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Covered Bonds\Monthly reports\2023\2023_08\"/>
    </mc:Choice>
  </mc:AlternateContent>
  <xr:revisionPtr revIDLastSave="0" documentId="13_ncr:1_{D6F84E6B-075D-4F71-A90E-D0C0CF3115F1}" xr6:coauthVersionLast="47" xr6:coauthVersionMax="47" xr10:uidLastSave="{00000000-0000-0000-0000-000000000000}"/>
  <bookViews>
    <workbookView xWindow="-110" yWindow="-110" windowWidth="19420" windowHeight="10420" xr2:uid="{00000000-000D-0000-FFFF-FFFF00000000}"/>
  </bookViews>
  <sheets>
    <sheet name="Disclaimer" sheetId="14" r:id="rId1"/>
    <sheet name="Introduction" sheetId="15" r:id="rId2"/>
    <sheet name="A. HTT General" sheetId="16" r:id="rId3"/>
    <sheet name="B1. HTT Mortgage Assets" sheetId="17" r:id="rId4"/>
    <sheet name="C. HTT Harmonised Glossary" sheetId="18"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9"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'!$A$1:$B$4</definedName>
    <definedName name="_xlnm.Print_Area" localSheetId="11">'D7. Stratification Graphs'!$A$1:$F$47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22" i="17" l="1"/>
  <c r="G621" i="17"/>
  <c r="G620" i="17"/>
  <c r="G619" i="17"/>
  <c r="G618" i="17"/>
  <c r="D618" i="17"/>
  <c r="C618" i="17"/>
  <c r="G617" i="17"/>
  <c r="G616" i="17"/>
  <c r="G615" i="17"/>
  <c r="G614" i="17"/>
  <c r="G613" i="17"/>
  <c r="G612" i="17"/>
  <c r="G611" i="17"/>
  <c r="G610" i="17"/>
  <c r="G609" i="17"/>
  <c r="G608" i="17"/>
  <c r="G607" i="17"/>
  <c r="G606" i="17"/>
  <c r="G605" i="17"/>
  <c r="G604" i="17"/>
  <c r="D601" i="17"/>
  <c r="G600" i="17" s="1"/>
  <c r="C601" i="17"/>
  <c r="F600" i="17"/>
  <c r="F599" i="17"/>
  <c r="F598" i="17"/>
  <c r="F601" i="17" s="1"/>
  <c r="F597" i="17"/>
  <c r="D585" i="17"/>
  <c r="G591" i="17" s="1"/>
  <c r="C585" i="17"/>
  <c r="F584" i="17" s="1"/>
  <c r="G584" i="17"/>
  <c r="G581" i="17"/>
  <c r="G580" i="17"/>
  <c r="G577" i="17"/>
  <c r="F577" i="17"/>
  <c r="G576" i="17"/>
  <c r="G574" i="17"/>
  <c r="G573" i="17"/>
  <c r="F573" i="17"/>
  <c r="G572" i="17"/>
  <c r="D567" i="17"/>
  <c r="G564" i="17" s="1"/>
  <c r="C567" i="17"/>
  <c r="F565" i="17" s="1"/>
  <c r="G566" i="17"/>
  <c r="F566" i="17"/>
  <c r="G565" i="17"/>
  <c r="F564" i="17"/>
  <c r="G563" i="17"/>
  <c r="F563" i="17"/>
  <c r="G562" i="17"/>
  <c r="F562" i="17"/>
  <c r="G561" i="17"/>
  <c r="F561" i="17"/>
  <c r="F560" i="17"/>
  <c r="G559" i="17"/>
  <c r="F559" i="17"/>
  <c r="G558" i="17"/>
  <c r="F558" i="17"/>
  <c r="G557" i="17"/>
  <c r="F557" i="17"/>
  <c r="F556" i="17"/>
  <c r="G555" i="17"/>
  <c r="F555" i="17"/>
  <c r="G554" i="17"/>
  <c r="F554" i="17"/>
  <c r="G553" i="17"/>
  <c r="F553" i="17"/>
  <c r="G552" i="17"/>
  <c r="F552" i="17"/>
  <c r="G551" i="17"/>
  <c r="F551" i="17"/>
  <c r="G550" i="17"/>
  <c r="F550" i="17"/>
  <c r="F567" i="17" s="1"/>
  <c r="G549" i="17"/>
  <c r="F549" i="17"/>
  <c r="D544" i="17"/>
  <c r="G541" i="17" s="1"/>
  <c r="C544" i="17"/>
  <c r="F542" i="17" s="1"/>
  <c r="G543" i="17"/>
  <c r="F543" i="17"/>
  <c r="G542" i="17"/>
  <c r="F541" i="17"/>
  <c r="G540" i="17"/>
  <c r="F540" i="17"/>
  <c r="G539" i="17"/>
  <c r="F539" i="17"/>
  <c r="G538" i="17"/>
  <c r="G537" i="17"/>
  <c r="F537" i="17"/>
  <c r="G536" i="17"/>
  <c r="F536" i="17"/>
  <c r="G535" i="17"/>
  <c r="F535" i="17"/>
  <c r="G534" i="17"/>
  <c r="F534" i="17"/>
  <c r="G533" i="17"/>
  <c r="F533" i="17"/>
  <c r="G532" i="17"/>
  <c r="F532" i="17"/>
  <c r="G531" i="17"/>
  <c r="F531" i="17"/>
  <c r="G530" i="17"/>
  <c r="F530" i="17"/>
  <c r="G529" i="17"/>
  <c r="F529" i="17"/>
  <c r="G528" i="17"/>
  <c r="F528" i="17"/>
  <c r="G527" i="17"/>
  <c r="F527" i="17"/>
  <c r="G526" i="17"/>
  <c r="G544" i="17" s="1"/>
  <c r="F526" i="17"/>
  <c r="F493" i="17"/>
  <c r="F491" i="17"/>
  <c r="F489" i="17"/>
  <c r="D487" i="17"/>
  <c r="G493" i="17" s="1"/>
  <c r="C487" i="17"/>
  <c r="F490" i="17" s="1"/>
  <c r="F486" i="17"/>
  <c r="F485" i="17"/>
  <c r="F484" i="17"/>
  <c r="G483" i="17"/>
  <c r="F483" i="17"/>
  <c r="F482" i="17"/>
  <c r="F481" i="17"/>
  <c r="F480" i="17"/>
  <c r="F487" i="17" s="1"/>
  <c r="G479" i="17"/>
  <c r="F479" i="17"/>
  <c r="F471" i="17"/>
  <c r="F469" i="17"/>
  <c r="F467" i="17"/>
  <c r="D465" i="17"/>
  <c r="G471" i="17" s="1"/>
  <c r="C465" i="17"/>
  <c r="F468" i="17" s="1"/>
  <c r="F464" i="17"/>
  <c r="F462" i="17"/>
  <c r="G461" i="17"/>
  <c r="F461" i="17"/>
  <c r="F460" i="17"/>
  <c r="F458" i="17"/>
  <c r="G457" i="17"/>
  <c r="F457" i="17"/>
  <c r="D452" i="17"/>
  <c r="G451" i="17" s="1"/>
  <c r="C452" i="17"/>
  <c r="F451" i="17"/>
  <c r="G450" i="17"/>
  <c r="F450" i="17"/>
  <c r="G449" i="17"/>
  <c r="F449" i="17"/>
  <c r="G448" i="17"/>
  <c r="F448" i="17"/>
  <c r="G447" i="17"/>
  <c r="F447" i="17"/>
  <c r="G446" i="17"/>
  <c r="F446" i="17"/>
  <c r="G445" i="17"/>
  <c r="F445" i="17"/>
  <c r="G444" i="17"/>
  <c r="F444" i="17"/>
  <c r="G443" i="17"/>
  <c r="F443" i="17"/>
  <c r="G442" i="17"/>
  <c r="F442" i="17"/>
  <c r="G441" i="17"/>
  <c r="F441" i="17"/>
  <c r="G440" i="17"/>
  <c r="F440" i="17"/>
  <c r="G439" i="17"/>
  <c r="F439" i="17"/>
  <c r="G438" i="17"/>
  <c r="F438" i="17"/>
  <c r="G437" i="17"/>
  <c r="F437" i="17"/>
  <c r="G436" i="17"/>
  <c r="F436" i="17"/>
  <c r="G435" i="17"/>
  <c r="F435" i="17"/>
  <c r="G434" i="17"/>
  <c r="F434" i="17"/>
  <c r="G433" i="17"/>
  <c r="F433" i="17"/>
  <c r="G432" i="17"/>
  <c r="F432" i="17"/>
  <c r="G431" i="17"/>
  <c r="F431" i="17"/>
  <c r="G430" i="17"/>
  <c r="F430" i="17"/>
  <c r="G429" i="17"/>
  <c r="F429" i="17"/>
  <c r="F452" i="17" s="1"/>
  <c r="G428" i="17"/>
  <c r="G452" i="17" s="1"/>
  <c r="F428" i="17"/>
  <c r="G393" i="17"/>
  <c r="G392" i="17"/>
  <c r="G391" i="17"/>
  <c r="G390" i="17"/>
  <c r="G389" i="17"/>
  <c r="G388" i="17"/>
  <c r="G387" i="17"/>
  <c r="G386" i="17"/>
  <c r="G385" i="17"/>
  <c r="G384" i="17"/>
  <c r="G383" i="17"/>
  <c r="G382" i="17"/>
  <c r="G381" i="17"/>
  <c r="G380" i="17"/>
  <c r="G379" i="17"/>
  <c r="G378" i="17"/>
  <c r="G377" i="17"/>
  <c r="G376" i="17"/>
  <c r="G375" i="17"/>
  <c r="D372" i="17"/>
  <c r="G369" i="17" s="1"/>
  <c r="C372" i="17"/>
  <c r="F371" i="17"/>
  <c r="G370" i="17"/>
  <c r="F370" i="17"/>
  <c r="F369" i="17"/>
  <c r="F372" i="17" s="1"/>
  <c r="G368" i="17"/>
  <c r="F368" i="17"/>
  <c r="D365" i="17"/>
  <c r="G364" i="17" s="1"/>
  <c r="C365" i="17"/>
  <c r="F364" i="17" s="1"/>
  <c r="F361" i="17"/>
  <c r="D346" i="17"/>
  <c r="G344" i="17" s="1"/>
  <c r="C346" i="17"/>
  <c r="F345" i="17" s="1"/>
  <c r="G345" i="17"/>
  <c r="G343" i="17"/>
  <c r="F343" i="17"/>
  <c r="G342" i="17"/>
  <c r="F342" i="17"/>
  <c r="G341" i="17"/>
  <c r="G339" i="17"/>
  <c r="F339" i="17"/>
  <c r="G338" i="17"/>
  <c r="F338" i="17"/>
  <c r="G337" i="17"/>
  <c r="F337" i="17"/>
  <c r="G336" i="17"/>
  <c r="F336" i="17"/>
  <c r="G335" i="17"/>
  <c r="F335" i="17"/>
  <c r="G334" i="17"/>
  <c r="F334" i="17"/>
  <c r="G333" i="17"/>
  <c r="F333" i="17"/>
  <c r="D328" i="17"/>
  <c r="G327" i="17" s="1"/>
  <c r="C328" i="17"/>
  <c r="F327" i="17" s="1"/>
  <c r="F320" i="17"/>
  <c r="G316" i="17"/>
  <c r="F316" i="17"/>
  <c r="G312" i="17"/>
  <c r="F312" i="17"/>
  <c r="D305" i="17"/>
  <c r="G304" i="17" s="1"/>
  <c r="C305" i="17"/>
  <c r="F304" i="17" s="1"/>
  <c r="F297" i="17"/>
  <c r="F293" i="17"/>
  <c r="G289" i="17"/>
  <c r="F289" i="17"/>
  <c r="G254" i="17"/>
  <c r="F254" i="17"/>
  <c r="G250" i="17"/>
  <c r="F250" i="17"/>
  <c r="D249" i="17"/>
  <c r="G253" i="17" s="1"/>
  <c r="C249" i="17"/>
  <c r="F253" i="17" s="1"/>
  <c r="G247" i="17"/>
  <c r="F247" i="17"/>
  <c r="F246" i="17"/>
  <c r="F245" i="17"/>
  <c r="F244" i="17"/>
  <c r="G243" i="17"/>
  <c r="F243" i="17"/>
  <c r="F242" i="17"/>
  <c r="F241" i="17"/>
  <c r="D227" i="17"/>
  <c r="G226" i="17" s="1"/>
  <c r="C227" i="17"/>
  <c r="F219" i="17" s="1"/>
  <c r="F223" i="17"/>
  <c r="D214" i="17"/>
  <c r="G211" i="17" s="1"/>
  <c r="C214" i="17"/>
  <c r="F211" i="17" s="1"/>
  <c r="F208" i="17"/>
  <c r="F207" i="17"/>
  <c r="G206" i="17"/>
  <c r="F206" i="17"/>
  <c r="F205" i="17"/>
  <c r="G204" i="17"/>
  <c r="F204" i="17"/>
  <c r="F203" i="17"/>
  <c r="G202" i="17"/>
  <c r="F202" i="17"/>
  <c r="F201" i="17"/>
  <c r="G200" i="17"/>
  <c r="F200" i="17"/>
  <c r="F199" i="17"/>
  <c r="G198" i="17"/>
  <c r="F198" i="17"/>
  <c r="F197" i="17"/>
  <c r="G196" i="17"/>
  <c r="F196" i="17"/>
  <c r="F195" i="17"/>
  <c r="G194" i="17"/>
  <c r="F194" i="17"/>
  <c r="F193" i="17"/>
  <c r="G192" i="17"/>
  <c r="F192" i="17"/>
  <c r="F191" i="17"/>
  <c r="G190" i="17"/>
  <c r="F190" i="17"/>
  <c r="F76" i="17"/>
  <c r="D76" i="17"/>
  <c r="C76" i="17"/>
  <c r="F72" i="17"/>
  <c r="D72" i="17"/>
  <c r="C72" i="17"/>
  <c r="F44" i="17"/>
  <c r="D44" i="17"/>
  <c r="C44" i="17"/>
  <c r="F29" i="17"/>
  <c r="F28" i="17"/>
  <c r="F26" i="17"/>
  <c r="F25" i="17"/>
  <c r="F24" i="17"/>
  <c r="F23" i="17"/>
  <c r="F22" i="17"/>
  <c r="F21" i="17"/>
  <c r="F20" i="17"/>
  <c r="F19" i="17"/>
  <c r="F18" i="17"/>
  <c r="F17" i="17"/>
  <c r="F16" i="17"/>
  <c r="F15" i="17"/>
  <c r="F14" i="17"/>
  <c r="F13" i="17"/>
  <c r="F12" i="17"/>
  <c r="C304" i="16"/>
  <c r="C303" i="16"/>
  <c r="C298" i="16"/>
  <c r="C297" i="16"/>
  <c r="C296" i="16"/>
  <c r="C292" i="16"/>
  <c r="C289" i="16"/>
  <c r="C288" i="16"/>
  <c r="G227" i="16"/>
  <c r="F227" i="16"/>
  <c r="G226" i="16"/>
  <c r="F226" i="16"/>
  <c r="G225" i="16"/>
  <c r="F225" i="16"/>
  <c r="G224" i="16"/>
  <c r="F224" i="16"/>
  <c r="G223" i="16"/>
  <c r="F223" i="16"/>
  <c r="G222" i="16"/>
  <c r="F222" i="16"/>
  <c r="G221" i="16"/>
  <c r="F221" i="16"/>
  <c r="C220" i="16"/>
  <c r="G219" i="16"/>
  <c r="G220" i="16" s="1"/>
  <c r="F219" i="16"/>
  <c r="G218" i="16"/>
  <c r="F218" i="16"/>
  <c r="F220" i="16" s="1"/>
  <c r="F215" i="16"/>
  <c r="F214" i="16"/>
  <c r="F213" i="16"/>
  <c r="F212" i="16"/>
  <c r="F211" i="16"/>
  <c r="F210" i="16"/>
  <c r="F209" i="16"/>
  <c r="F208" i="16"/>
  <c r="C208" i="16"/>
  <c r="F187" i="16"/>
  <c r="F186" i="16"/>
  <c r="F185" i="16"/>
  <c r="F184" i="16"/>
  <c r="F183" i="16"/>
  <c r="F182" i="16"/>
  <c r="F181" i="16"/>
  <c r="F180" i="16"/>
  <c r="F179" i="16"/>
  <c r="C179" i="16"/>
  <c r="F167" i="16"/>
  <c r="C167" i="16"/>
  <c r="G166" i="16"/>
  <c r="F166" i="16"/>
  <c r="G165" i="16"/>
  <c r="F165" i="16"/>
  <c r="G164" i="16"/>
  <c r="G162" i="16"/>
  <c r="F162" i="16"/>
  <c r="G161" i="16"/>
  <c r="F161" i="16"/>
  <c r="G160" i="16"/>
  <c r="F160" i="16"/>
  <c r="G159" i="16"/>
  <c r="F159" i="16"/>
  <c r="G158" i="16"/>
  <c r="F158" i="16"/>
  <c r="G157" i="16"/>
  <c r="F157" i="16"/>
  <c r="C156" i="16"/>
  <c r="G155" i="16"/>
  <c r="F155" i="16"/>
  <c r="G154" i="16"/>
  <c r="F154" i="16"/>
  <c r="G153" i="16"/>
  <c r="F153" i="16"/>
  <c r="G152" i="16"/>
  <c r="F152" i="16"/>
  <c r="G151" i="16"/>
  <c r="F151" i="16"/>
  <c r="G150" i="16"/>
  <c r="F150" i="16"/>
  <c r="G149" i="16"/>
  <c r="F149" i="16"/>
  <c r="G148" i="16"/>
  <c r="F148" i="16"/>
  <c r="G147" i="16"/>
  <c r="F147" i="16"/>
  <c r="G146" i="16"/>
  <c r="F146" i="16"/>
  <c r="G145" i="16"/>
  <c r="F145" i="16"/>
  <c r="G144" i="16"/>
  <c r="F144" i="16"/>
  <c r="G143" i="16"/>
  <c r="F143" i="16"/>
  <c r="G142" i="16"/>
  <c r="F142" i="16"/>
  <c r="G141" i="16"/>
  <c r="F141" i="16"/>
  <c r="G140" i="16"/>
  <c r="F140" i="16"/>
  <c r="F156" i="16" s="1"/>
  <c r="G139" i="16"/>
  <c r="G138" i="16"/>
  <c r="G136" i="16"/>
  <c r="G135" i="16"/>
  <c r="F135" i="16"/>
  <c r="G134" i="16"/>
  <c r="G133" i="16"/>
  <c r="F133" i="16"/>
  <c r="G132" i="16"/>
  <c r="G131" i="16"/>
  <c r="F131" i="16"/>
  <c r="F130" i="16"/>
  <c r="D130" i="16"/>
  <c r="F136" i="16" s="1"/>
  <c r="G129" i="16"/>
  <c r="G128" i="16"/>
  <c r="G127" i="16"/>
  <c r="G126" i="16"/>
  <c r="G125" i="16"/>
  <c r="G124" i="16"/>
  <c r="G123" i="16"/>
  <c r="G122" i="16"/>
  <c r="G121" i="16"/>
  <c r="G120" i="16"/>
  <c r="G119" i="16"/>
  <c r="G118" i="16"/>
  <c r="G117" i="16"/>
  <c r="G116" i="16"/>
  <c r="G115" i="16"/>
  <c r="G114" i="16"/>
  <c r="G113" i="16"/>
  <c r="G112" i="16"/>
  <c r="G105" i="16"/>
  <c r="F105" i="16"/>
  <c r="G104" i="16"/>
  <c r="F104" i="16"/>
  <c r="G103" i="16"/>
  <c r="F103" i="16"/>
  <c r="G102" i="16"/>
  <c r="F102" i="16"/>
  <c r="G101" i="16"/>
  <c r="F101" i="16"/>
  <c r="G100" i="16"/>
  <c r="D100" i="16"/>
  <c r="F99" i="16" s="1"/>
  <c r="C100" i="16"/>
  <c r="F98" i="16"/>
  <c r="F97" i="16"/>
  <c r="F96" i="16"/>
  <c r="F95" i="16"/>
  <c r="F94" i="16"/>
  <c r="F93" i="16"/>
  <c r="G87" i="16"/>
  <c r="G86" i="16"/>
  <c r="F86" i="16"/>
  <c r="G82" i="16"/>
  <c r="G81" i="16"/>
  <c r="G80" i="16"/>
  <c r="G79" i="16"/>
  <c r="F79" i="16"/>
  <c r="G78" i="16"/>
  <c r="F77" i="16"/>
  <c r="D77" i="16"/>
  <c r="F82" i="16" s="1"/>
  <c r="C77" i="16"/>
  <c r="G76" i="16"/>
  <c r="G75" i="16"/>
  <c r="G74" i="16"/>
  <c r="G73" i="16"/>
  <c r="G72" i="16"/>
  <c r="G71" i="16"/>
  <c r="G70" i="16"/>
  <c r="G77" i="16" s="1"/>
  <c r="F64" i="16"/>
  <c r="F63" i="16"/>
  <c r="F62" i="16"/>
  <c r="F61" i="16"/>
  <c r="F60" i="16"/>
  <c r="F59" i="16"/>
  <c r="F58" i="16"/>
  <c r="C58" i="16"/>
  <c r="C112" i="16" s="1"/>
  <c r="C130" i="16" s="1"/>
  <c r="G208" i="17" l="1"/>
  <c r="F209" i="17"/>
  <c r="F210" i="17"/>
  <c r="F212" i="17"/>
  <c r="G212" i="17"/>
  <c r="G346" i="17"/>
  <c r="G372" i="17"/>
  <c r="F249" i="17"/>
  <c r="G223" i="17"/>
  <c r="F213" i="17"/>
  <c r="F220" i="17"/>
  <c r="F224" i="17"/>
  <c r="F248" i="17"/>
  <c r="F251" i="17"/>
  <c r="F255" i="17"/>
  <c r="F290" i="17"/>
  <c r="F294" i="17"/>
  <c r="F298" i="17"/>
  <c r="F302" i="17"/>
  <c r="F313" i="17"/>
  <c r="F317" i="17"/>
  <c r="F321" i="17"/>
  <c r="F325" i="17"/>
  <c r="F340" i="17"/>
  <c r="F346" i="17" s="1"/>
  <c r="F344" i="17"/>
  <c r="F358" i="17"/>
  <c r="F365" i="17" s="1"/>
  <c r="F362" i="17"/>
  <c r="G458" i="17"/>
  <c r="G465" i="17" s="1"/>
  <c r="G462" i="17"/>
  <c r="G469" i="17"/>
  <c r="G480" i="17"/>
  <c r="G484" i="17"/>
  <c r="G491" i="17"/>
  <c r="G598" i="17"/>
  <c r="F324" i="17"/>
  <c r="G468" i="17"/>
  <c r="G219" i="17"/>
  <c r="G293" i="17"/>
  <c r="G301" i="17"/>
  <c r="F581" i="17"/>
  <c r="G193" i="17"/>
  <c r="G197" i="17"/>
  <c r="G201" i="17"/>
  <c r="G205" i="17"/>
  <c r="G209" i="17"/>
  <c r="G213" i="17"/>
  <c r="G220" i="17"/>
  <c r="G224" i="17"/>
  <c r="G244" i="17"/>
  <c r="G248" i="17"/>
  <c r="G251" i="17"/>
  <c r="G255" i="17"/>
  <c r="G290" i="17"/>
  <c r="G294" i="17"/>
  <c r="G298" i="17"/>
  <c r="G302" i="17"/>
  <c r="G313" i="17"/>
  <c r="G317" i="17"/>
  <c r="G321" i="17"/>
  <c r="G325" i="17"/>
  <c r="G340" i="17"/>
  <c r="G358" i="17"/>
  <c r="G362" i="17"/>
  <c r="G371" i="17"/>
  <c r="F459" i="17"/>
  <c r="F465" i="17" s="1"/>
  <c r="F463" i="17"/>
  <c r="F466" i="17"/>
  <c r="F470" i="17"/>
  <c r="F488" i="17"/>
  <c r="F492" i="17"/>
  <c r="F574" i="17"/>
  <c r="F578" i="17"/>
  <c r="F582" i="17"/>
  <c r="G490" i="17"/>
  <c r="G597" i="17"/>
  <c r="G320" i="17"/>
  <c r="G324" i="17"/>
  <c r="G361" i="17"/>
  <c r="F221" i="17"/>
  <c r="F227" i="17" s="1"/>
  <c r="F225" i="17"/>
  <c r="F252" i="17"/>
  <c r="F287" i="17"/>
  <c r="F305" i="17" s="1"/>
  <c r="F291" i="17"/>
  <c r="F295" i="17"/>
  <c r="F299" i="17"/>
  <c r="F303" i="17"/>
  <c r="F310" i="17"/>
  <c r="F314" i="17"/>
  <c r="F318" i="17"/>
  <c r="F322" i="17"/>
  <c r="F326" i="17"/>
  <c r="F341" i="17"/>
  <c r="F359" i="17"/>
  <c r="F363" i="17"/>
  <c r="G459" i="17"/>
  <c r="G463" i="17"/>
  <c r="G466" i="17"/>
  <c r="G470" i="17"/>
  <c r="G481" i="17"/>
  <c r="G485" i="17"/>
  <c r="G488" i="17"/>
  <c r="G492" i="17"/>
  <c r="G578" i="17"/>
  <c r="G582" i="17"/>
  <c r="G599" i="17"/>
  <c r="G310" i="17"/>
  <c r="G328" i="17" s="1"/>
  <c r="G322" i="17"/>
  <c r="G326" i="17"/>
  <c r="G359" i="17"/>
  <c r="G363" i="17"/>
  <c r="F575" i="17"/>
  <c r="F579" i="17"/>
  <c r="F583" i="17"/>
  <c r="F591" i="17"/>
  <c r="F301" i="17"/>
  <c r="G210" i="17"/>
  <c r="G221" i="17"/>
  <c r="G225" i="17"/>
  <c r="G245" i="17"/>
  <c r="G287" i="17"/>
  <c r="G295" i="17"/>
  <c r="G303" i="17"/>
  <c r="G318" i="17"/>
  <c r="F222" i="17"/>
  <c r="F226" i="17"/>
  <c r="F288" i="17"/>
  <c r="F292" i="17"/>
  <c r="F296" i="17"/>
  <c r="F300" i="17"/>
  <c r="F311" i="17"/>
  <c r="F315" i="17"/>
  <c r="F319" i="17"/>
  <c r="F323" i="17"/>
  <c r="F360" i="17"/>
  <c r="G460" i="17"/>
  <c r="G464" i="17"/>
  <c r="G467" i="17"/>
  <c r="G482" i="17"/>
  <c r="G487" i="17" s="1"/>
  <c r="G486" i="17"/>
  <c r="G489" i="17"/>
  <c r="G556" i="17"/>
  <c r="G567" i="17" s="1"/>
  <c r="G560" i="17"/>
  <c r="G575" i="17"/>
  <c r="G585" i="17" s="1"/>
  <c r="G579" i="17"/>
  <c r="G583" i="17"/>
  <c r="G297" i="17"/>
  <c r="G241" i="17"/>
  <c r="G252" i="17"/>
  <c r="G291" i="17"/>
  <c r="G299" i="17"/>
  <c r="G314" i="17"/>
  <c r="G191" i="17"/>
  <c r="G214" i="17" s="1"/>
  <c r="G195" i="17"/>
  <c r="G199" i="17"/>
  <c r="G203" i="17"/>
  <c r="G207" i="17"/>
  <c r="G222" i="17"/>
  <c r="G242" i="17"/>
  <c r="G246" i="17"/>
  <c r="G288" i="17"/>
  <c r="G292" i="17"/>
  <c r="G296" i="17"/>
  <c r="G300" i="17"/>
  <c r="G311" i="17"/>
  <c r="G315" i="17"/>
  <c r="G319" i="17"/>
  <c r="G323" i="17"/>
  <c r="G360" i="17"/>
  <c r="F538" i="17"/>
  <c r="F544" i="17" s="1"/>
  <c r="F572" i="17"/>
  <c r="F585" i="17" s="1"/>
  <c r="F576" i="17"/>
  <c r="F580" i="17"/>
  <c r="F100" i="16"/>
  <c r="F80" i="16"/>
  <c r="F87" i="16"/>
  <c r="F81" i="16"/>
  <c r="F134" i="16"/>
  <c r="F78" i="16"/>
  <c r="C38" i="16"/>
  <c r="D45" i="16" s="1"/>
  <c r="F132" i="16"/>
  <c r="F214" i="17" l="1"/>
  <c r="G249" i="17"/>
  <c r="G601" i="17"/>
  <c r="G305" i="17"/>
  <c r="F328" i="17"/>
  <c r="G365" i="17"/>
  <c r="G227" i="17"/>
</calcChain>
</file>

<file path=xl/sharedStrings.xml><?xml version="1.0" encoding="utf-8"?>
<sst xmlns="http://schemas.openxmlformats.org/spreadsheetml/2006/main" count="3028" uniqueCount="2044">
  <si>
    <t>Reporting in Domestic Currency</t>
  </si>
  <si>
    <t>EUR</t>
  </si>
  <si>
    <t>CONTENT OF TAB A</t>
  </si>
  <si>
    <t>1. Basic Facts</t>
  </si>
  <si>
    <t>3. General Cover Pool / Covered Bond Information</t>
  </si>
  <si>
    <t>Field Number</t>
  </si>
  <si>
    <t>G.1.1.1</t>
  </si>
  <si>
    <t>Country</t>
  </si>
  <si>
    <t>Belgium</t>
  </si>
  <si>
    <t>G.1.1.2</t>
  </si>
  <si>
    <t>Issuer Name</t>
  </si>
  <si>
    <t>BNP Paribas Fortis SA/NV</t>
  </si>
  <si>
    <t>G.1.1.3</t>
  </si>
  <si>
    <t>Link to Issuer's Website</t>
  </si>
  <si>
    <t>https://www.bnpparibasfortis.com/investors/coveredbonds</t>
  </si>
  <si>
    <t>G.1.1.4</t>
  </si>
  <si>
    <t>Cut-off date</t>
  </si>
  <si>
    <t>OG.1.1.1</t>
  </si>
  <si>
    <t>OG.1.1.2</t>
  </si>
  <si>
    <t xml:space="preserve">OG.1.1.3 </t>
  </si>
  <si>
    <t>OG.1.1.4</t>
  </si>
  <si>
    <t>OG.1.1.5</t>
  </si>
  <si>
    <t xml:space="preserve">OG.1.1.6 </t>
  </si>
  <si>
    <t xml:space="preserve">OG.1.1.7 </t>
  </si>
  <si>
    <t xml:space="preserve">OG.1.1.8 </t>
  </si>
  <si>
    <t>G.2.1.1</t>
  </si>
  <si>
    <t>Y</t>
  </si>
  <si>
    <t>G.2.1.2</t>
  </si>
  <si>
    <t>G.2.1.3</t>
  </si>
  <si>
    <t>CRR Compliance (Y/N)</t>
  </si>
  <si>
    <t>OG.2.1.1</t>
  </si>
  <si>
    <t>LCR status</t>
  </si>
  <si>
    <t>OG.2.1.2</t>
  </si>
  <si>
    <t>OG.2.1.3</t>
  </si>
  <si>
    <t>OG.2.1.4</t>
  </si>
  <si>
    <t>OG.2.1.5</t>
  </si>
  <si>
    <t>1.General Information</t>
  </si>
  <si>
    <t>G.3.1.1</t>
  </si>
  <si>
    <t>G.3.1.2</t>
  </si>
  <si>
    <t>Outstanding Covered Bonds</t>
  </si>
  <si>
    <t>OG.3.1.1</t>
  </si>
  <si>
    <t>Cover Pool Size [NPV] (mn)</t>
  </si>
  <si>
    <t>OG.3.1.2</t>
  </si>
  <si>
    <t>Outstanding Covered Bonds [NPV] (mn)</t>
  </si>
  <si>
    <t>OG.3.1.3</t>
  </si>
  <si>
    <t>Voluntary</t>
  </si>
  <si>
    <t>Contractual</t>
  </si>
  <si>
    <t>Purpose</t>
  </si>
  <si>
    <t>G.3.2.1</t>
  </si>
  <si>
    <t>OC (%)</t>
  </si>
  <si>
    <t>ND1</t>
  </si>
  <si>
    <t>OG.3.2.1</t>
  </si>
  <si>
    <t>OG.3.2.2</t>
  </si>
  <si>
    <t>OG.3.2.3</t>
  </si>
  <si>
    <t>OG.3.2.4</t>
  </si>
  <si>
    <t>Nominal (mn)</t>
  </si>
  <si>
    <t>G.3.3.1</t>
  </si>
  <si>
    <t>Mortgages</t>
  </si>
  <si>
    <t>G.3.3.2</t>
  </si>
  <si>
    <t xml:space="preserve">Public Sector </t>
  </si>
  <si>
    <t>-</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</si>
  <si>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</si>
  <si>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</si>
  <si>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</si>
  <si>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</si>
  <si>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</si>
  <si>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</si>
  <si>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</si>
  <si>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</si>
  <si>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</si>
  <si>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</si>
  <si>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</si>
  <si>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</si>
  <si>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</si>
  <si>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</si>
  <si>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</si>
  <si>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</si>
  <si>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</si>
  <si>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</si>
  <si>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</si>
  <si>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</si>
  <si>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</si>
  <si>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</si>
  <si>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</si>
  <si>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</si>
  <si>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</si>
  <si>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</si>
  <si>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</si>
  <si>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</si>
  <si>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</si>
  <si>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</si>
  <si>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</si>
  <si>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</si>
  <si>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</si>
  <si>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</si>
  <si>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</si>
  <si>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</si>
  <si>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</si>
  <si>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</si>
  <si>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</si>
  <si>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</si>
  <si>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</si>
  <si>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</si>
  <si>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</si>
  <si>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</si>
  <si>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</si>
  <si>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</si>
  <si>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</si>
  <si>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</si>
  <si>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</si>
  <si>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</si>
  <si>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</si>
  <si>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</si>
  <si>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</si>
  <si>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</si>
  <si>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</si>
  <si>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</si>
  <si>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</si>
  <si>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</si>
  <si>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</si>
  <si>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</si>
  <si>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</si>
  <si>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</si>
  <si>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</si>
  <si>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</si>
  <si>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</si>
  <si>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</si>
  <si>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</si>
  <si>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</si>
  <si>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</si>
  <si>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</si>
  <si>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</si>
  <si>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</si>
  <si>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</si>
  <si>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</si>
  <si>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</si>
  <si>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</si>
  <si>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</si>
  <si>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</si>
  <si>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</si>
  <si>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</si>
  <si>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</si>
  <si>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</si>
  <si>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</si>
  <si>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</si>
  <si>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</si>
  <si>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</si>
  <si>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</si>
  <si>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</si>
  <si>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</si>
  <si>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</si>
  <si>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</si>
  <si>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</si>
  <si>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</si>
  <si>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</si>
  <si>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</si>
  <si>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</si>
  <si>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</si>
  <si>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</si>
  <si>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</si>
  <si>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</si>
  <si>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</si>
  <si>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</si>
  <si>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</si>
  <si>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</si>
  <si>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</si>
  <si>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</si>
  <si>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</si>
  <si>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</si>
  <si>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</si>
  <si>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</si>
  <si>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</si>
  <si>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</si>
  <si>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</si>
  <si>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o/w [If relevant, please specify]</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</si>
  <si>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</si>
  <si>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</si>
  <si>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</si>
  <si>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</si>
  <si>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</si>
  <si>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</si>
  <si>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</si>
  <si>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</si>
  <si>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</si>
  <si>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</si>
  <si>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</si>
  <si>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</si>
  <si>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</si>
  <si>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</si>
  <si>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</si>
  <si>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</si>
  <si>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</si>
  <si>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</si>
  <si>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</si>
  <si>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</si>
  <si>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</si>
  <si>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</si>
  <si>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</si>
  <si>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</si>
  <si>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</si>
  <si>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</si>
  <si>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</si>
  <si>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</si>
  <si>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</si>
  <si>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</si>
  <si>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</si>
  <si>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</si>
  <si>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</si>
  <si>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</si>
  <si>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</si>
  <si>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</si>
  <si>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</si>
  <si>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</si>
  <si>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</si>
  <si>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</si>
  <si>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</si>
  <si>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</si>
  <si>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</si>
  <si>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</si>
  <si>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</si>
  <si>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</si>
  <si>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</si>
  <si>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</si>
  <si>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</si>
  <si>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</si>
  <si>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</si>
  <si>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</si>
  <si>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</si>
  <si>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</si>
  <si>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</si>
  <si>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</si>
  <si>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</si>
  <si>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</si>
  <si>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</si>
  <si>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</si>
  <si>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</si>
  <si>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</si>
  <si>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</si>
  <si>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</si>
  <si>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</si>
  <si>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</si>
  <si>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</si>
  <si>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</si>
  <si>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</si>
  <si>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</si>
  <si>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</si>
  <si>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</si>
  <si>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</si>
  <si>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</si>
  <si>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</si>
  <si>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</si>
  <si>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</si>
  <si>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</si>
  <si>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</si>
  <si>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</si>
  <si>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</si>
  <si>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</si>
  <si>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</si>
  <si>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</si>
  <si>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</si>
  <si>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</si>
  <si>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</si>
  <si>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</si>
  <si>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</si>
  <si>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</si>
  <si>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</si>
  <si>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</si>
  <si>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</si>
  <si>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</si>
  <si>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</si>
  <si>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</si>
  <si>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</si>
  <si>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</si>
  <si>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</si>
  <si>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</si>
  <si>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</si>
  <si>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</si>
  <si>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</si>
  <si>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</si>
  <si>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</si>
  <si>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</si>
  <si>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</si>
  <si>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</si>
  <si>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</si>
  <si>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</si>
  <si>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</si>
  <si>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</si>
  <si>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</si>
  <si>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</si>
  <si>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</si>
  <si>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</si>
  <si>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</si>
  <si>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</si>
  <si>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</si>
  <si>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</si>
  <si>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</si>
  <si>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</si>
  <si>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</si>
  <si>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</si>
  <si>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</si>
  <si>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</si>
  <si>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</si>
  <si>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</si>
  <si>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https://www.coveredbondlabel.com/issuer/131/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</si>
  <si>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</si>
  <si>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</si>
  <si>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</si>
  <si>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</si>
  <si>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</si>
  <si>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</si>
  <si>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</si>
  <si>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</si>
  <si>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</si>
  <si>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</si>
  <si>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</si>
  <si>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</si>
  <si>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</si>
  <si>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</si>
  <si>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</si>
  <si>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Row</t>
  </si>
  <si>
    <t>G.4.1.1</t>
  </si>
  <si>
    <t>G.4.1.2</t>
  </si>
  <si>
    <t>G.4.1.3</t>
  </si>
  <si>
    <t>43 for Mortgage Assets</t>
  </si>
  <si>
    <t>G.4.1.4</t>
  </si>
  <si>
    <t>G.4.1.5</t>
  </si>
  <si>
    <t>G.4.1.6</t>
  </si>
  <si>
    <t>G.4.1.7</t>
  </si>
  <si>
    <t>G.4.1.8</t>
  </si>
  <si>
    <t>G.4.1.9</t>
  </si>
  <si>
    <t>G.4.1.10</t>
  </si>
  <si>
    <t>G.4.1.11</t>
  </si>
  <si>
    <t>G.4.1.12</t>
  </si>
  <si>
    <t>G.4.1.13</t>
  </si>
  <si>
    <t>OG.4.1.1</t>
  </si>
  <si>
    <t>OG.4.1.2</t>
  </si>
  <si>
    <t>OG.4.1.3</t>
  </si>
  <si>
    <t>5. References to Capital Requirements Regulation (CRR) 129(1)</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</si>
  <si>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</si>
  <si>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</si>
  <si>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</si>
  <si>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</si>
  <si>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</si>
  <si>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</si>
  <si>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</si>
  <si>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</si>
  <si>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</si>
  <si>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</si>
  <si>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</si>
  <si>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</si>
  <si>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</si>
  <si>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</si>
  <si>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</si>
  <si>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</si>
  <si>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</si>
  <si>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</si>
  <si>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</si>
  <si>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</si>
  <si>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</si>
  <si>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</si>
  <si>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</si>
  <si>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</si>
  <si>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</si>
  <si>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</si>
  <si>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</si>
  <si>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</si>
  <si>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</si>
  <si>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</si>
  <si>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</si>
  <si>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</si>
  <si>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</si>
  <si>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</si>
  <si>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</si>
  <si>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</si>
  <si>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</si>
  <si>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</si>
  <si>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</si>
  <si>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</si>
  <si>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</si>
  <si>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</si>
  <si>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</si>
  <si>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</si>
  <si>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</si>
  <si>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</si>
  <si>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</si>
  <si>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</si>
  <si>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</si>
  <si>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</si>
  <si>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</si>
  <si>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</si>
  <si>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</si>
  <si>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</si>
  <si>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</si>
  <si>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</si>
  <si>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</si>
  <si>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</si>
  <si>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</si>
  <si>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</si>
  <si>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</si>
  <si>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</si>
  <si>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</si>
  <si>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</si>
  <si>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</si>
  <si>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</si>
  <si>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</si>
  <si>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</si>
  <si>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</si>
  <si>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</si>
  <si>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</si>
  <si>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</si>
  <si>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</si>
  <si>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</si>
  <si>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</si>
  <si>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</si>
  <si>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</si>
  <si>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</si>
  <si>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</si>
  <si>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</si>
  <si>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</si>
  <si>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</si>
  <si>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</si>
  <si>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</si>
  <si>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</si>
  <si>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</si>
  <si>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</si>
  <si>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</si>
  <si>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</si>
  <si>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</si>
  <si>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</si>
  <si>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</si>
  <si>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</si>
  <si>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</si>
  <si>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</si>
  <si>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</si>
  <si>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</si>
  <si>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</si>
  <si>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</si>
  <si>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</si>
  <si>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</si>
  <si>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</si>
  <si>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</si>
  <si>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</si>
  <si>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</si>
  <si>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</si>
  <si>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</si>
  <si>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</si>
  <si>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</si>
  <si>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</si>
  <si>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</si>
  <si>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</si>
  <si>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</si>
  <si>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</si>
  <si>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</si>
  <si>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</si>
  <si>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</si>
  <si>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</si>
  <si>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</si>
  <si>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</si>
  <si>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</si>
  <si>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</si>
  <si>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</si>
  <si>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</si>
  <si>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</si>
  <si>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</si>
  <si>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</si>
  <si>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</si>
  <si>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</si>
  <si>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</si>
  <si>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</si>
  <si>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</si>
  <si>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</si>
  <si>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</si>
  <si>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</si>
  <si>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</si>
  <si>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</si>
  <si>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</si>
  <si>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</si>
  <si>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</si>
  <si>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</si>
  <si>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</si>
  <si>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</si>
  <si>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</si>
  <si>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</si>
  <si>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</si>
  <si>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</si>
  <si>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</si>
  <si>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</si>
  <si>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</si>
  <si>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</si>
  <si>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</si>
  <si>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</si>
  <si>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</si>
  <si>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</si>
  <si>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</si>
  <si>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</si>
  <si>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</si>
  <si>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</si>
  <si>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</si>
  <si>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</si>
  <si>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</si>
  <si>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</si>
  <si>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</si>
  <si>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</si>
  <si>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</si>
  <si>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</si>
  <si>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</si>
  <si>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</si>
  <si>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</si>
  <si>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</si>
  <si>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</si>
  <si>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</si>
  <si>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</si>
  <si>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</si>
  <si>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</si>
  <si>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</si>
  <si>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</si>
  <si>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</si>
  <si>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</si>
  <si>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</si>
  <si>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</si>
  <si>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</si>
  <si>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</si>
  <si>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</si>
  <si>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</si>
  <si>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</si>
  <si>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</si>
  <si>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</si>
  <si>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</si>
  <si>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</si>
  <si>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</si>
  <si>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</si>
  <si>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</si>
  <si>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</si>
  <si>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</si>
  <si>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</si>
  <si>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</si>
  <si>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</si>
  <si>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</si>
  <si>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</si>
  <si>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</si>
  <si>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</si>
  <si>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</si>
  <si>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</si>
  <si>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</si>
  <si>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</si>
  <si>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</si>
  <si>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</si>
  <si>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</si>
  <si>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</si>
  <si>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</si>
  <si>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</si>
  <si>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</si>
  <si>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</si>
  <si>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</si>
  <si>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</si>
  <si>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</si>
  <si>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</si>
  <si>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</si>
  <si>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</si>
  <si>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</si>
  <si>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</si>
  <si>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</si>
  <si>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</si>
  <si>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</si>
  <si>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</si>
  <si>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</si>
  <si>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</si>
  <si>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</si>
  <si>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</si>
  <si>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</si>
  <si>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</si>
  <si>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</si>
  <si>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</si>
  <si>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</si>
  <si>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</si>
  <si>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</si>
  <si>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</si>
  <si>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</si>
  <si>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</si>
  <si>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</si>
  <si>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</si>
  <si>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</si>
  <si>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</si>
  <si>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</si>
  <si>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</si>
  <si>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</si>
  <si>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</si>
  <si>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</si>
  <si>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</si>
  <si>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</si>
  <si>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</si>
  <si>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</si>
  <si>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</si>
  <si>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</si>
  <si>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</si>
  <si>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</si>
  <si>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</si>
  <si>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</si>
  <si>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</si>
  <si>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</si>
  <si>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</si>
  <si>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</si>
  <si>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</si>
  <si>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</si>
  <si>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</si>
  <si>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</si>
  <si>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</si>
  <si>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</si>
  <si>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</si>
  <si>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</si>
  <si>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</si>
  <si>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</si>
  <si>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</si>
  <si>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</si>
  <si>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</si>
  <si>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</si>
  <si>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</si>
  <si>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</si>
  <si>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</si>
  <si>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</si>
  <si>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</si>
  <si>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</si>
  <si>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</si>
  <si>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</si>
  <si>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</si>
  <si>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</si>
  <si>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</si>
  <si>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</si>
  <si>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</si>
  <si>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</si>
  <si>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</si>
  <si>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</si>
  <si>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</si>
  <si>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</si>
  <si>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</si>
  <si>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</si>
  <si>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</si>
  <si>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</si>
  <si>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</si>
  <si>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</si>
  <si>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</si>
  <si>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</si>
  <si>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</si>
  <si>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</si>
  <si>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</si>
  <si>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</si>
  <si>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</si>
  <si>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</si>
  <si>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</si>
  <si>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</si>
  <si>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</si>
  <si>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</si>
  <si>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</si>
  <si>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</si>
  <si>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</si>
  <si>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</si>
  <si>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</si>
  <si>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</si>
  <si>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</si>
  <si>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</si>
  <si>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</si>
  <si>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</si>
  <si>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</si>
  <si>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</si>
  <si>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</si>
  <si>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</si>
  <si>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</si>
  <si>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</si>
  <si>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</si>
  <si>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</si>
  <si>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</si>
  <si>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</si>
  <si>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</si>
  <si>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</si>
  <si>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</si>
  <si>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</si>
  <si>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</si>
  <si>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</si>
  <si>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</si>
  <si>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</si>
  <si>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</si>
  <si>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</si>
  <si>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</si>
  <si>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</si>
  <si>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</si>
  <si>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</si>
  <si>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</si>
  <si>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</si>
  <si>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</si>
  <si>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</si>
  <si>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</si>
  <si>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</si>
  <si>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</si>
  <si>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</si>
  <si>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</si>
  <si>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</si>
  <si>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</si>
  <si>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</si>
  <si>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</si>
  <si>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</si>
  <si>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</si>
  <si>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</si>
  <si>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</si>
  <si>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</si>
  <si>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</si>
  <si>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</si>
  <si>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</si>
  <si>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</si>
  <si>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</si>
  <si>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</si>
  <si>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</si>
  <si>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</si>
  <si>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</si>
  <si>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</si>
  <si>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</si>
  <si>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</si>
  <si>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</si>
  <si>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</si>
  <si>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</si>
  <si>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</si>
  <si>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</si>
  <si>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</si>
  <si>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</si>
  <si>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</si>
  <si>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</si>
  <si>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</si>
  <si>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</si>
  <si>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</si>
  <si>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</si>
  <si>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</si>
  <si>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</si>
  <si>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</si>
  <si>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</si>
  <si>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</si>
  <si>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</si>
  <si>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</si>
  <si>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</si>
  <si>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</si>
  <si>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</si>
  <si>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</si>
  <si>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</si>
  <si>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</si>
  <si>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</si>
  <si>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</si>
  <si>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</si>
  <si>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</si>
  <si>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</si>
  <si>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</si>
  <si>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</si>
  <si>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</si>
  <si>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</si>
  <si>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</si>
  <si>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</si>
  <si>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</si>
  <si>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</si>
  <si>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</si>
  <si>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</si>
  <si>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</si>
  <si>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</si>
  <si>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</si>
  <si>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</si>
  <si>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</si>
  <si>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</si>
  <si>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</si>
  <si>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</si>
  <si>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</si>
  <si>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</si>
  <si>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</si>
  <si>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</si>
  <si>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</si>
  <si>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</si>
  <si>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</si>
  <si>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</si>
  <si>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</si>
  <si>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</si>
  <si>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</si>
  <si>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</si>
  <si>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</si>
  <si>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</si>
  <si>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</si>
  <si>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</si>
  <si>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</si>
  <si>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</si>
  <si>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</si>
  <si>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</si>
  <si>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</si>
  <si>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</si>
  <si>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</si>
  <si>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</si>
  <si>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</si>
  <si>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</si>
  <si>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</si>
  <si>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</si>
  <si>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</si>
  <si>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</si>
  <si>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</si>
  <si>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</si>
  <si>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</si>
  <si>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</si>
  <si>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</si>
  <si>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</si>
  <si>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</si>
  <si>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</si>
  <si>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</si>
  <si>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</si>
  <si>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</si>
  <si>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</si>
  <si>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</si>
  <si>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</si>
  <si>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</si>
  <si>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</si>
  <si>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</si>
  <si>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</si>
  <si>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</si>
  <si>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</si>
  <si>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</si>
  <si>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</si>
  <si>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</si>
  <si>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</si>
  <si>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</si>
  <si>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</si>
  <si>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</si>
  <si>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</si>
  <si>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</si>
  <si>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</si>
  <si>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</si>
  <si>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</si>
  <si>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</si>
  <si>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</si>
  <si>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</si>
  <si>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</si>
  <si>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</si>
  <si>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</si>
  <si>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</si>
  <si>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</si>
  <si>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</si>
  <si>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</si>
  <si>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</si>
  <si>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</si>
  <si>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</si>
  <si>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</si>
  <si>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</si>
  <si>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</si>
  <si>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</si>
  <si>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</si>
  <si>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</si>
  <si>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</si>
  <si>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</si>
  <si>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</si>
  <si>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</si>
  <si>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</si>
  <si>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</si>
  <si>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</si>
  <si>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</si>
  <si>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</si>
  <si>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</si>
  <si>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</si>
  <si>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</si>
  <si>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</si>
  <si>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</si>
  <si>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</si>
  <si>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</si>
  <si>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</si>
  <si>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</si>
  <si>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</si>
  <si>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</si>
  <si>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</si>
  <si>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</si>
  <si>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</si>
  <si>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</si>
  <si>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</si>
  <si>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</si>
  <si>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</si>
  <si>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</si>
  <si>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VERVAEKE Johan</t>
  </si>
  <si>
    <t>+32 2 565 66 74</t>
  </si>
  <si>
    <t>johan.vervaeke@bnpparibasfortis.com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</si>
  <si>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</si>
  <si>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</si>
  <si>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</si>
  <si>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</si>
  <si>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</si>
  <si>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</si>
  <si>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</si>
  <si>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</si>
  <si>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</si>
  <si>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</si>
  <si>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Residential Mortgage Pandbrieven Programme</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</si>
  <si>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</si>
  <si>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</si>
  <si>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</si>
  <si>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</si>
  <si>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</si>
  <si>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</si>
  <si>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</si>
  <si>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</si>
  <si>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</si>
  <si>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</si>
  <si>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</si>
  <si>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</si>
  <si>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</si>
  <si>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</si>
  <si>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BD@135194</t>
  </si>
  <si>
    <t>BE0002265347</t>
  </si>
  <si>
    <t>Fixed</t>
  </si>
  <si>
    <t>NACT</t>
  </si>
  <si>
    <t>24/10/2023</t>
  </si>
  <si>
    <t>BD@138090</t>
  </si>
  <si>
    <t>BE0002274430</t>
  </si>
  <si>
    <t>23/09/2023</t>
  </si>
  <si>
    <t>BD@150169</t>
  </si>
  <si>
    <t>BE0002586643</t>
  </si>
  <si>
    <t>22/03/2024</t>
  </si>
  <si>
    <t>BD@153515</t>
  </si>
  <si>
    <t>BE0002614924</t>
  </si>
  <si>
    <t>04/10/2023</t>
  </si>
  <si>
    <t>Extended Maturity Date</t>
  </si>
  <si>
    <t>24/10/2024</t>
  </si>
  <si>
    <t>23/09/2025</t>
  </si>
  <si>
    <t>22/03/2029</t>
  </si>
  <si>
    <t>04/10/2026</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</si>
  <si>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</si>
  <si>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</si>
  <si>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</si>
  <si>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</si>
  <si>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</si>
  <si>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</si>
  <si>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</si>
  <si>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</si>
  <si>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</si>
  <si>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</si>
  <si>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</si>
  <si>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</si>
  <si>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</si>
  <si>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</si>
  <si>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</si>
  <si>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</si>
  <si>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</si>
  <si>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</si>
  <si>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</si>
  <si>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</si>
  <si>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</si>
  <si>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NR</t>
  </si>
  <si>
    <t>Aaa</t>
  </si>
  <si>
    <t>AAA</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</si>
  <si>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</si>
  <si>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</si>
  <si>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</si>
  <si>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</si>
  <si>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</si>
  <si>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</si>
  <si>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</si>
  <si>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</si>
  <si>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</si>
  <si>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</si>
  <si>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</si>
  <si>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</si>
  <si>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</si>
  <si>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</si>
  <si>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</si>
  <si>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</si>
  <si>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</si>
  <si>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</si>
  <si>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</si>
  <si>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</si>
  <si>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</si>
  <si>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</si>
  <si>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</si>
  <si>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</si>
  <si>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</si>
  <si>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</si>
  <si>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</si>
  <si>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</si>
  <si>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</si>
  <si>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</si>
  <si>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</si>
  <si>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</si>
  <si>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</si>
  <si>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</si>
  <si>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</si>
  <si>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</si>
  <si>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</si>
  <si>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</si>
  <si>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</si>
  <si>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</si>
  <si>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</si>
  <si>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</si>
  <si>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</si>
  <si>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</si>
  <si>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</si>
  <si>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</si>
  <si>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</si>
  <si>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</si>
  <si>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</si>
  <si>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</si>
  <si>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</si>
  <si>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</si>
  <si>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</si>
  <si>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</si>
  <si>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</si>
  <si>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</si>
  <si>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</si>
  <si>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</si>
  <si>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</si>
  <si>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</si>
  <si>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</si>
  <si>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</si>
  <si>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</si>
  <si>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</si>
  <si>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</si>
  <si>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</si>
  <si>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</si>
  <si>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</si>
  <si>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</si>
  <si>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</si>
  <si>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</si>
  <si>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</si>
  <si>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</si>
  <si>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</si>
  <si>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</si>
  <si>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</si>
  <si>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</si>
  <si>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</si>
  <si>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</si>
  <si>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</si>
  <si>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</si>
  <si>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</si>
  <si>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</si>
  <si>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 Construction Loans</t>
  </si>
  <si>
    <t>Registered Cash Proceeds under the Residential Mortgage Loans</t>
  </si>
  <si>
    <t>Position</t>
  </si>
  <si>
    <t>BE0000337460</t>
  </si>
  <si>
    <t>BE0000345547</t>
  </si>
  <si>
    <t>BE0000352618</t>
  </si>
  <si>
    <t>Kingdom of Belgium</t>
  </si>
  <si>
    <t>BGB 1 22/06/2026</t>
  </si>
  <si>
    <t>BGB 0.8 22/06/2028</t>
  </si>
  <si>
    <t>BGB 0 22/10/2031</t>
  </si>
  <si>
    <t>Nominal Amount</t>
  </si>
  <si>
    <t>F</t>
  </si>
  <si>
    <t>Standar &amp; Poor's Rating</t>
  </si>
  <si>
    <t>AA</t>
  </si>
  <si>
    <t>Fitch Rating</t>
  </si>
  <si>
    <t>Moody's Rating</t>
  </si>
  <si>
    <t>Aa3</t>
  </si>
  <si>
    <t>Cover Pool Summary</t>
  </si>
  <si>
    <t>(All Amounts are in Euro)</t>
  </si>
  <si>
    <t>Portfolio Cut-off Date</t>
  </si>
  <si>
    <t>1. Residential Mortgage Loans</t>
  </si>
  <si>
    <t>See Stratification Tables Mortgages for more details</t>
  </si>
  <si>
    <t>2. Registered Cash</t>
  </si>
  <si>
    <t>3. Public Sector Exposure (Liquid Bond Positions)</t>
  </si>
  <si>
    <t>4. Derivatives</t>
  </si>
  <si>
    <t>None</t>
  </si>
  <si>
    <t>5. Prepayments Last Calendar Month</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</si>
  <si>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</si>
  <si>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</si>
  <si>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</si>
  <si>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</si>
  <si>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</si>
  <si>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</si>
  <si>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</si>
  <si>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</si>
  <si>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</si>
  <si>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</si>
  <si>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</si>
  <si>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</si>
  <si>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</si>
  <si>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</si>
  <si>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</si>
  <si>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</si>
  <si>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</si>
  <si>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</si>
  <si>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</si>
  <si>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</si>
  <si>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</si>
  <si>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</si>
  <si>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</si>
  <si>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</si>
  <si>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</si>
  <si>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</si>
  <si>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&gt;23 and &lt;=24</t>
  </si>
  <si>
    <t>&lt;0</t>
  </si>
  <si>
    <t>&gt;22 and &lt;=23</t>
  </si>
  <si>
    <t>&gt;24 and &lt;=25</t>
  </si>
  <si>
    <t>&gt;25 and &lt;=26</t>
  </si>
  <si>
    <t>&gt;26 and &lt;=27</t>
  </si>
  <si>
    <t>&gt;27 and &lt;=28</t>
  </si>
  <si>
    <t>&gt;28 and &lt;=29</t>
  </si>
  <si>
    <t>&gt;29 and &lt;=30</t>
  </si>
  <si>
    <t>&gt;30 and &lt;=31</t>
  </si>
  <si>
    <t>&gt;39 and &lt;=40</t>
  </si>
  <si>
    <t>&gt;31 and &lt;=32</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</si>
  <si>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</si>
  <si>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</si>
  <si>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</si>
  <si>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</si>
  <si>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</si>
  <si>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</si>
  <si>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</si>
  <si>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</si>
  <si>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</si>
  <si>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</si>
  <si>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</si>
  <si>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</si>
  <si>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</si>
  <si>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</si>
  <si>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</si>
  <si>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</si>
  <si>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</si>
  <si>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</si>
  <si>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</si>
  <si>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</si>
  <si>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</si>
  <si>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6.5 - 7%</t>
  </si>
  <si>
    <t>7 - 7.5%</t>
  </si>
  <si>
    <t>Variable</t>
  </si>
  <si>
    <t>Variable With Cap</t>
  </si>
  <si>
    <t>2023</t>
  </si>
  <si>
    <t>2024</t>
  </si>
  <si>
    <t>2025</t>
  </si>
  <si>
    <t>2026</t>
  </si>
  <si>
    <t>2027</t>
  </si>
  <si>
    <t>2028</t>
  </si>
  <si>
    <t>2029</t>
  </si>
  <si>
    <t>2030</t>
  </si>
  <si>
    <t>2031</t>
  </si>
  <si>
    <t>2032</t>
  </si>
  <si>
    <t>2033</t>
  </si>
  <si>
    <t>2034</t>
  </si>
  <si>
    <t>2035</t>
  </si>
  <si>
    <t>2036</t>
  </si>
  <si>
    <t>2037</t>
  </si>
  <si>
    <t>Fixed To Maturity</t>
  </si>
  <si>
    <t>Monthly</t>
  </si>
  <si>
    <t>Annuity</t>
  </si>
  <si>
    <t>Interest only</t>
  </si>
  <si>
    <t>Linear</t>
  </si>
  <si>
    <t>0-10%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</si>
  <si>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</si>
  <si>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</si>
  <si>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</si>
  <si>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</si>
  <si>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</si>
  <si>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</si>
  <si>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</si>
  <si>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</si>
  <si>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</si>
  <si>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</si>
  <si>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</si>
  <si>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</si>
  <si>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</si>
  <si>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</si>
  <si>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</si>
  <si>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</si>
  <si>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</si>
  <si>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</si>
  <si>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</si>
  <si>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</si>
  <si>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</si>
  <si>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</si>
  <si>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</si>
  <si>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</si>
  <si>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</si>
  <si>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</si>
  <si>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</si>
  <si>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In number of Properties</t>
  </si>
  <si>
    <t>Phase 1</t>
  </si>
  <si>
    <t>Phase 2</t>
  </si>
  <si>
    <t>Phase 3</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</si>
  <si>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</si>
  <si>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</si>
  <si>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</si>
  <si>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</si>
  <si>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</si>
  <si>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</si>
  <si>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</si>
  <si>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</si>
  <si>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</si>
  <si>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</si>
  <si>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</si>
  <si>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</si>
  <si>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</si>
  <si>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 xml:space="preserve">13. Current Loan to Original Value (LTOV) </t>
  </si>
  <si>
    <t>14. Loan to Mortgage Inscription Ratio (LTM)</t>
  </si>
  <si>
    <t>15. Distribution of Average Life to Final Maturity (at 0% CPR)</t>
  </si>
  <si>
    <t>16. Distribution of Average Life To Interest Reset Date (at 0% CPR)</t>
  </si>
  <si>
    <t>17. Occupation Type (Based on Indexed Property Value)</t>
  </si>
  <si>
    <t>18. IFRS9 Norms</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</si>
  <si>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</si>
  <si>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</si>
  <si>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</si>
  <si>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</si>
  <si>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</si>
  <si>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</si>
  <si>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</si>
  <si>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</si>
  <si>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</si>
  <si>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</si>
  <si>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</si>
  <si>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</si>
  <si>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</si>
  <si>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</si>
  <si>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</si>
  <si>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</si>
  <si>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</si>
  <si>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</si>
  <si>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</si>
  <si>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</si>
  <si>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</si>
  <si>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</si>
  <si>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</si>
  <si>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</si>
  <si>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</si>
  <si>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</si>
  <si>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</si>
  <si>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</si>
  <si>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</si>
  <si>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</si>
  <si>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</si>
  <si>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</si>
  <si>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</si>
  <si>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</si>
  <si>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</si>
  <si>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</si>
  <si>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</si>
  <si>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</si>
  <si>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</si>
  <si>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</si>
  <si>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</si>
  <si>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</si>
  <si>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</si>
  <si>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</si>
  <si>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</si>
  <si>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</si>
  <si>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</si>
  <si>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</si>
  <si>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</si>
  <si>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</si>
  <si>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</si>
  <si>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</si>
  <si>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</si>
  <si>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</si>
  <si>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</si>
  <si>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</si>
  <si>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</si>
  <si>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</si>
  <si>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</si>
  <si>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</si>
  <si>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</si>
  <si>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</si>
  <si>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</si>
  <si>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</si>
  <si>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</si>
  <si>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</si>
  <si>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</si>
  <si>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</si>
  <si>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</si>
  <si>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</si>
  <si>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</si>
  <si>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</si>
  <si>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</si>
  <si>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</si>
  <si>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</si>
  <si>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</si>
  <si>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</si>
  <si>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</si>
  <si>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</si>
  <si>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</si>
  <si>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</si>
  <si>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</si>
  <si>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</si>
  <si>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</si>
  <si>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</si>
  <si>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</si>
  <si>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</si>
  <si>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</si>
  <si>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</si>
  <si>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</si>
  <si>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</si>
  <si>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</si>
  <si>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</si>
  <si>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</si>
  <si>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</si>
  <si>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</si>
  <si>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</si>
  <si>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</si>
  <si>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</si>
  <si>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</si>
  <si>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</si>
  <si>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</si>
  <si>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</si>
  <si>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</si>
  <si>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</si>
  <si>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</si>
  <si>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</si>
  <si>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</si>
  <si>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</si>
  <si>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</si>
  <si>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</si>
  <si>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</si>
  <si>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</si>
  <si>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</si>
  <si>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</si>
  <si>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</si>
  <si>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</si>
  <si>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</si>
  <si>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</si>
  <si>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</si>
  <si>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</si>
  <si>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</si>
  <si>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</si>
  <si>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</si>
  <si>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</si>
  <si>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</si>
  <si>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</si>
  <si>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</si>
  <si>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</si>
  <si>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</si>
  <si>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</si>
  <si>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</si>
  <si>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</si>
  <si>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</si>
  <si>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</si>
  <si>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</si>
  <si>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</si>
  <si>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</si>
  <si>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</si>
  <si>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</si>
  <si>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</si>
  <si>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</si>
  <si>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</si>
  <si>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</si>
  <si>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</si>
  <si>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</si>
  <si>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</si>
  <si>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</si>
  <si>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</si>
  <si>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</si>
  <si>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</si>
  <si>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</si>
  <si>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</si>
  <si>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</si>
  <si>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</si>
  <si>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</si>
  <si>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</si>
  <si>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</si>
  <si>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</si>
  <si>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</si>
  <si>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</si>
  <si>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</si>
  <si>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</si>
  <si>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</si>
  <si>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</si>
  <si>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</si>
  <si>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</si>
  <si>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</si>
  <si>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</si>
  <si>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</si>
  <si>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</si>
  <si>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</si>
  <si>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</si>
  <si>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</si>
  <si>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</si>
  <si>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</si>
  <si>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</si>
  <si>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</si>
  <si>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</si>
  <si>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</si>
  <si>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</si>
  <si>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</si>
  <si>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2023  Version</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</si>
  <si>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</si>
  <si>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</si>
  <si>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</si>
  <si>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</si>
  <si>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</si>
  <si>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</si>
  <si>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</si>
  <si>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</si>
  <si>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</si>
  <si>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</si>
  <si>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</si>
  <si>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</si>
  <si>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</si>
  <si>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2023</t>
  </si>
  <si>
    <t>2. Regulatory Summary</t>
  </si>
  <si>
    <t>`</t>
  </si>
  <si>
    <t>4. Compliance Art 14 CBD Check Table</t>
  </si>
  <si>
    <t>Optional information e.g. Contact names</t>
  </si>
  <si>
    <t>Optional information e.g. Parent name</t>
  </si>
  <si>
    <t>Basel Compliance, subject to national jursdiction (Y/N)</t>
  </si>
  <si>
    <t>CBD Compliance</t>
  </si>
  <si>
    <t>OG.2.1.6</t>
  </si>
  <si>
    <t>Total Cover Assets</t>
  </si>
  <si>
    <t>OG.3.1.4</t>
  </si>
  <si>
    <t xml:space="preserve">2. Over-collateralisation (OC) </t>
  </si>
  <si>
    <t>Statutory</t>
  </si>
  <si>
    <t>Optional information e.g. Asset Coverage Test (ACT)</t>
  </si>
  <si>
    <t>Optional information e.g. OC (NPV basis)</t>
  </si>
  <si>
    <t>OG.3.2.5</t>
  </si>
  <si>
    <t>OG.3.2.6</t>
  </si>
  <si>
    <t>3. Cover Pool Composition</t>
  </si>
  <si>
    <t xml:space="preserve">Contractual </t>
  </si>
  <si>
    <t xml:space="preserve">Expected Upon Prepayments </t>
  </si>
  <si>
    <t>Weighted Average Life (in years)</t>
  </si>
  <si>
    <t>o/w 0.5-1 y</t>
  </si>
  <si>
    <t>o/w 1.5-2 y</t>
  </si>
  <si>
    <t>OG.3.4.10</t>
  </si>
  <si>
    <t xml:space="preserve">Initial Maturity  </t>
  </si>
  <si>
    <t xml:space="preserve">% Total Initial Maturity </t>
  </si>
  <si>
    <t>6. Cover Assets - Currency</t>
  </si>
  <si>
    <t>OG.3.10.2</t>
  </si>
  <si>
    <t xml:space="preserve">11. Liquid Assets </t>
  </si>
  <si>
    <t xml:space="preserve">12. Bond List </t>
  </si>
  <si>
    <t xml:space="preserve">Bond list </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</si>
  <si>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</si>
  <si>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</si>
  <si>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</si>
  <si>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</si>
  <si>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</si>
  <si>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</si>
  <si>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</si>
  <si>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</si>
  <si>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</si>
  <si>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</si>
  <si>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</si>
  <si>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</si>
  <si>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</si>
  <si>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</si>
  <si>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</si>
  <si>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</si>
  <si>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</si>
  <si>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</si>
  <si>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</si>
  <si>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</si>
  <si>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</si>
  <si>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</si>
  <si>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</si>
  <si>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</si>
  <si>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</si>
  <si>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</si>
  <si>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</si>
  <si>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</si>
  <si>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</si>
  <si>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</si>
  <si>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</si>
  <si>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</si>
  <si>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</si>
  <si>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</si>
  <si>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</si>
  <si>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</si>
  <si>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</si>
  <si>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</si>
  <si>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</si>
  <si>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</si>
  <si>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</si>
  <si>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</si>
  <si>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</si>
  <si>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</si>
  <si>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</si>
  <si>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</si>
  <si>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</si>
  <si>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</si>
  <si>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</si>
  <si>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</si>
  <si>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</si>
  <si>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</si>
  <si>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</si>
  <si>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</si>
  <si>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</si>
  <si>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</si>
  <si>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</si>
  <si>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</si>
  <si>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
  </si>
  <si>
    <t>(c)        Type of cover assets:</t>
  </si>
  <si>
    <t xml:space="preserve">(c)        Loan size: </t>
  </si>
  <si>
    <t>186 for Residential Mortgage Assets</t>
  </si>
  <si>
    <t>424 for Commercial Mortgage Assets</t>
  </si>
  <si>
    <t xml:space="preserve">(c)       Valuation Method: </t>
  </si>
  <si>
    <t>link to Glossary HG.1.15</t>
  </si>
  <si>
    <t xml:space="preserve">            (d)        Interest rate risk - cover pool:</t>
  </si>
  <si>
    <t>149 for Mortgage Assets</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</si>
  <si>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</si>
  <si>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</si>
  <si>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</si>
  <si>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</si>
  <si>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</si>
  <si>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</si>
  <si>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</si>
  <si>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G.4.1.14</t>
  </si>
  <si>
    <t>(d)        Market Risk:</t>
  </si>
  <si>
    <t>230 Derivatives and Swaps</t>
  </si>
  <si>
    <t>G.4.1.15</t>
  </si>
  <si>
    <t>(d)        Hedging Strategy</t>
  </si>
  <si>
    <t>18 for Harmonised Glossary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</si>
  <si>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</si>
  <si>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</si>
  <si>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</si>
  <si>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</si>
  <si>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</si>
  <si>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</si>
  <si>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</si>
  <si>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</si>
  <si>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</si>
  <si>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</si>
  <si>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</si>
  <si>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179 for Mortgage Assets</t>
  </si>
  <si>
    <t>NPV Test (passed/failed)</t>
  </si>
  <si>
    <t>Interest Covereage Test (passe/failed)</t>
  </si>
  <si>
    <t>Paying Agent</t>
  </si>
  <si>
    <t>OM.7.1.11</t>
  </si>
  <si>
    <t>Optional information eg, Number of borrowers</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</si>
  <si>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</si>
  <si>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</si>
  <si>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</si>
  <si>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</si>
  <si>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</si>
  <si>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</si>
  <si>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</si>
  <si>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</si>
  <si>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</si>
  <si>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</si>
  <si>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</si>
  <si>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</si>
  <si>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</si>
  <si>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</si>
  <si>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</si>
  <si>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</si>
  <si>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</si>
  <si>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</si>
  <si>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</si>
  <si>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</si>
  <si>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</si>
  <si>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</si>
  <si>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</si>
  <si>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</si>
  <si>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</si>
  <si>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</si>
  <si>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</si>
  <si>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</si>
  <si>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</si>
  <si>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</si>
  <si>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</si>
  <si>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</si>
  <si>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</si>
  <si>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</si>
  <si>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</si>
  <si>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</si>
  <si>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</si>
  <si>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</si>
  <si>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</si>
  <si>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</si>
  <si>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</si>
  <si>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</si>
  <si>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</si>
  <si>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</si>
  <si>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</si>
  <si>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</si>
  <si>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</si>
  <si>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</si>
  <si>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</si>
  <si>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</si>
  <si>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</si>
  <si>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</si>
  <si>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</si>
  <si>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</si>
  <si>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</si>
  <si>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</si>
  <si>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</si>
  <si>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</si>
  <si>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</si>
  <si>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</si>
  <si>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</si>
  <si>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</si>
  <si>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</si>
  <si>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</si>
  <si>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</si>
  <si>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</si>
  <si>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</si>
  <si>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</si>
  <si>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</si>
  <si>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</si>
  <si>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</si>
  <si>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</si>
  <si>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</si>
  <si>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</si>
  <si>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</si>
  <si>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</si>
  <si>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</si>
  <si>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</si>
  <si>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</si>
  <si>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</si>
  <si>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</si>
  <si>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</si>
  <si>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</si>
  <si>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</si>
  <si>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</si>
  <si>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</si>
  <si>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</si>
  <si>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</si>
  <si>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</si>
  <si>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</si>
  <si>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</si>
  <si>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</si>
  <si>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</si>
  <si>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</si>
  <si>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</si>
  <si>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</si>
  <si>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</si>
  <si>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</si>
  <si>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</si>
  <si>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</si>
  <si>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</si>
  <si>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</si>
  <si>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</si>
  <si>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</si>
  <si>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</si>
  <si>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</si>
  <si>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</si>
  <si>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</si>
  <si>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</si>
  <si>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</si>
  <si>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</si>
  <si>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</si>
  <si>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</si>
  <si>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</si>
  <si>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</si>
  <si>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</si>
  <si>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</si>
  <si>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</si>
  <si>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</si>
  <si>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</si>
  <si>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</si>
  <si>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</si>
  <si>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</si>
  <si>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</si>
  <si>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</si>
  <si>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</si>
  <si>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</si>
  <si>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</si>
  <si>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</si>
  <si>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</si>
  <si>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</si>
  <si>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</si>
  <si>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</si>
  <si>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</si>
  <si>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</si>
  <si>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</si>
  <si>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</si>
  <si>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</si>
  <si>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</si>
  <si>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</si>
  <si>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</si>
  <si>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</si>
  <si>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</si>
  <si>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</si>
  <si>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</si>
  <si>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</si>
  <si>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</si>
  <si>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</si>
  <si>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</si>
  <si>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</si>
  <si>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</si>
  <si>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</si>
  <si>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</si>
  <si>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</si>
  <si>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</si>
  <si>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</si>
  <si>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</si>
  <si>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</si>
  <si>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</si>
  <si>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</si>
  <si>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</si>
  <si>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</si>
  <si>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</si>
  <si>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</si>
  <si>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</si>
  <si>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</si>
  <si>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</si>
  <si>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</si>
  <si>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</si>
  <si>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</si>
  <si>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</si>
  <si>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</si>
  <si>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</si>
  <si>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</si>
  <si>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</si>
  <si>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</si>
  <si>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</si>
  <si>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</si>
  <si>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</si>
  <si>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</si>
  <si>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</si>
  <si>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</si>
  <si>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</si>
  <si>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</si>
  <si>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</si>
  <si>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</si>
  <si>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</si>
  <si>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</si>
  <si>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</si>
  <si>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</si>
  <si>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</si>
  <si>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</si>
  <si>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</si>
  <si>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</si>
  <si>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</si>
  <si>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</si>
  <si>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</si>
  <si>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</si>
  <si>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</si>
  <si>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</si>
  <si>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</si>
  <si>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</si>
  <si>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</si>
  <si>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</si>
  <si>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</si>
  <si>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</si>
  <si>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</si>
  <si>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</si>
  <si>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</si>
  <si>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</si>
  <si>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</si>
  <si>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</si>
  <si>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</si>
  <si>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</si>
  <si>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</si>
  <si>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</si>
  <si>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</si>
  <si>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</si>
  <si>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</si>
  <si>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</si>
  <si>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</si>
  <si>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</si>
  <si>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[For completion]</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</si>
  <si>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</si>
  <si>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</si>
  <si>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</si>
  <si>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</si>
  <si>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</si>
  <si>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</si>
  <si>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</si>
  <si>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</si>
  <si>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</si>
  <si>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</si>
  <si>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</si>
  <si>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</si>
  <si>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</si>
  <si>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</si>
  <si>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</si>
  <si>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</si>
  <si>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</si>
  <si>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</si>
  <si>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</si>
  <si>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</si>
  <si>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</si>
  <si>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</si>
  <si>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</si>
  <si>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</si>
  <si>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</si>
  <si>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</si>
  <si>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</si>
  <si>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</si>
  <si>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</si>
  <si>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</si>
  <si>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</si>
  <si>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</si>
  <si>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</si>
  <si>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</si>
  <si>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</si>
  <si>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</si>
  <si>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</si>
  <si>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</si>
  <si>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</si>
  <si>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</si>
  <si>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</si>
  <si>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</si>
  <si>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</si>
  <si>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</si>
  <si>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</si>
  <si>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</si>
  <si>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</si>
  <si>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</si>
  <si>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</si>
  <si>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</si>
  <si>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</si>
  <si>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</si>
  <si>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</si>
  <si>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</si>
  <si>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</si>
  <si>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</si>
  <si>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</si>
  <si>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</si>
  <si>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</si>
  <si>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</si>
  <si>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</si>
  <si>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</si>
  <si>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</si>
  <si>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</si>
  <si>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</si>
  <si>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</si>
  <si>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</si>
  <si>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</si>
  <si>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</si>
  <si>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</si>
  <si>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</si>
  <si>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</si>
  <si>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</si>
  <si>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</si>
  <si>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</si>
  <si>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</si>
  <si>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</si>
  <si>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</si>
  <si>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</si>
  <si>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</si>
  <si>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</si>
  <si>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</si>
  <si>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</si>
  <si>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</si>
  <si>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</si>
  <si>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</si>
  <si>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</si>
  <si>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</si>
  <si>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</si>
  <si>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</si>
  <si>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</si>
  <si>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</si>
  <si>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</si>
  <si>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</si>
  <si>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</si>
  <si>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</si>
  <si>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</si>
  <si>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</si>
  <si>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</si>
  <si>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</si>
  <si>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</si>
  <si>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</si>
  <si>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</si>
  <si>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</si>
  <si>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</si>
  <si>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</si>
  <si>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</si>
  <si>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</si>
  <si>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</si>
  <si>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</si>
  <si>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</si>
  <si>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</si>
  <si>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</si>
  <si>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</si>
  <si>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</si>
  <si>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</si>
  <si>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</si>
  <si>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</si>
  <si>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</si>
  <si>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</si>
  <si>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</si>
  <si>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</si>
  <si>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</si>
  <si>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</si>
  <si>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</si>
  <si>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</si>
  <si>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</si>
  <si>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</si>
  <si>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</si>
  <si>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</si>
  <si>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</si>
  <si>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</si>
  <si>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</si>
  <si>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</si>
  <si>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</si>
  <si>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</si>
  <si>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</si>
  <si>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</si>
  <si>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</si>
  <si>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</si>
  <si>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</si>
  <si>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</si>
  <si>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</si>
  <si>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</si>
  <si>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</si>
  <si>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</si>
  <si>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</si>
  <si>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</si>
  <si>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</si>
  <si>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</si>
  <si>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</si>
  <si>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</si>
  <si>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</si>
  <si>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</si>
  <si>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</si>
  <si>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</si>
  <si>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</si>
  <si>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</si>
  <si>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</si>
  <si>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</si>
  <si>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</si>
  <si>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</si>
  <si>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</si>
  <si>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</si>
  <si>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</si>
  <si>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</si>
  <si>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</si>
  <si>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</si>
  <si>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</si>
  <si>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</si>
  <si>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</si>
  <si>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</si>
  <si>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</si>
  <si>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</si>
  <si>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</si>
  <si>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</si>
  <si>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</si>
  <si>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</si>
  <si>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</si>
  <si>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</si>
  <si>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</si>
  <si>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</si>
  <si>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</si>
  <si>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</si>
  <si>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</si>
  <si>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</si>
  <si>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</si>
  <si>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</si>
  <si>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</si>
  <si>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</si>
  <si>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</si>
  <si>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</si>
  <si>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</si>
  <si>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</si>
  <si>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Maturity Extention Triggers</t>
  </si>
  <si>
    <t>Belgian allows for "Failure to pay" and "Default"</t>
  </si>
  <si>
    <t>HG.1.8</t>
  </si>
  <si>
    <t>LTVs: Definition</t>
  </si>
  <si>
    <t>As Belgium has general mortgages, we calculate LTV as the total borrower outstanding over the total borrower property value, resp. not indexed (M.7A.11) and indexed (M.7A.12)</t>
  </si>
  <si>
    <t>HG.1.9</t>
  </si>
  <si>
    <t>LTVs: Calculation of property/shipping value</t>
  </si>
  <si>
    <t>Property values are those used in the loan underwriting procedure</t>
  </si>
  <si>
    <t>HG.1.10</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</si>
  <si>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</si>
  <si>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</si>
  <si>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HG.1.11</t>
  </si>
  <si>
    <t>LTVs: Frequency and time of last valuation</t>
  </si>
  <si>
    <t>Indexation is done on a yearly basis</t>
  </si>
  <si>
    <t>HG.1.12</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</si>
  <si>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</si>
  <si>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</si>
  <si>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HG.1.13</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</si>
  <si>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</si>
  <si>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</si>
  <si>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HG.1.14</t>
  </si>
  <si>
    <t>Non-performing loans</t>
  </si>
  <si>
    <t>Loans that are more than 90 days past due.</t>
  </si>
  <si>
    <t>HG.1.15</t>
  </si>
  <si>
    <t>Valuation Method</t>
  </si>
  <si>
    <t>Sale price of the properties is compared to the a statistical pricing model for Belgium.When the sale price is higher than the top range of the model outcome, an expert valuation is done.</t>
  </si>
  <si>
    <t>OHG.1.1</t>
  </si>
  <si>
    <t>NPV assumptions (when stated)</t>
  </si>
  <si>
    <t xml:space="preserve"> The current interest is used ; no parrallel shift of the interest rate curve is asssumed.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</si>
  <si>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</si>
  <si>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</si>
  <si>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</si>
  <si>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</si>
  <si>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</si>
  <si>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</si>
  <si>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</si>
  <si>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</si>
  <si>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</si>
  <si>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</si>
  <si>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</si>
  <si>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</si>
  <si>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</si>
  <si>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</si>
  <si>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</si>
  <si>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</si>
  <si>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</si>
  <si>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</si>
  <si>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</si>
  <si>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</si>
  <si>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</si>
  <si>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</si>
  <si>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</si>
  <si>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</si>
  <si>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</si>
  <si>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</si>
  <si>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</si>
  <si>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</si>
  <si>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</si>
  <si>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</si>
  <si>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</si>
  <si>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</si>
  <si>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</si>
  <si>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</si>
  <si>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</si>
  <si>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</si>
  <si>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</si>
  <si>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</si>
  <si>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</si>
  <si>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</si>
  <si>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</si>
  <si>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</si>
  <si>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</si>
  <si>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</si>
  <si>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</si>
  <si>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</si>
  <si>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</si>
  <si>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</si>
  <si>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</si>
  <si>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</si>
  <si>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</si>
  <si>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</si>
  <si>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</si>
  <si>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</si>
  <si>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</si>
  <si>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where applicable - paying agent</t>
  </si>
  <si>
    <t>Example Bank</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</si>
  <si>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</si>
  <si>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</si>
  <si>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</si>
  <si>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</si>
  <si>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</si>
  <si>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</si>
  <si>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</si>
  <si>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</si>
  <si>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</si>
  <si>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</si>
  <si>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</si>
  <si>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</si>
  <si>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</si>
  <si>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</si>
  <si>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</si>
  <si>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</si>
  <si>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</si>
  <si>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</si>
  <si>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</si>
  <si>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</si>
  <si>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</si>
  <si>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</si>
  <si>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</si>
  <si>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</si>
  <si>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Weighted Average Maturity (months)**</t>
  </si>
  <si>
    <t>1-&lt;30 days</t>
  </si>
  <si>
    <t>Reporting Date: 31/8/2023</t>
  </si>
  <si>
    <t>Cut-off Date: 31/8/2023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</si>
</sst>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mmm\/yyyy"/>
    <numFmt numFmtId="168" formatCode="m\/d\/yyyy"/>
    <numFmt numFmtId="169" formatCode="[$]dd/mm/yyyy;@" x16r2:formatCode16="[$-en-BE,1]dd/mm/yyyy;@"/>
    <numFmt numFmtId="170" formatCode="#,##0.0"/>
    <numFmt numFmtId="171" formatCode="0.0%"/>
    <numFmt numFmtId="172" formatCode="0.0"/>
  </numFmts>
  <fonts count="66" x14ac:knownFonts="1">
    <font>
      <sz val="10"/>
      <color rgb="FF000000"/>
      <name val="Arial"/>
    </font>
    <font>
      <sz val="11"/>
      <color theme="1"/>
      <name val="Calibri"/>
      <family val="2"/>
      <scheme val="minor"/>
    </font>
    <font>
      <sz val="6"/>
      <color rgb="FF000000"/>
      <name val="Arial"/>
      <family val="2"/>
    </font>
    <font>
      <sz val="10"/>
      <color rgb="FF000000"/>
      <name val="Arial"/>
      <family val="2"/>
    </font>
    <font>
      <b/>
      <sz val="10"/>
      <color rgb="FFFFFFFF"/>
      <name val="Arial"/>
      <family val="2"/>
    </font>
    <font>
      <i/>
      <sz val="10"/>
      <color rgb="FF000000"/>
      <name val="Arial"/>
      <family val="2"/>
    </font>
    <font>
      <b/>
      <sz val="10"/>
      <color rgb="FF000000"/>
      <name val="Arial"/>
      <family val="2"/>
    </font>
    <font>
      <sz val="8"/>
      <color rgb="FF000000"/>
      <name val="Arial"/>
      <family val="2"/>
    </font>
    <font>
      <b/>
      <sz val="12"/>
      <color rgb="FF000000"/>
      <name val="Arial"/>
      <family val="2"/>
    </font>
    <font>
      <u/>
      <sz val="10"/>
      <color rgb="FF000000"/>
      <name val="Arial"/>
      <family val="2"/>
    </font>
    <font>
      <sz val="14"/>
      <color rgb="FF000000"/>
      <name val="Arial"/>
      <family val="2"/>
    </font>
    <font>
      <b/>
      <sz val="12"/>
      <color rgb="FFFFFFFF"/>
      <name val="Arial"/>
      <family val="2"/>
    </font>
    <font>
      <b/>
      <sz val="8"/>
      <color rgb="FF000000"/>
      <name val="Arial"/>
      <family val="2"/>
    </font>
    <font>
      <sz val="10"/>
      <color rgb="FF333333"/>
      <name val="Arial"/>
      <family val="2"/>
    </font>
    <font>
      <i/>
      <sz val="9"/>
      <color rgb="FF333333"/>
      <name val="Arial"/>
      <family val="2"/>
    </font>
    <font>
      <b/>
      <i/>
      <u/>
      <sz val="18"/>
      <color rgb="FFFF0000"/>
      <name val="Arial"/>
      <family val="2"/>
    </font>
    <font>
      <sz val="7"/>
      <color rgb="FF000000"/>
      <name val="Arial"/>
      <family val="2"/>
    </font>
    <font>
      <b/>
      <i/>
      <sz val="8"/>
      <color rgb="FF000000"/>
      <name val="Arial"/>
      <family val="2"/>
    </font>
    <font>
      <i/>
      <sz val="8"/>
      <color rgb="FF000000"/>
      <name val="Arial"/>
      <family val="2"/>
    </font>
    <font>
      <b/>
      <i/>
      <sz val="8"/>
      <color rgb="FFFF0000"/>
      <name val="Arial"/>
      <family val="2"/>
    </font>
    <font>
      <b/>
      <sz val="8"/>
      <color rgb="FFFFFFFF"/>
      <name val="Arial"/>
      <family val="2"/>
    </font>
    <font>
      <sz val="8"/>
      <color rgb="FFFFFFFF"/>
      <name val="Arial"/>
      <family val="2"/>
    </font>
    <font>
      <b/>
      <sz val="10"/>
      <color rgb="FFC0C0C0"/>
      <name val="Arial"/>
      <family val="2"/>
    </font>
    <font>
      <b/>
      <sz val="7"/>
      <color rgb="FFFFFFFF"/>
      <name val="Arial"/>
      <family val="2"/>
    </font>
    <font>
      <b/>
      <sz val="7"/>
      <color rgb="FF000000"/>
      <name val="Arial"/>
      <family val="2"/>
    </font>
    <font>
      <b/>
      <i/>
      <sz val="10"/>
      <color rgb="FF000000"/>
      <name val="Arial"/>
      <family val="2"/>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0"/>
      <color theme="1"/>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i/>
      <sz val="10"/>
      <name val="Calibri"/>
      <family val="2"/>
      <scheme val="minor"/>
    </font>
    <font>
      <b/>
      <sz val="11"/>
      <color rgb="FFFF0000"/>
      <name val="Calibri"/>
      <family val="2"/>
      <scheme val="minor"/>
    </font>
    <font>
      <i/>
      <sz val="11"/>
      <color rgb="FF0070C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5">
    <xf numFmtId="0" fontId="0" fillId="0" borderId="0"/>
    <xf numFmtId="0" fontId="1" fillId="0" borderId="0"/>
    <xf numFmtId="0" fontId="47" fillId="0" borderId="0" applyNumberFormat="0" applyFill="0" applyBorder="0" applyAlignment="0" applyProtection="0"/>
    <xf numFmtId="0" fontId="48" fillId="0" borderId="0"/>
    <xf numFmtId="9" fontId="48" fillId="0" borderId="0" applyFont="0" applyFill="0" applyBorder="0" applyAlignment="0" applyProtection="0"/>
  </cellStyleXfs>
  <cellXfs count="278">
    <xf numFmtId="0" fontId="0" fillId="0" borderId="0" xfId="0"/>
    <xf numFmtId="0" fontId="2" fillId="2" borderId="0" xfId="0" applyFont="1" applyFill="1" applyAlignment="1">
      <alignment horizontal="left"/>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5" xfId="0" applyFont="1" applyFill="1" applyBorder="1" applyAlignment="1">
      <alignment horizontal="left" vertical="center"/>
    </xf>
    <xf numFmtId="49" fontId="6" fillId="3" borderId="5" xfId="0" applyNumberFormat="1" applyFont="1" applyFill="1" applyBorder="1" applyAlignment="1">
      <alignment horizontal="left" vertical="center"/>
    </xf>
    <xf numFmtId="0" fontId="6" fillId="3" borderId="5" xfId="0" applyFont="1" applyFill="1" applyBorder="1" applyAlignment="1">
      <alignment horizontal="center" vertical="center"/>
    </xf>
    <xf numFmtId="49" fontId="3"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5" xfId="0" applyNumberFormat="1" applyFont="1" applyFill="1" applyBorder="1" applyAlignment="1">
      <alignment horizontal="center" vertical="center"/>
    </xf>
    <xf numFmtId="49" fontId="12" fillId="3" borderId="5"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5" xfId="0" applyFont="1" applyFill="1" applyBorder="1" applyAlignment="1">
      <alignment horizontal="left" vertical="center"/>
    </xf>
    <xf numFmtId="0" fontId="6" fillId="2" borderId="5" xfId="0" applyFont="1" applyFill="1" applyBorder="1" applyAlignment="1">
      <alignment horizontal="right" vertical="center"/>
    </xf>
    <xf numFmtId="3" fontId="12" fillId="2" borderId="5" xfId="0" applyNumberFormat="1" applyFont="1" applyFill="1" applyBorder="1" applyAlignment="1">
      <alignment horizontal="center" vertical="center"/>
    </xf>
    <xf numFmtId="0" fontId="6" fillId="2" borderId="0" xfId="0" applyFont="1" applyFill="1" applyAlignment="1">
      <alignment horizontal="left" vertical="center"/>
    </xf>
    <xf numFmtId="165" fontId="3" fillId="2" borderId="0" xfId="0" applyNumberFormat="1" applyFont="1" applyFill="1" applyAlignment="1">
      <alignment horizontal="right" vertical="center"/>
    </xf>
    <xf numFmtId="49" fontId="6" fillId="2" borderId="0" xfId="0" applyNumberFormat="1" applyFont="1" applyFill="1" applyAlignment="1">
      <alignment horizontal="left" vertical="center"/>
    </xf>
    <xf numFmtId="4"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5"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5"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5"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3" fontId="13" fillId="2" borderId="6" xfId="0" applyNumberFormat="1" applyFont="1" applyFill="1" applyBorder="1" applyAlignment="1">
      <alignment horizontal="right" vertical="center"/>
    </xf>
    <xf numFmtId="3" fontId="13" fillId="2" borderId="0" xfId="0" applyNumberFormat="1" applyFont="1" applyFill="1" applyAlignment="1">
      <alignment horizontal="right" vertical="center"/>
    </xf>
    <xf numFmtId="166"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166" fontId="13" fillId="2" borderId="4" xfId="0" applyNumberFormat="1" applyFont="1" applyFill="1" applyBorder="1" applyAlignment="1">
      <alignment horizontal="right" vertical="center"/>
    </xf>
    <xf numFmtId="0" fontId="7" fillId="2" borderId="7" xfId="0" applyFont="1" applyFill="1" applyBorder="1" applyAlignment="1">
      <alignment horizontal="left" vertical="center"/>
    </xf>
    <xf numFmtId="49" fontId="12" fillId="2" borderId="0" xfId="0" applyNumberFormat="1" applyFont="1" applyFill="1" applyAlignment="1">
      <alignment horizontal="center" vertical="center"/>
    </xf>
    <xf numFmtId="49" fontId="7" fillId="2" borderId="3" xfId="0" applyNumberFormat="1" applyFont="1" applyFill="1" applyBorder="1" applyAlignment="1">
      <alignment horizontal="left" vertical="center"/>
    </xf>
    <xf numFmtId="49" fontId="7" fillId="2" borderId="6" xfId="0" applyNumberFormat="1" applyFont="1" applyFill="1" applyBorder="1" applyAlignment="1">
      <alignment horizontal="center" vertical="center"/>
    </xf>
    <xf numFmtId="49" fontId="7" fillId="2" borderId="7" xfId="0" applyNumberFormat="1" applyFont="1" applyFill="1" applyBorder="1" applyAlignment="1">
      <alignment horizontal="left" vertical="center"/>
    </xf>
    <xf numFmtId="49" fontId="7" fillId="2" borderId="7" xfId="0" applyNumberFormat="1" applyFont="1" applyFill="1" applyBorder="1" applyAlignment="1">
      <alignment horizontal="left" vertical="center" wrapText="1"/>
    </xf>
    <xf numFmtId="49" fontId="16" fillId="2" borderId="0" xfId="0" applyNumberFormat="1" applyFont="1" applyFill="1" applyAlignment="1">
      <alignment horizontal="center" vertical="center"/>
    </xf>
    <xf numFmtId="3" fontId="13" fillId="2" borderId="0" xfId="0" applyNumberFormat="1" applyFont="1" applyFill="1" applyAlignment="1">
      <alignment horizontal="left"/>
    </xf>
    <xf numFmtId="49" fontId="17" fillId="2" borderId="0" xfId="0" applyNumberFormat="1" applyFont="1" applyFill="1" applyAlignment="1">
      <alignment horizontal="left" vertical="center"/>
    </xf>
    <xf numFmtId="165" fontId="12"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9" fillId="3" borderId="5" xfId="0" applyFont="1" applyFill="1" applyBorder="1" applyAlignment="1">
      <alignment horizontal="center" vertical="center"/>
    </xf>
    <xf numFmtId="0" fontId="20" fillId="2" borderId="0" xfId="0" applyFont="1" applyFill="1" applyAlignment="1">
      <alignment horizontal="left" vertical="center"/>
    </xf>
    <xf numFmtId="0" fontId="21" fillId="2" borderId="0" xfId="0" applyFont="1" applyFill="1" applyAlignment="1">
      <alignment horizontal="right" vertical="center"/>
    </xf>
    <xf numFmtId="0" fontId="20" fillId="2" borderId="0" xfId="0" applyFont="1" applyFill="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165" fontId="6" fillId="3" borderId="5" xfId="0" applyNumberFormat="1" applyFont="1" applyFill="1" applyBorder="1" applyAlignment="1">
      <alignment horizontal="center" vertical="center"/>
    </xf>
    <xf numFmtId="3" fontId="6" fillId="3" borderId="5" xfId="0" applyNumberFormat="1" applyFont="1" applyFill="1" applyBorder="1" applyAlignment="1">
      <alignment horizontal="center" vertical="center"/>
    </xf>
    <xf numFmtId="49" fontId="22" fillId="3" borderId="5" xfId="0" applyNumberFormat="1" applyFont="1" applyFill="1" applyBorder="1" applyAlignment="1">
      <alignment horizontal="center" vertical="center"/>
    </xf>
    <xf numFmtId="168" fontId="21" fillId="2" borderId="0" xfId="0" applyNumberFormat="1" applyFont="1" applyFill="1" applyAlignment="1">
      <alignment horizontal="left" vertical="center"/>
    </xf>
    <xf numFmtId="164" fontId="7" fillId="2" borderId="0" xfId="0" applyNumberFormat="1" applyFont="1" applyFill="1" applyAlignment="1">
      <alignment horizontal="left" vertical="center"/>
    </xf>
    <xf numFmtId="3" fontId="21" fillId="2" borderId="0" xfId="0" applyNumberFormat="1" applyFont="1" applyFill="1" applyAlignment="1">
      <alignment horizontal="center" vertical="center"/>
    </xf>
    <xf numFmtId="0" fontId="23" fillId="3" borderId="5" xfId="0" applyFont="1" applyFill="1" applyBorder="1" applyAlignment="1">
      <alignment horizontal="left" vertical="center"/>
    </xf>
    <xf numFmtId="0" fontId="24" fillId="3" borderId="5" xfId="0" applyFont="1" applyFill="1" applyBorder="1" applyAlignment="1">
      <alignment horizontal="left" vertical="center"/>
    </xf>
    <xf numFmtId="0" fontId="24" fillId="3" borderId="5" xfId="0" applyFont="1" applyFill="1" applyBorder="1" applyAlignment="1">
      <alignment horizontal="center" vertical="center"/>
    </xf>
    <xf numFmtId="0" fontId="23" fillId="3" borderId="5" xfId="0" applyFont="1" applyFill="1" applyBorder="1" applyAlignment="1">
      <alignment horizontal="center" vertical="center"/>
    </xf>
    <xf numFmtId="3" fontId="24" fillId="3" borderId="5" xfId="0" applyNumberFormat="1" applyFont="1" applyFill="1" applyBorder="1" applyAlignment="1">
      <alignment horizontal="right" vertical="center"/>
    </xf>
    <xf numFmtId="0" fontId="3" fillId="2" borderId="0" xfId="0" applyFont="1" applyFill="1" applyAlignment="1">
      <alignment horizontal="left" vertical="center"/>
    </xf>
    <xf numFmtId="49" fontId="9" fillId="2"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49" fontId="6" fillId="3" borderId="5" xfId="0" applyNumberFormat="1" applyFont="1" applyFill="1" applyBorder="1" applyAlignment="1">
      <alignment horizontal="left" vertical="top"/>
    </xf>
    <xf numFmtId="49" fontId="3" fillId="2" borderId="0" xfId="0" applyNumberFormat="1" applyFont="1" applyFill="1" applyAlignment="1">
      <alignment horizontal="left" vertical="center" wrapText="1"/>
    </xf>
    <xf numFmtId="49" fontId="6" fillId="3" borderId="5"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164" fontId="3" fillId="2" borderId="0" xfId="0" applyNumberFormat="1" applyFont="1" applyFill="1" applyAlignment="1">
      <alignment horizontal="left" vertical="center"/>
    </xf>
    <xf numFmtId="0" fontId="6" fillId="3" borderId="5" xfId="0" applyFont="1" applyFill="1" applyBorder="1" applyAlignment="1">
      <alignment horizontal="left" vertical="center"/>
    </xf>
    <xf numFmtId="0" fontId="6" fillId="3" borderId="5" xfId="0" applyFont="1" applyFill="1" applyBorder="1" applyAlignment="1">
      <alignment horizontal="center" vertical="center"/>
    </xf>
    <xf numFmtId="49" fontId="10" fillId="2" borderId="0" xfId="0" applyNumberFormat="1" applyFont="1" applyFill="1" applyAlignment="1">
      <alignment horizontal="left" vertical="center"/>
    </xf>
    <xf numFmtId="164" fontId="7" fillId="2" borderId="0" xfId="0" applyNumberFormat="1" applyFont="1" applyFill="1" applyAlignment="1">
      <alignment horizontal="center" vertical="center"/>
    </xf>
    <xf numFmtId="0" fontId="6" fillId="2" borderId="5" xfId="0" applyFont="1" applyFill="1" applyBorder="1" applyAlignment="1">
      <alignment horizontal="left" vertical="center"/>
    </xf>
    <xf numFmtId="49" fontId="12" fillId="3" borderId="5" xfId="0" applyNumberFormat="1" applyFont="1" applyFill="1" applyBorder="1" applyAlignment="1">
      <alignment horizontal="center" vertical="center"/>
    </xf>
    <xf numFmtId="3"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18" fillId="2" borderId="0" xfId="0" applyNumberFormat="1" applyFont="1" applyFill="1" applyAlignment="1">
      <alignment horizontal="left" vertical="center"/>
    </xf>
    <xf numFmtId="49" fontId="13" fillId="2" borderId="6" xfId="0" applyNumberFormat="1" applyFont="1" applyFill="1" applyBorder="1" applyAlignment="1">
      <alignment horizontal="left" vertical="center"/>
    </xf>
    <xf numFmtId="49" fontId="13" fillId="2" borderId="0" xfId="0" applyNumberFormat="1" applyFont="1" applyFill="1" applyAlignment="1">
      <alignment horizontal="left" vertical="center"/>
    </xf>
    <xf numFmtId="49" fontId="13" fillId="2" borderId="4" xfId="0" applyNumberFormat="1" applyFont="1" applyFill="1" applyBorder="1" applyAlignment="1">
      <alignment horizontal="left" vertical="center"/>
    </xf>
    <xf numFmtId="49" fontId="13" fillId="2" borderId="0" xfId="0" applyNumberFormat="1" applyFont="1" applyFill="1" applyAlignment="1">
      <alignment horizontal="left"/>
    </xf>
    <xf numFmtId="3" fontId="7" fillId="2" borderId="0" xfId="0" applyNumberFormat="1" applyFont="1" applyFill="1" applyAlignment="1">
      <alignment horizontal="center" vertical="center"/>
    </xf>
    <xf numFmtId="3" fontId="12" fillId="3" borderId="5" xfId="0" applyNumberFormat="1" applyFont="1" applyFill="1" applyBorder="1" applyAlignment="1">
      <alignment horizontal="center" vertical="center"/>
    </xf>
    <xf numFmtId="165" fontId="7" fillId="2" borderId="0" xfId="0" applyNumberFormat="1" applyFont="1" applyFill="1" applyAlignment="1">
      <alignment horizontal="center" vertical="center"/>
    </xf>
    <xf numFmtId="165" fontId="12" fillId="3" borderId="5"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left" vertical="center"/>
    </xf>
    <xf numFmtId="1" fontId="7" fillId="2" borderId="0" xfId="0" applyNumberFormat="1" applyFont="1" applyFill="1" applyAlignment="1">
      <alignment horizontal="center" vertical="center"/>
    </xf>
    <xf numFmtId="49" fontId="7" fillId="2" borderId="0" xfId="0" applyNumberFormat="1" applyFont="1" applyFill="1" applyAlignment="1">
      <alignment horizontal="left" vertical="center"/>
    </xf>
    <xf numFmtId="4" fontId="7" fillId="2" borderId="0" xfId="0" applyNumberFormat="1" applyFont="1" applyFill="1" applyAlignment="1">
      <alignment horizontal="center" vertical="center"/>
    </xf>
    <xf numFmtId="4" fontId="12" fillId="3" borderId="5" xfId="0" applyNumberFormat="1" applyFont="1" applyFill="1" applyBorder="1" applyAlignment="1">
      <alignment horizontal="center" vertical="center"/>
    </xf>
    <xf numFmtId="0" fontId="6" fillId="2" borderId="1" xfId="0" applyFont="1" applyFill="1" applyBorder="1" applyAlignment="1">
      <alignment horizontal="left" vertical="top" wrapText="1"/>
    </xf>
    <xf numFmtId="49" fontId="6" fillId="3" borderId="5" xfId="0" applyNumberFormat="1" applyFont="1" applyFill="1" applyBorder="1" applyAlignment="1">
      <alignment horizontal="center" vertical="center"/>
    </xf>
    <xf numFmtId="4" fontId="3" fillId="2" borderId="0" xfId="0" applyNumberFormat="1" applyFont="1" applyFill="1" applyAlignment="1">
      <alignment horizontal="center" vertical="center"/>
    </xf>
    <xf numFmtId="4" fontId="6" fillId="3" borderId="5" xfId="0" applyNumberFormat="1" applyFont="1" applyFill="1" applyBorder="1" applyAlignment="1">
      <alignment horizontal="center" vertical="center"/>
    </xf>
    <xf numFmtId="49" fontId="25" fillId="6" borderId="1" xfId="0" applyNumberFormat="1" applyFont="1" applyFill="1" applyBorder="1" applyAlignment="1">
      <alignment horizontal="center" vertical="center"/>
    </xf>
    <xf numFmtId="49" fontId="25" fillId="7" borderId="1" xfId="0" applyNumberFormat="1" applyFont="1" applyFill="1" applyBorder="1" applyAlignment="1">
      <alignment horizontal="center" vertical="center"/>
    </xf>
    <xf numFmtId="3" fontId="7" fillId="2" borderId="0" xfId="0" applyNumberFormat="1" applyFont="1" applyFill="1" applyAlignment="1">
      <alignment horizontal="right" vertical="center" wrapText="1"/>
    </xf>
    <xf numFmtId="49" fontId="6" fillId="3" borderId="5" xfId="0" applyNumberFormat="1" applyFont="1" applyFill="1" applyBorder="1" applyAlignment="1">
      <alignment horizontal="center" vertical="center" wrapText="1"/>
    </xf>
    <xf numFmtId="0" fontId="24" fillId="3" borderId="5" xfId="0" applyFont="1" applyFill="1" applyBorder="1" applyAlignment="1">
      <alignment horizontal="right" vertical="center" wrapText="1"/>
    </xf>
    <xf numFmtId="167" fontId="3" fillId="2" borderId="0" xfId="0" applyNumberFormat="1" applyFont="1" applyFill="1" applyAlignment="1">
      <alignment horizontal="left" vertical="center"/>
    </xf>
    <xf numFmtId="49" fontId="25" fillId="5" borderId="1" xfId="0" applyNumberFormat="1" applyFont="1" applyFill="1" applyBorder="1" applyAlignment="1">
      <alignment horizontal="center" vertical="center"/>
    </xf>
    <xf numFmtId="3" fontId="24" fillId="3" borderId="5" xfId="0" applyNumberFormat="1" applyFont="1" applyFill="1" applyBorder="1" applyAlignment="1">
      <alignment horizontal="right" vertical="center"/>
    </xf>
    <xf numFmtId="0" fontId="30" fillId="0" borderId="0" xfId="1" applyFont="1" applyAlignment="1">
      <alignment horizontal="left" vertical="center"/>
    </xf>
    <xf numFmtId="0" fontId="1" fillId="0" borderId="0" xfId="1"/>
    <xf numFmtId="0" fontId="31" fillId="0" borderId="0" xfId="1" applyFont="1" applyAlignment="1">
      <alignment horizontal="center" vertical="center"/>
    </xf>
    <xf numFmtId="0" fontId="32" fillId="0" borderId="0" xfId="1" applyFont="1" applyAlignment="1">
      <alignment vertical="center" wrapText="1"/>
    </xf>
    <xf numFmtId="0" fontId="33" fillId="0" borderId="0" xfId="1" applyFont="1" applyAlignment="1">
      <alignment horizontal="left" vertical="center" wrapText="1"/>
    </xf>
    <xf numFmtId="0" fontId="34" fillId="0" borderId="0" xfId="1" applyFont="1" applyAlignment="1">
      <alignment wrapText="1"/>
    </xf>
    <xf numFmtId="0" fontId="32" fillId="0" borderId="0" xfId="1" applyFont="1" applyAlignment="1">
      <alignment horizontal="left" vertical="center" wrapText="1"/>
    </xf>
    <xf numFmtId="0" fontId="36" fillId="0" borderId="0" xfId="1" applyFont="1" applyAlignment="1">
      <alignment vertical="center" wrapText="1"/>
    </xf>
    <xf numFmtId="0" fontId="37" fillId="0" borderId="0" xfId="1" applyFont="1" applyAlignment="1">
      <alignment horizontal="left" vertical="center" wrapText="1"/>
    </xf>
    <xf numFmtId="0" fontId="37" fillId="0" borderId="0" xfId="1" applyFont="1" applyAlignment="1">
      <alignment wrapText="1"/>
    </xf>
    <xf numFmtId="0" fontId="34" fillId="0" borderId="0" xfId="1" applyFont="1" applyAlignment="1">
      <alignment vertical="center" wrapText="1"/>
    </xf>
    <xf numFmtId="0" fontId="38" fillId="0" borderId="0" xfId="1" applyFont="1" applyAlignment="1">
      <alignment vertical="center" wrapText="1"/>
    </xf>
    <xf numFmtId="0" fontId="37" fillId="0" borderId="0" xfId="1" applyFont="1" applyAlignment="1">
      <alignment vertical="center" wrapText="1"/>
    </xf>
    <xf numFmtId="0" fontId="40" fillId="0" borderId="8" xfId="1" applyFont="1" applyBorder="1"/>
    <xf numFmtId="0" fontId="40" fillId="0" borderId="9" xfId="1" applyFont="1" applyBorder="1"/>
    <xf numFmtId="0" fontId="40" fillId="0" borderId="10" xfId="1" applyFont="1" applyBorder="1"/>
    <xf numFmtId="0" fontId="40" fillId="0" borderId="11" xfId="1" applyFont="1" applyBorder="1"/>
    <xf numFmtId="0" fontId="40" fillId="0" borderId="0" xfId="1" applyFont="1"/>
    <xf numFmtId="0" fontId="40" fillId="0" borderId="12" xfId="1" applyFont="1" applyBorder="1"/>
    <xf numFmtId="0" fontId="41" fillId="0" borderId="0" xfId="1" applyFont="1" applyAlignment="1">
      <alignment horizontal="center"/>
    </xf>
    <xf numFmtId="0" fontId="30" fillId="0" borderId="0" xfId="1" applyFont="1" applyAlignment="1">
      <alignment horizontal="center" vertical="center"/>
    </xf>
    <xf numFmtId="0" fontId="42" fillId="0" borderId="0" xfId="1" applyFont="1" applyAlignment="1">
      <alignment horizontal="center" vertical="center"/>
    </xf>
    <xf numFmtId="0" fontId="43" fillId="0" borderId="0" xfId="1" applyFont="1" applyAlignment="1">
      <alignment horizontal="center" vertical="center"/>
    </xf>
    <xf numFmtId="0" fontId="44" fillId="0" borderId="0" xfId="1" applyFont="1" applyAlignment="1">
      <alignment horizontal="center" vertical="center"/>
    </xf>
    <xf numFmtId="0" fontId="45" fillId="0" borderId="0" xfId="1" applyFont="1" applyAlignment="1">
      <alignment horizontal="center"/>
    </xf>
    <xf numFmtId="0" fontId="46" fillId="0" borderId="0" xfId="1" applyFont="1"/>
    <xf numFmtId="0" fontId="28" fillId="8" borderId="0" xfId="2" applyFont="1" applyFill="1" applyBorder="1" applyAlignment="1">
      <alignment horizontal="center"/>
    </xf>
    <xf numFmtId="0" fontId="28" fillId="0" borderId="0" xfId="2" applyFont="1" applyAlignment="1"/>
    <xf numFmtId="0" fontId="28" fillId="0" borderId="0" xfId="2" applyFont="1" applyAlignment="1"/>
    <xf numFmtId="0" fontId="28" fillId="9" borderId="0" xfId="1" applyFont="1" applyFill="1" applyAlignment="1">
      <alignment horizontal="center"/>
    </xf>
    <xf numFmtId="0" fontId="1" fillId="0" borderId="0" xfId="1"/>
    <xf numFmtId="0" fontId="40" fillId="0" borderId="13" xfId="1" applyFont="1" applyBorder="1"/>
    <xf numFmtId="0" fontId="40" fillId="0" borderId="14" xfId="1" applyFont="1" applyBorder="1"/>
    <xf numFmtId="0" fontId="40" fillId="0" borderId="15" xfId="1" applyFont="1" applyBorder="1"/>
    <xf numFmtId="0" fontId="30" fillId="0" borderId="0" xfId="3" applyFont="1" applyAlignment="1">
      <alignment horizontal="left" vertical="center"/>
    </xf>
    <xf numFmtId="0" fontId="48" fillId="0" borderId="0" xfId="3" applyAlignment="1">
      <alignment horizontal="center" vertical="center" wrapText="1"/>
    </xf>
    <xf numFmtId="0" fontId="42" fillId="0" borderId="0" xfId="3" applyFont="1" applyAlignment="1">
      <alignment horizontal="center" vertical="center"/>
    </xf>
    <xf numFmtId="0" fontId="48" fillId="0" borderId="0" xfId="3"/>
    <xf numFmtId="0" fontId="48" fillId="0" borderId="16" xfId="3" applyBorder="1" applyAlignment="1">
      <alignment horizontal="center" vertical="center" wrapText="1"/>
    </xf>
    <xf numFmtId="0" fontId="49" fillId="0" borderId="0" xfId="3" applyFont="1" applyAlignment="1">
      <alignment vertical="center" wrapText="1"/>
    </xf>
    <xf numFmtId="0" fontId="49" fillId="9" borderId="0" xfId="3" applyFont="1" applyFill="1" applyAlignment="1">
      <alignment horizontal="center" vertical="center" wrapText="1"/>
    </xf>
    <xf numFmtId="0" fontId="50" fillId="0" borderId="17" xfId="3" applyFont="1" applyBorder="1" applyAlignment="1">
      <alignment horizontal="center" vertical="center" wrapText="1"/>
    </xf>
    <xf numFmtId="0" fontId="50" fillId="0" borderId="0" xfId="3" applyFont="1" applyAlignment="1">
      <alignment horizontal="center" vertical="center" wrapText="1"/>
    </xf>
    <xf numFmtId="0" fontId="49" fillId="0" borderId="0" xfId="3" applyFont="1" applyAlignment="1">
      <alignment horizontal="center" vertical="center" wrapText="1"/>
    </xf>
    <xf numFmtId="0" fontId="49" fillId="8" borderId="18" xfId="3" applyFont="1" applyFill="1" applyBorder="1" applyAlignment="1">
      <alignment horizontal="center" vertical="center" wrapText="1"/>
    </xf>
    <xf numFmtId="0" fontId="51" fillId="0" borderId="0" xfId="3" applyFont="1" applyAlignment="1">
      <alignment horizontal="center" vertical="center" wrapText="1"/>
    </xf>
    <xf numFmtId="0" fontId="47" fillId="0" borderId="19" xfId="2" quotePrefix="1" applyFill="1" applyBorder="1" applyAlignment="1">
      <alignment horizontal="center" vertical="center" wrapText="1"/>
    </xf>
    <xf numFmtId="0" fontId="47" fillId="0" borderId="19" xfId="2" applyFill="1" applyBorder="1" applyAlignment="1">
      <alignment horizontal="center" vertical="center" wrapText="1"/>
    </xf>
    <xf numFmtId="0" fontId="47" fillId="0" borderId="20" xfId="2" quotePrefix="1" applyFill="1" applyBorder="1" applyAlignment="1">
      <alignment horizontal="center" vertical="center" wrapText="1"/>
    </xf>
    <xf numFmtId="0" fontId="47" fillId="0" borderId="0" xfId="2" quotePrefix="1" applyFill="1" applyBorder="1" applyAlignment="1">
      <alignment horizontal="center" vertical="center" wrapText="1"/>
    </xf>
    <xf numFmtId="0" fontId="49" fillId="8" borderId="0" xfId="3" applyFont="1" applyFill="1" applyAlignment="1">
      <alignment horizontal="center" vertical="center" wrapText="1"/>
    </xf>
    <xf numFmtId="0" fontId="51" fillId="8" borderId="0" xfId="3" applyFont="1" applyFill="1" applyAlignment="1">
      <alignment horizontal="center" vertical="center" wrapText="1"/>
    </xf>
    <xf numFmtId="0" fontId="48" fillId="8" borderId="0" xfId="3" applyFill="1" applyAlignment="1">
      <alignment horizontal="center" vertical="center" wrapText="1"/>
    </xf>
    <xf numFmtId="0" fontId="52" fillId="0" borderId="0" xfId="3" applyFont="1" applyAlignment="1">
      <alignment horizontal="center" vertical="center" wrapText="1"/>
    </xf>
    <xf numFmtId="169" fontId="50" fillId="0" borderId="0" xfId="3" applyNumberFormat="1" applyFont="1" applyAlignment="1">
      <alignment horizontal="center" vertical="center" wrapText="1"/>
    </xf>
    <xf numFmtId="0" fontId="53" fillId="0" borderId="0" xfId="3" applyFont="1" applyAlignment="1">
      <alignment horizontal="center" vertical="center" wrapText="1"/>
    </xf>
    <xf numFmtId="0" fontId="54" fillId="0" borderId="0" xfId="2" quotePrefix="1" applyFont="1" applyFill="1" applyBorder="1" applyAlignment="1">
      <alignment horizontal="center" vertical="center" wrapText="1"/>
    </xf>
    <xf numFmtId="0" fontId="50" fillId="0" borderId="0" xfId="3" quotePrefix="1" applyFont="1" applyAlignment="1">
      <alignment horizontal="center" vertical="center" wrapText="1"/>
    </xf>
    <xf numFmtId="0" fontId="54" fillId="0" borderId="0" xfId="2" applyFont="1" applyFill="1" applyBorder="1" applyAlignment="1">
      <alignment horizontal="center" vertical="center" wrapText="1"/>
    </xf>
    <xf numFmtId="0" fontId="52" fillId="0" borderId="0" xfId="3" quotePrefix="1" applyFont="1" applyAlignment="1">
      <alignment horizontal="center" vertical="center" wrapText="1"/>
    </xf>
    <xf numFmtId="0" fontId="52" fillId="10" borderId="0" xfId="3" applyFont="1" applyFill="1" applyAlignment="1">
      <alignment horizontal="center" vertical="center" wrapText="1"/>
    </xf>
    <xf numFmtId="0" fontId="55" fillId="10" borderId="0" xfId="3" quotePrefix="1" applyFont="1" applyFill="1" applyAlignment="1">
      <alignment horizontal="center" vertical="center" wrapText="1"/>
    </xf>
    <xf numFmtId="0" fontId="51" fillId="10" borderId="0" xfId="3" applyFont="1" applyFill="1" applyAlignment="1">
      <alignment horizontal="center" vertical="center" wrapText="1"/>
    </xf>
    <xf numFmtId="0" fontId="27" fillId="10" borderId="0" xfId="3" applyFont="1" applyFill="1" applyAlignment="1">
      <alignment horizontal="center" vertical="center" wrapText="1"/>
    </xf>
    <xf numFmtId="4" fontId="50" fillId="0" borderId="0" xfId="3" applyNumberFormat="1" applyFont="1" applyAlignment="1">
      <alignment horizontal="center" vertical="center" wrapText="1"/>
    </xf>
    <xf numFmtId="0" fontId="53" fillId="0" borderId="0" xfId="3" quotePrefix="1" applyFont="1" applyAlignment="1">
      <alignment horizontal="center" vertical="center" wrapText="1"/>
    </xf>
    <xf numFmtId="170" fontId="50" fillId="0" borderId="0" xfId="3" applyNumberFormat="1" applyFont="1" applyAlignment="1">
      <alignment horizontal="center" vertical="center" wrapText="1"/>
    </xf>
    <xf numFmtId="0" fontId="29" fillId="0" borderId="0" xfId="3" applyFont="1" applyAlignment="1">
      <alignment horizontal="center" vertical="center" wrapText="1"/>
    </xf>
    <xf numFmtId="171" fontId="50" fillId="0" borderId="0" xfId="4" applyNumberFormat="1" applyFont="1" applyFill="1" applyBorder="1" applyAlignment="1">
      <alignment horizontal="center" vertical="center" wrapText="1"/>
    </xf>
    <xf numFmtId="9" fontId="50" fillId="0" borderId="0" xfId="4" applyFont="1" applyFill="1" applyBorder="1" applyAlignment="1">
      <alignment horizontal="center" vertical="center" wrapText="1"/>
    </xf>
    <xf numFmtId="3" fontId="50" fillId="0" borderId="0" xfId="3" quotePrefix="1" applyNumberFormat="1" applyFont="1" applyAlignment="1">
      <alignment horizontal="center" vertical="center" wrapText="1"/>
    </xf>
    <xf numFmtId="10" fontId="50" fillId="0" borderId="0" xfId="3" quotePrefix="1" applyNumberFormat="1" applyFont="1" applyAlignment="1">
      <alignment horizontal="center" vertical="center" wrapText="1"/>
    </xf>
    <xf numFmtId="0" fontId="50" fillId="0" borderId="0" xfId="3" quotePrefix="1" applyFont="1" applyAlignment="1">
      <alignment horizontal="right" vertical="center" wrapText="1"/>
    </xf>
    <xf numFmtId="170" fontId="50" fillId="0" borderId="0" xfId="3" quotePrefix="1" applyNumberFormat="1" applyFont="1" applyAlignment="1">
      <alignment horizontal="center" vertical="center" wrapText="1"/>
    </xf>
    <xf numFmtId="171" fontId="50" fillId="0" borderId="0" xfId="4" quotePrefix="1" applyNumberFormat="1" applyFont="1" applyFill="1" applyBorder="1" applyAlignment="1">
      <alignment horizontal="center" vertical="center" wrapText="1"/>
    </xf>
    <xf numFmtId="0" fontId="53" fillId="0" borderId="0" xfId="3" applyFont="1" applyAlignment="1">
      <alignment horizontal="right" vertical="center" wrapText="1"/>
    </xf>
    <xf numFmtId="171" fontId="50" fillId="0" borderId="0" xfId="3" quotePrefix="1" applyNumberFormat="1" applyFont="1" applyAlignment="1">
      <alignment horizontal="center" vertical="center" wrapText="1"/>
    </xf>
    <xf numFmtId="170" fontId="29" fillId="0" borderId="0" xfId="3" applyNumberFormat="1" applyFont="1" applyAlignment="1">
      <alignment horizontal="center" vertical="center" wrapText="1"/>
    </xf>
    <xf numFmtId="9" fontId="50" fillId="0" borderId="0" xfId="4" quotePrefix="1" applyFont="1" applyFill="1" applyBorder="1" applyAlignment="1">
      <alignment horizontal="center" vertical="center" wrapText="1"/>
    </xf>
    <xf numFmtId="0" fontId="52" fillId="10" borderId="0" xfId="3" quotePrefix="1" applyFont="1" applyFill="1" applyAlignment="1">
      <alignment horizontal="center" vertical="center" wrapText="1"/>
    </xf>
    <xf numFmtId="0" fontId="56" fillId="10" borderId="0" xfId="3" applyFont="1" applyFill="1" applyAlignment="1">
      <alignment horizontal="center" vertical="center" wrapText="1"/>
    </xf>
    <xf numFmtId="172" fontId="50" fillId="0" borderId="0" xfId="3" applyNumberFormat="1" applyFont="1" applyAlignment="1">
      <alignment horizontal="center" vertical="center" wrapText="1"/>
    </xf>
    <xf numFmtId="0" fontId="27" fillId="0" borderId="0" xfId="3" quotePrefix="1" applyFont="1" applyAlignment="1">
      <alignment horizontal="center" vertical="center" wrapText="1"/>
    </xf>
    <xf numFmtId="0" fontId="27" fillId="0" borderId="0" xfId="3" applyFont="1" applyAlignment="1">
      <alignment horizontal="center" vertical="center" wrapText="1"/>
    </xf>
    <xf numFmtId="0" fontId="48" fillId="0" borderId="0" xfId="3" quotePrefix="1" applyAlignment="1">
      <alignment horizontal="center" vertical="center" wrapText="1"/>
    </xf>
    <xf numFmtId="10" fontId="50" fillId="0" borderId="0" xfId="4" quotePrefix="1" applyNumberFormat="1" applyFont="1" applyFill="1" applyBorder="1" applyAlignment="1">
      <alignment horizontal="center" vertical="center" wrapText="1"/>
    </xf>
    <xf numFmtId="0" fontId="48" fillId="0" borderId="0" xfId="3" quotePrefix="1" applyAlignment="1">
      <alignment horizontal="right" vertical="center" wrapText="1"/>
    </xf>
    <xf numFmtId="0" fontId="57" fillId="0" borderId="0" xfId="3" quotePrefix="1" applyFont="1" applyAlignment="1">
      <alignment horizontal="right" vertical="center" wrapText="1"/>
    </xf>
    <xf numFmtId="171" fontId="27" fillId="0" borderId="0" xfId="3" quotePrefix="1" applyNumberFormat="1" applyFont="1" applyAlignment="1">
      <alignment horizontal="center" vertical="center" wrapText="1"/>
    </xf>
    <xf numFmtId="171" fontId="27" fillId="0" borderId="0" xfId="3" applyNumberFormat="1" applyFont="1" applyAlignment="1">
      <alignment horizontal="center" vertical="center" wrapText="1"/>
    </xf>
    <xf numFmtId="172" fontId="52" fillId="0" borderId="0" xfId="3" applyNumberFormat="1" applyFont="1" applyAlignment="1">
      <alignment horizontal="center" vertical="center" wrapText="1"/>
    </xf>
    <xf numFmtId="0" fontId="55" fillId="10" borderId="0" xfId="3" applyFont="1" applyFill="1" applyAlignment="1">
      <alignment horizontal="center" vertical="center" wrapText="1"/>
    </xf>
    <xf numFmtId="9" fontId="0" fillId="0" borderId="0" xfId="4" quotePrefix="1" applyFont="1" applyFill="1" applyBorder="1" applyAlignment="1">
      <alignment horizontal="center" vertical="center" wrapText="1"/>
    </xf>
    <xf numFmtId="0" fontId="48" fillId="0" borderId="0" xfId="3" applyAlignment="1">
      <alignment horizontal="right" vertical="center" wrapText="1"/>
    </xf>
    <xf numFmtId="170" fontId="48" fillId="0" borderId="0" xfId="3" applyNumberFormat="1" applyAlignment="1">
      <alignment horizontal="center" vertical="center" wrapText="1"/>
    </xf>
    <xf numFmtId="171" fontId="0" fillId="0" borderId="0" xfId="4" quotePrefix="1" applyNumberFormat="1" applyFont="1" applyFill="1" applyBorder="1" applyAlignment="1">
      <alignment horizontal="center" vertical="center" wrapText="1"/>
    </xf>
    <xf numFmtId="4" fontId="50" fillId="0" borderId="0" xfId="3" quotePrefix="1" applyNumberFormat="1" applyFont="1" applyAlignment="1">
      <alignment horizontal="center" vertical="center" wrapText="1"/>
    </xf>
    <xf numFmtId="0" fontId="53" fillId="0" borderId="0" xfId="3" quotePrefix="1" applyFont="1" applyAlignment="1">
      <alignment horizontal="right" vertical="center" wrapText="1"/>
    </xf>
    <xf numFmtId="170" fontId="53" fillId="0" borderId="0" xfId="3" quotePrefix="1" applyNumberFormat="1" applyFont="1" applyAlignment="1">
      <alignment horizontal="right" vertical="center" wrapText="1"/>
    </xf>
    <xf numFmtId="10" fontId="50" fillId="0" borderId="0" xfId="4" applyNumberFormat="1" applyFont="1" applyFill="1" applyBorder="1" applyAlignment="1">
      <alignment horizontal="center" vertical="center" wrapText="1"/>
    </xf>
    <xf numFmtId="170" fontId="46" fillId="0" borderId="0" xfId="3" quotePrefix="1" applyNumberFormat="1" applyFont="1" applyAlignment="1">
      <alignment horizontal="center" vertical="center" wrapText="1"/>
    </xf>
    <xf numFmtId="0" fontId="48" fillId="0" borderId="0" xfId="3" applyAlignment="1">
      <alignment horizontal="center"/>
    </xf>
    <xf numFmtId="0" fontId="50" fillId="0" borderId="0" xfId="3" applyFont="1" applyAlignment="1" applyProtection="1">
      <alignment horizontal="center" vertical="center" wrapText="1"/>
      <protection locked="0"/>
    </xf>
    <xf numFmtId="0" fontId="58" fillId="0" borderId="0" xfId="3" applyFont="1" applyAlignment="1">
      <alignment horizontal="left" vertical="center"/>
    </xf>
    <xf numFmtId="0" fontId="58" fillId="0" borderId="0" xfId="3" applyFont="1" applyAlignment="1">
      <alignment horizontal="center" vertical="center" wrapText="1"/>
    </xf>
    <xf numFmtId="0" fontId="59" fillId="0" borderId="0" xfId="3" applyFont="1" applyAlignment="1">
      <alignment horizontal="center" vertical="center" wrapText="1"/>
    </xf>
    <xf numFmtId="0" fontId="47" fillId="0" borderId="0" xfId="2" applyFill="1" applyBorder="1" applyAlignment="1">
      <alignment horizontal="center" vertical="center" wrapText="1"/>
    </xf>
    <xf numFmtId="0" fontId="60" fillId="0" borderId="0" xfId="3" applyFont="1" applyAlignment="1">
      <alignment horizontal="center" vertical="center" wrapText="1"/>
    </xf>
    <xf numFmtId="0" fontId="47" fillId="0" borderId="0" xfId="2" applyFill="1" applyAlignment="1">
      <alignment horizontal="center"/>
    </xf>
    <xf numFmtId="2" fontId="50" fillId="0" borderId="0" xfId="3" applyNumberFormat="1" applyFont="1" applyAlignment="1">
      <alignment horizontal="center" vertical="center" wrapText="1"/>
    </xf>
    <xf numFmtId="0" fontId="50" fillId="0" borderId="17" xfId="3" applyFont="1" applyBorder="1" applyAlignment="1" applyProtection="1">
      <alignment horizontal="center" vertical="center" wrapText="1"/>
      <protection locked="0"/>
    </xf>
    <xf numFmtId="0" fontId="47" fillId="0" borderId="19" xfId="2" applyFill="1" applyBorder="1" applyAlignment="1" applyProtection="1">
      <alignment horizontal="center" vertical="center" wrapText="1"/>
    </xf>
    <xf numFmtId="0" fontId="47" fillId="0" borderId="19" xfId="2" quotePrefix="1" applyFill="1" applyBorder="1" applyAlignment="1" applyProtection="1">
      <alignment horizontal="right" vertical="center" wrapText="1"/>
    </xf>
    <xf numFmtId="0" fontId="47" fillId="0" borderId="20" xfId="2" quotePrefix="1" applyFill="1" applyBorder="1" applyAlignment="1" applyProtection="1">
      <alignment horizontal="right" vertical="center" wrapText="1"/>
    </xf>
    <xf numFmtId="0" fontId="47" fillId="0" borderId="0" xfId="2" quotePrefix="1" applyFill="1" applyBorder="1" applyAlignment="1" applyProtection="1">
      <alignment horizontal="center" vertical="center" wrapText="1"/>
    </xf>
    <xf numFmtId="0" fontId="50" fillId="0" borderId="0" xfId="3" applyFont="1" applyAlignment="1">
      <alignment horizontal="right" vertical="center" wrapText="1"/>
    </xf>
    <xf numFmtId="10" fontId="50" fillId="0" borderId="0" xfId="4" applyNumberFormat="1" applyFont="1" applyFill="1" applyBorder="1" applyAlignment="1" applyProtection="1">
      <alignment horizontal="center" vertical="center" wrapText="1"/>
    </xf>
    <xf numFmtId="3" fontId="50" fillId="0" borderId="0" xfId="3" applyNumberFormat="1" applyFont="1" applyAlignment="1">
      <alignment horizontal="center" vertical="center" wrapText="1"/>
    </xf>
    <xf numFmtId="171" fontId="50" fillId="0" borderId="0" xfId="4" applyNumberFormat="1" applyFont="1" applyFill="1" applyBorder="1" applyAlignment="1" applyProtection="1">
      <alignment horizontal="center" vertical="center" wrapText="1"/>
    </xf>
    <xf numFmtId="171" fontId="50" fillId="0" borderId="0" xfId="3" applyNumberFormat="1" applyFont="1" applyAlignment="1">
      <alignment horizontal="center" vertical="center" wrapText="1"/>
    </xf>
    <xf numFmtId="0" fontId="61" fillId="0" borderId="0" xfId="3" applyFont="1" applyAlignment="1">
      <alignment horizontal="center" vertical="center" wrapText="1"/>
    </xf>
    <xf numFmtId="10" fontId="61" fillId="0" borderId="0" xfId="4" applyNumberFormat="1" applyFont="1" applyFill="1" applyBorder="1" applyAlignment="1" applyProtection="1">
      <alignment horizontal="center" vertical="center" wrapText="1"/>
    </xf>
    <xf numFmtId="171" fontId="61" fillId="0" borderId="0" xfId="4" applyNumberFormat="1" applyFont="1" applyFill="1" applyBorder="1" applyAlignment="1" applyProtection="1">
      <alignment horizontal="center" vertical="center" wrapText="1"/>
    </xf>
    <xf numFmtId="10" fontId="0" fillId="0" borderId="0" xfId="4" applyNumberFormat="1" applyFont="1" applyFill="1" applyBorder="1" applyAlignment="1" applyProtection="1">
      <alignment horizontal="center" vertical="center" wrapText="1"/>
    </xf>
    <xf numFmtId="171" fontId="0" fillId="0" borderId="0" xfId="4" applyNumberFormat="1" applyFont="1" applyFill="1" applyBorder="1" applyAlignment="1" applyProtection="1">
      <alignment horizontal="center" vertical="center" wrapText="1"/>
    </xf>
    <xf numFmtId="171" fontId="50" fillId="0" borderId="0" xfId="4" applyNumberFormat="1" applyFont="1" applyFill="1" applyBorder="1" applyAlignment="1" applyProtection="1">
      <alignment horizontal="center" vertical="center" wrapText="1"/>
      <protection locked="0"/>
    </xf>
    <xf numFmtId="9" fontId="53" fillId="0" borderId="0" xfId="4" applyFont="1" applyFill="1" applyBorder="1" applyAlignment="1" applyProtection="1">
      <alignment horizontal="center" vertical="center" wrapText="1"/>
    </xf>
    <xf numFmtId="0" fontId="52" fillId="11" borderId="0" xfId="3" applyFont="1" applyFill="1" applyAlignment="1">
      <alignment horizontal="center" vertical="center" wrapText="1"/>
    </xf>
    <xf numFmtId="0" fontId="62" fillId="11" borderId="0" xfId="3" quotePrefix="1" applyFont="1" applyFill="1" applyAlignment="1">
      <alignment horizontal="center" vertical="center" wrapText="1"/>
    </xf>
    <xf numFmtId="0" fontId="27" fillId="11" borderId="0" xfId="3" applyFont="1" applyFill="1" applyAlignment="1">
      <alignment horizontal="center" vertical="center" wrapText="1"/>
    </xf>
    <xf numFmtId="4" fontId="52" fillId="0" borderId="0" xfId="3" applyNumberFormat="1" applyFont="1" applyAlignment="1">
      <alignment horizontal="center" vertical="center" wrapText="1"/>
    </xf>
    <xf numFmtId="4" fontId="27" fillId="0" borderId="0" xfId="3" applyNumberFormat="1" applyFont="1" applyAlignment="1">
      <alignment horizontal="center" vertical="center" wrapText="1"/>
    </xf>
    <xf numFmtId="0" fontId="55" fillId="0" borderId="0" xfId="3" quotePrefix="1" applyFont="1" applyAlignment="1">
      <alignment horizontal="center" vertical="center" wrapText="1"/>
    </xf>
    <xf numFmtId="9" fontId="50" fillId="0" borderId="0" xfId="4" applyFont="1" applyFill="1" applyBorder="1" applyAlignment="1" applyProtection="1">
      <alignment horizontal="center" vertical="center" wrapText="1"/>
    </xf>
    <xf numFmtId="171" fontId="50" fillId="0" borderId="0" xfId="4" quotePrefix="1" applyNumberFormat="1" applyFont="1" applyFill="1" applyBorder="1" applyAlignment="1" applyProtection="1">
      <alignment horizontal="center" vertical="center" wrapText="1"/>
    </xf>
    <xf numFmtId="0" fontId="48" fillId="0" borderId="0" xfId="3" quotePrefix="1"/>
    <xf numFmtId="171" fontId="29" fillId="0" borderId="0" xfId="4" applyNumberFormat="1" applyFont="1" applyFill="1" applyBorder="1" applyAlignment="1" applyProtection="1">
      <alignment horizontal="center" vertical="center" wrapText="1"/>
    </xf>
    <xf numFmtId="10" fontId="50" fillId="0" borderId="0" xfId="3" applyNumberFormat="1" applyFont="1" applyAlignment="1">
      <alignment horizontal="center" vertical="center" wrapText="1"/>
    </xf>
    <xf numFmtId="0" fontId="48" fillId="0" borderId="0" xfId="3" quotePrefix="1" applyAlignment="1">
      <alignment horizontal="center"/>
    </xf>
    <xf numFmtId="171" fontId="50" fillId="0" borderId="0" xfId="4" applyNumberFormat="1" applyFont="1" applyFill="1" applyAlignment="1" applyProtection="1">
      <alignment horizontal="center" vertical="center" wrapText="1"/>
      <protection locked="0"/>
    </xf>
    <xf numFmtId="171" fontId="50" fillId="0" borderId="0" xfId="4" applyNumberFormat="1" applyFont="1" applyFill="1" applyAlignment="1">
      <alignment horizontal="center" vertical="center" wrapText="1"/>
    </xf>
    <xf numFmtId="170" fontId="50" fillId="0" borderId="0" xfId="3" applyNumberFormat="1" applyFont="1" applyAlignment="1" applyProtection="1">
      <alignment horizontal="center" vertical="center" wrapText="1"/>
      <protection locked="0"/>
    </xf>
    <xf numFmtId="0" fontId="48" fillId="0" borderId="0" xfId="3" applyAlignment="1" applyProtection="1">
      <alignment horizontal="center" vertical="center" wrapText="1"/>
      <protection locked="0"/>
    </xf>
    <xf numFmtId="0" fontId="48" fillId="0" borderId="0" xfId="3" applyAlignment="1">
      <alignment horizontal="left" vertical="center"/>
    </xf>
    <xf numFmtId="0" fontId="48" fillId="0" borderId="0" xfId="3" applyAlignment="1">
      <alignment horizontal="left" vertical="center" wrapText="1"/>
    </xf>
    <xf numFmtId="0" fontId="26" fillId="8" borderId="0" xfId="3" applyFont="1" applyFill="1" applyAlignment="1">
      <alignment horizontal="center" vertical="center" wrapText="1"/>
    </xf>
    <xf numFmtId="0" fontId="50" fillId="0" borderId="0" xfId="3" applyFont="1" applyAlignment="1">
      <alignment horizontal="left" vertical="center" wrapText="1"/>
    </xf>
    <xf numFmtId="0" fontId="48" fillId="0" borderId="0" xfId="3" applyProtection="1">
      <protection locked="0"/>
    </xf>
    <xf numFmtId="0" fontId="55" fillId="0" borderId="0" xfId="3" quotePrefix="1" applyFont="1" applyAlignment="1" applyProtection="1">
      <alignment horizontal="center" vertical="center" wrapText="1"/>
      <protection locked="0"/>
    </xf>
    <xf numFmtId="0" fontId="50" fillId="0" borderId="0" xfId="3" quotePrefix="1" applyFont="1" applyAlignment="1" applyProtection="1">
      <alignment horizontal="center" vertical="center" wrapText="1"/>
      <protection locked="0"/>
    </xf>
    <xf numFmtId="0" fontId="52" fillId="0" borderId="0" xfId="3" quotePrefix="1" applyFont="1" applyAlignment="1" applyProtection="1">
      <alignment horizontal="center" vertical="center" wrapText="1"/>
      <protection locked="0"/>
    </xf>
    <xf numFmtId="0" fontId="51" fillId="0" borderId="0" xfId="3" quotePrefix="1" applyFont="1" applyAlignment="1">
      <alignment horizontal="center" vertical="center" wrapText="1"/>
    </xf>
    <xf numFmtId="0" fontId="50" fillId="12" borderId="0" xfId="3" quotePrefix="1" applyFont="1" applyFill="1" applyAlignment="1">
      <alignment horizontal="center" vertical="center" wrapText="1"/>
    </xf>
    <xf numFmtId="0" fontId="64" fillId="0" borderId="0" xfId="3" applyFont="1" applyAlignment="1">
      <alignment horizontal="left" vertical="center" wrapText="1"/>
    </xf>
    <xf numFmtId="0" fontId="52" fillId="0" borderId="0" xfId="3" quotePrefix="1" applyFont="1" applyAlignment="1">
      <alignment horizontal="left" vertical="center" wrapText="1"/>
    </xf>
    <xf numFmtId="0" fontId="52" fillId="0" borderId="0" xfId="3" applyFont="1" applyAlignment="1">
      <alignment horizontal="left" vertical="center" wrapText="1"/>
    </xf>
    <xf numFmtId="0" fontId="65" fillId="0" borderId="0" xfId="3" applyFont="1" applyAlignment="1">
      <alignment horizontal="center" vertical="center" wrapText="1"/>
    </xf>
    <xf numFmtId="0" fontId="53" fillId="0" borderId="0" xfId="3" applyFont="1" applyAlignment="1" applyProtection="1">
      <alignment horizontal="center" vertical="center" wrapText="1"/>
      <protection locked="0"/>
    </xf>
    <xf numFmtId="14" fontId="65" fillId="0" borderId="0" xfId="3" applyNumberFormat="1" applyFont="1" applyAlignment="1">
      <alignment horizontal="center" vertical="center" wrapText="1"/>
    </xf>
    <xf numFmtId="10" fontId="50" fillId="0" borderId="0" xfId="4" applyNumberFormat="1" applyFont="1" applyAlignment="1">
      <alignment horizontal="center" vertical="center" wrapText="1"/>
    </xf>
    <xf numFmtId="0" fontId="0" fillId="0" borderId="0" xfId="0" applyAlignment="1">
      <alignment horizontal="left"/>
    </xf>
  </cellXfs>
  <cellStyles count="5">
    <cellStyle name="Hyperlink 2" xfId="2" xr:uid="{E6F7FA6D-150A-419E-AE52-07346D3BCE5D}"/>
    <cellStyle name="Normal" xfId="0" builtinId="0"/>
    <cellStyle name="Normal 2" xfId="1" xr:uid="{2D9D27DE-6B99-44BE-A12B-AEA32C9C909E}"/>
    <cellStyle name="Normal 3" xfId="3" xr:uid="{5BA2BA03-267B-4808-9D03-F3C66059377A}"/>
    <cellStyle name="Percent 2" xfId="4" xr:uid="{D4FBB33B-823E-41DD-B4FD-3048004B2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BB5D404A-9836-4113-BA3D-FBC097BDBE92}"/>
            </a:ext>
          </a:extLst>
        </xdr:cNvPr>
        <xdr:cNvPicPr>
          <a:picLocks noChangeAspect="1"/>
        </xdr:cNvPicPr>
      </xdr:nvPicPr>
      <xdr:blipFill>
        <a:blip xmlns:r="http://schemas.openxmlformats.org/officeDocument/2006/relationships" r:embed="rId1"/>
        <a:stretch>
          <a:fillRect/>
        </a:stretch>
      </xdr:blipFill>
      <xdr:spPr>
        <a:xfrm>
          <a:off x="2028190" y="3317241"/>
          <a:ext cx="4286468" cy="139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2" name="Picture 8" descr="Inserted picture RelID: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3" name="Picture 9" descr="Inserted picture Rel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4" name="Picture 10" descr="Inserted picture RelID:4">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5" name="Picture 11" descr="Inserted picture RelID:5">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6" name="Picture 12" descr="Inserted picture RelID:6">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13" descr="Inserted picture RelID: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4" descr="Inserted picture RelID: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5" descr="Inserted picture RelID: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6" descr="Inserted picture RelID: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7" descr="Inserted picture RelID: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8" descr="Inserted picture RelID: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9" descr="Inserted picture RelID: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20" descr="Inserted picture RelID: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21" descr="Inserted picture RelID: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22" descr="Inserted picture RelID: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23" descr="Inserted picture RelID:17">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17"/>
        <a:stretch>
          <a:fillRect/>
        </a:stretch>
      </xdr:blipFill>
      <xdr:spPr>
        <a:xfrm>
          <a:off x="0" y="0"/>
          <a:ext cx="0" cy="0"/>
        </a:xfrm>
        <a:prstGeom prst="rect">
          <a:avLst/>
        </a:prstGeom>
      </xdr:spPr>
    </xdr:pic>
    <xdr:clientData/>
  </xdr:twoCellAnchor>
  <xdr:twoCellAnchor>
    <xdr:from>
      <xdr:col>0</xdr:col>
      <xdr:colOff>71882</xdr:colOff>
      <xdr:row>43</xdr:row>
      <xdr:rowOff>107950</xdr:rowOff>
    </xdr:from>
    <xdr:to>
      <xdr:col>4</xdr:col>
      <xdr:colOff>1911604</xdr:colOff>
      <xdr:row>43</xdr:row>
      <xdr:rowOff>2127250</xdr:rowOff>
    </xdr:to>
    <xdr:pic>
      <xdr:nvPicPr>
        <xdr:cNvPr id="19" name="Picture 24" descr="Inserted picture RelID:18">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18"/>
        <a:stretch>
          <a:fillRect/>
        </a:stretch>
      </xdr:blipFill>
      <xdr:spPr>
        <a:xfrm>
          <a:off x="0" y="0"/>
          <a:ext cx="0" cy="0"/>
        </a:xfrm>
        <a:prstGeom prst="rect">
          <a:avLst/>
        </a:prstGeom>
      </xdr:spPr>
    </xdr:pic>
    <xdr:clientData/>
  </xdr:twoCellAnchor>
  <xdr:twoCellAnchor>
    <xdr:from>
      <xdr:col>0</xdr:col>
      <xdr:colOff>75438</xdr:colOff>
      <xdr:row>45</xdr:row>
      <xdr:rowOff>122174</xdr:rowOff>
    </xdr:from>
    <xdr:to>
      <xdr:col>4</xdr:col>
      <xdr:colOff>1917954</xdr:colOff>
      <xdr:row>45</xdr:row>
      <xdr:rowOff>2141474</xdr:rowOff>
    </xdr:to>
    <xdr:pic>
      <xdr:nvPicPr>
        <xdr:cNvPr id="20" name="Picture 25" descr="Inserted picture RelID:19">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19"/>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2" name="Picture 27"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10" name="Picture 29"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709BA-4F41-4A7A-A44A-E3F26991281A}">
  <sheetPr>
    <tabColor rgb="FFE36E00"/>
  </sheetPr>
  <dimension ref="A1:A174"/>
  <sheetViews>
    <sheetView tabSelected="1" zoomScale="60" zoomScaleNormal="60" workbookViewId="0">
      <selection activeCell="C7" sqref="C7"/>
    </sheetView>
  </sheetViews>
  <sheetFormatPr defaultColWidth="8.26953125" defaultRowHeight="14.5" x14ac:dyDescent="0.35"/>
  <cols>
    <col min="1" max="1" width="220" style="118" customWidth="1"/>
    <col min="2" max="16384" width="8.26953125" style="118"/>
  </cols>
  <sheetData>
    <row r="1" spans="1:1" ht="31" x14ac:dyDescent="0.35">
      <c r="A1" s="117" t="s">
        <v>1209</v>
      </c>
    </row>
    <row r="3" spans="1:1" ht="15" x14ac:dyDescent="0.35">
      <c r="A3" s="119"/>
    </row>
    <row r="4" spans="1:1" ht="34" x14ac:dyDescent="0.35">
      <c r="A4" s="120" t="s">
        <v>1210</v>
      </c>
    </row>
    <row r="5" spans="1:1" ht="34" x14ac:dyDescent="0.35">
      <c r="A5" s="120" t="s">
        <v>1211</v>
      </c>
    </row>
    <row r="6" spans="1:1" ht="51" x14ac:dyDescent="0.35">
      <c r="A6" s="120" t="s">
        <v>1212</v>
      </c>
    </row>
    <row r="7" spans="1:1" ht="17" x14ac:dyDescent="0.35">
      <c r="A7" s="120"/>
    </row>
    <row r="8" spans="1:1" ht="18.5" x14ac:dyDescent="0.35">
      <c r="A8" s="121" t="s">
        <v>1213</v>
      </c>
    </row>
    <row r="9" spans="1:1" ht="34" x14ac:dyDescent="0.4">
      <c r="A9" s="122" t="s">
        <v>1214</v>
      </c>
    </row>
    <row r="10" spans="1:1" ht="85" x14ac:dyDescent="0.35">
      <c r="A10" s="123" t="s">
        <v>1215</v>
      </c>
    </row>
    <row r="11" spans="1:1" ht="34" x14ac:dyDescent="0.35">
      <c r="A11" s="123" t="s">
        <v>1216</v>
      </c>
    </row>
    <row r="12" spans="1:1" ht="17" x14ac:dyDescent="0.35">
      <c r="A12" s="123" t="s">
        <v>1217</v>
      </c>
    </row>
    <row r="13" spans="1:1" ht="17" x14ac:dyDescent="0.35">
      <c r="A13" s="123" t="s">
        <v>1218</v>
      </c>
    </row>
    <row r="14" spans="1:1" ht="34" x14ac:dyDescent="0.35">
      <c r="A14" s="123" t="s">
        <v>1219</v>
      </c>
    </row>
    <row r="15" spans="1:1" ht="17" x14ac:dyDescent="0.35">
      <c r="A15" s="123"/>
    </row>
    <row r="16" spans="1:1" ht="18.5" x14ac:dyDescent="0.35">
      <c r="A16" s="121" t="s">
        <v>1220</v>
      </c>
    </row>
    <row r="17" spans="1:1" ht="17" x14ac:dyDescent="0.35">
      <c r="A17" s="124" t="s">
        <v>1221</v>
      </c>
    </row>
    <row r="18" spans="1:1" ht="51" x14ac:dyDescent="0.35">
      <c r="A18" s="125" t="s">
        <v>1222</v>
      </c>
    </row>
    <row r="19" spans="1:1" ht="34" x14ac:dyDescent="0.35">
      <c r="A19" s="125" t="s">
        <v>1223</v>
      </c>
    </row>
    <row r="20" spans="1:1" ht="51" x14ac:dyDescent="0.35">
      <c r="A20" s="125" t="s">
        <v>1224</v>
      </c>
    </row>
    <row r="21" spans="1:1" ht="85" x14ac:dyDescent="0.35">
      <c r="A21" s="125" t="s">
        <v>1225</v>
      </c>
    </row>
    <row r="22" spans="1:1" ht="51" x14ac:dyDescent="0.35">
      <c r="A22" s="125" t="s">
        <v>1226</v>
      </c>
    </row>
    <row r="23" spans="1:1" ht="34" x14ac:dyDescent="0.35">
      <c r="A23" s="125" t="s">
        <v>1227</v>
      </c>
    </row>
    <row r="24" spans="1:1" ht="17" x14ac:dyDescent="0.35">
      <c r="A24" s="125" t="s">
        <v>1228</v>
      </c>
    </row>
    <row r="25" spans="1:1" ht="17" x14ac:dyDescent="0.35">
      <c r="A25" s="124" t="s">
        <v>1229</v>
      </c>
    </row>
    <row r="26" spans="1:1" ht="51" x14ac:dyDescent="0.4">
      <c r="A26" s="126" t="s">
        <v>1230</v>
      </c>
    </row>
    <row r="27" spans="1:1" ht="17" x14ac:dyDescent="0.4">
      <c r="A27" s="126" t="s">
        <v>1231</v>
      </c>
    </row>
    <row r="28" spans="1:1" ht="17" x14ac:dyDescent="0.35">
      <c r="A28" s="124" t="s">
        <v>1232</v>
      </c>
    </row>
    <row r="29" spans="1:1" ht="34" x14ac:dyDescent="0.35">
      <c r="A29" s="125" t="s">
        <v>1233</v>
      </c>
    </row>
    <row r="30" spans="1:1" ht="34" x14ac:dyDescent="0.35">
      <c r="A30" s="125" t="s">
        <v>1234</v>
      </c>
    </row>
    <row r="31" spans="1:1" ht="34" x14ac:dyDescent="0.35">
      <c r="A31" s="125" t="s">
        <v>1235</v>
      </c>
    </row>
    <row r="32" spans="1:1" ht="34" x14ac:dyDescent="0.35">
      <c r="A32" s="125" t="s">
        <v>1236</v>
      </c>
    </row>
    <row r="33" spans="1:1" ht="17" x14ac:dyDescent="0.35">
      <c r="A33" s="125"/>
    </row>
    <row r="34" spans="1:1" ht="18.5" x14ac:dyDescent="0.35">
      <c r="A34" s="121" t="s">
        <v>1237</v>
      </c>
    </row>
    <row r="35" spans="1:1" ht="17" x14ac:dyDescent="0.35">
      <c r="A35" s="124" t="s">
        <v>1238</v>
      </c>
    </row>
    <row r="36" spans="1:1" ht="34" x14ac:dyDescent="0.35">
      <c r="A36" s="125" t="s">
        <v>1239</v>
      </c>
    </row>
    <row r="37" spans="1:1" ht="34" x14ac:dyDescent="0.35">
      <c r="A37" s="125" t="s">
        <v>1240</v>
      </c>
    </row>
    <row r="38" spans="1:1" ht="34" x14ac:dyDescent="0.35">
      <c r="A38" s="125" t="s">
        <v>1241</v>
      </c>
    </row>
    <row r="39" spans="1:1" ht="17" x14ac:dyDescent="0.35">
      <c r="A39" s="125" t="s">
        <v>1242</v>
      </c>
    </row>
    <row r="40" spans="1:1" ht="34" x14ac:dyDescent="0.35">
      <c r="A40" s="125" t="s">
        <v>1243</v>
      </c>
    </row>
    <row r="41" spans="1:1" ht="17" x14ac:dyDescent="0.35">
      <c r="A41" s="124" t="s">
        <v>1244</v>
      </c>
    </row>
    <row r="42" spans="1:1" ht="17" x14ac:dyDescent="0.35">
      <c r="A42" s="125" t="s">
        <v>1245</v>
      </c>
    </row>
    <row r="43" spans="1:1" ht="17" x14ac:dyDescent="0.4">
      <c r="A43" s="126" t="s">
        <v>1246</v>
      </c>
    </row>
    <row r="44" spans="1:1" ht="17" x14ac:dyDescent="0.35">
      <c r="A44" s="124" t="s">
        <v>1247</v>
      </c>
    </row>
    <row r="45" spans="1:1" ht="34" x14ac:dyDescent="0.4">
      <c r="A45" s="126" t="s">
        <v>1248</v>
      </c>
    </row>
    <row r="46" spans="1:1" ht="34" x14ac:dyDescent="0.35">
      <c r="A46" s="125" t="s">
        <v>1249</v>
      </c>
    </row>
    <row r="47" spans="1:1" ht="51" x14ac:dyDescent="0.35">
      <c r="A47" s="125" t="s">
        <v>1250</v>
      </c>
    </row>
    <row r="48" spans="1:1" ht="17" x14ac:dyDescent="0.35">
      <c r="A48" s="125" t="s">
        <v>1251</v>
      </c>
    </row>
    <row r="49" spans="1:1" ht="34" x14ac:dyDescent="0.4">
      <c r="A49" s="126" t="s">
        <v>1252</v>
      </c>
    </row>
    <row r="50" spans="1:1" ht="17" x14ac:dyDescent="0.35">
      <c r="A50" s="124" t="s">
        <v>1253</v>
      </c>
    </row>
    <row r="51" spans="1:1" ht="34" x14ac:dyDescent="0.4">
      <c r="A51" s="126" t="s">
        <v>1254</v>
      </c>
    </row>
    <row r="52" spans="1:1" ht="17" x14ac:dyDescent="0.35">
      <c r="A52" s="125" t="s">
        <v>1255</v>
      </c>
    </row>
    <row r="53" spans="1:1" ht="34" x14ac:dyDescent="0.4">
      <c r="A53" s="126" t="s">
        <v>1256</v>
      </c>
    </row>
    <row r="54" spans="1:1" ht="17" x14ac:dyDescent="0.35">
      <c r="A54" s="124" t="s">
        <v>1257</v>
      </c>
    </row>
    <row r="55" spans="1:1" ht="17" x14ac:dyDescent="0.4">
      <c r="A55" s="126" t="s">
        <v>1258</v>
      </c>
    </row>
    <row r="56" spans="1:1" ht="34" x14ac:dyDescent="0.35">
      <c r="A56" s="125" t="s">
        <v>1259</v>
      </c>
    </row>
    <row r="57" spans="1:1" ht="17" x14ac:dyDescent="0.35">
      <c r="A57" s="125" t="s">
        <v>1260</v>
      </c>
    </row>
    <row r="58" spans="1:1" ht="34" x14ac:dyDescent="0.35">
      <c r="A58" s="125" t="s">
        <v>1261</v>
      </c>
    </row>
    <row r="59" spans="1:1" ht="17" x14ac:dyDescent="0.35">
      <c r="A59" s="124" t="s">
        <v>1262</v>
      </c>
    </row>
    <row r="60" spans="1:1" ht="34" x14ac:dyDescent="0.35">
      <c r="A60" s="125" t="s">
        <v>1263</v>
      </c>
    </row>
    <row r="61" spans="1:1" ht="17" x14ac:dyDescent="0.35">
      <c r="A61" s="127"/>
    </row>
    <row r="62" spans="1:1" ht="18.5" x14ac:dyDescent="0.35">
      <c r="A62" s="121" t="s">
        <v>1264</v>
      </c>
    </row>
    <row r="63" spans="1:1" ht="17" x14ac:dyDescent="0.35">
      <c r="A63" s="124" t="s">
        <v>1265</v>
      </c>
    </row>
    <row r="64" spans="1:1" ht="34" x14ac:dyDescent="0.35">
      <c r="A64" s="125" t="s">
        <v>1266</v>
      </c>
    </row>
    <row r="65" spans="1:1" ht="17" x14ac:dyDescent="0.35">
      <c r="A65" s="125" t="s">
        <v>1267</v>
      </c>
    </row>
    <row r="66" spans="1:1" ht="51" x14ac:dyDescent="0.35">
      <c r="A66" s="123" t="s">
        <v>1268</v>
      </c>
    </row>
    <row r="67" spans="1:1" ht="34" x14ac:dyDescent="0.35">
      <c r="A67" s="123" t="s">
        <v>1269</v>
      </c>
    </row>
    <row r="68" spans="1:1" ht="34" x14ac:dyDescent="0.35">
      <c r="A68" s="123" t="s">
        <v>1270</v>
      </c>
    </row>
    <row r="69" spans="1:1" ht="17" x14ac:dyDescent="0.35">
      <c r="A69" s="128" t="s">
        <v>1271</v>
      </c>
    </row>
    <row r="70" spans="1:1" ht="51" x14ac:dyDescent="0.35">
      <c r="A70" s="123" t="s">
        <v>1272</v>
      </c>
    </row>
    <row r="71" spans="1:1" ht="17" x14ac:dyDescent="0.35">
      <c r="A71" s="123" t="s">
        <v>1273</v>
      </c>
    </row>
    <row r="72" spans="1:1" ht="17" x14ac:dyDescent="0.35">
      <c r="A72" s="128" t="s">
        <v>1274</v>
      </c>
    </row>
    <row r="73" spans="1:1" ht="17" x14ac:dyDescent="0.35">
      <c r="A73" s="123" t="s">
        <v>1275</v>
      </c>
    </row>
    <row r="74" spans="1:1" ht="17" x14ac:dyDescent="0.35">
      <c r="A74" s="128" t="s">
        <v>1276</v>
      </c>
    </row>
    <row r="75" spans="1:1" ht="34" x14ac:dyDescent="0.35">
      <c r="A75" s="123" t="s">
        <v>1277</v>
      </c>
    </row>
    <row r="76" spans="1:1" ht="17" x14ac:dyDescent="0.35">
      <c r="A76" s="123" t="s">
        <v>1278</v>
      </c>
    </row>
    <row r="77" spans="1:1" ht="51" x14ac:dyDescent="0.35">
      <c r="A77" s="123" t="s">
        <v>1279</v>
      </c>
    </row>
    <row r="78" spans="1:1" ht="17" x14ac:dyDescent="0.35">
      <c r="A78" s="128" t="s">
        <v>1280</v>
      </c>
    </row>
    <row r="79" spans="1:1" ht="17" x14ac:dyDescent="0.4">
      <c r="A79" s="122" t="s">
        <v>1281</v>
      </c>
    </row>
    <row r="80" spans="1:1" ht="17" x14ac:dyDescent="0.35">
      <c r="A80" s="128" t="s">
        <v>1282</v>
      </c>
    </row>
    <row r="81" spans="1:1" ht="34" x14ac:dyDescent="0.35">
      <c r="A81" s="123" t="s">
        <v>1283</v>
      </c>
    </row>
    <row r="82" spans="1:1" ht="34" x14ac:dyDescent="0.35">
      <c r="A82" s="123" t="s">
        <v>1284</v>
      </c>
    </row>
    <row r="83" spans="1:1" ht="34" x14ac:dyDescent="0.35">
      <c r="A83" s="123" t="s">
        <v>1285</v>
      </c>
    </row>
    <row r="84" spans="1:1" ht="51" x14ac:dyDescent="0.35">
      <c r="A84" s="123" t="s">
        <v>1286</v>
      </c>
    </row>
    <row r="85" spans="1:1" ht="34" x14ac:dyDescent="0.35">
      <c r="A85" s="123" t="s">
        <v>1287</v>
      </c>
    </row>
    <row r="86" spans="1:1" ht="17" x14ac:dyDescent="0.35">
      <c r="A86" s="128" t="s">
        <v>1288</v>
      </c>
    </row>
    <row r="87" spans="1:1" ht="17" x14ac:dyDescent="0.35">
      <c r="A87" s="123" t="s">
        <v>1289</v>
      </c>
    </row>
    <row r="88" spans="1:1" ht="34" x14ac:dyDescent="0.35">
      <c r="A88" s="123" t="s">
        <v>1290</v>
      </c>
    </row>
    <row r="89" spans="1:1" ht="17" x14ac:dyDescent="0.35">
      <c r="A89" s="128" t="s">
        <v>1291</v>
      </c>
    </row>
    <row r="90" spans="1:1" ht="34" x14ac:dyDescent="0.35">
      <c r="A90" s="123" t="s">
        <v>1292</v>
      </c>
    </row>
    <row r="91" spans="1:1" ht="17" x14ac:dyDescent="0.35">
      <c r="A91" s="128" t="s">
        <v>1293</v>
      </c>
    </row>
    <row r="92" spans="1:1" ht="17" x14ac:dyDescent="0.4">
      <c r="A92" s="122" t="s">
        <v>1294</v>
      </c>
    </row>
    <row r="93" spans="1:1" ht="17" x14ac:dyDescent="0.35">
      <c r="A93" s="123" t="s">
        <v>1295</v>
      </c>
    </row>
    <row r="94" spans="1:1" ht="17" x14ac:dyDescent="0.35">
      <c r="A94" s="123"/>
    </row>
    <row r="95" spans="1:1" ht="18.5" x14ac:dyDescent="0.35">
      <c r="A95" s="121" t="s">
        <v>1296</v>
      </c>
    </row>
    <row r="96" spans="1:1" ht="34" x14ac:dyDescent="0.4">
      <c r="A96" s="122" t="s">
        <v>1297</v>
      </c>
    </row>
    <row r="97" spans="1:1" ht="17" x14ac:dyDescent="0.4">
      <c r="A97" s="122" t="s">
        <v>1298</v>
      </c>
    </row>
    <row r="98" spans="1:1" ht="17" x14ac:dyDescent="0.35">
      <c r="A98" s="128" t="s">
        <v>1299</v>
      </c>
    </row>
    <row r="99" spans="1:1" ht="17" x14ac:dyDescent="0.35">
      <c r="A99" s="120" t="s">
        <v>1300</v>
      </c>
    </row>
    <row r="100" spans="1:1" ht="17" x14ac:dyDescent="0.35">
      <c r="A100" s="123" t="s">
        <v>1301</v>
      </c>
    </row>
    <row r="101" spans="1:1" ht="17" x14ac:dyDescent="0.35">
      <c r="A101" s="123" t="s">
        <v>1302</v>
      </c>
    </row>
    <row r="102" spans="1:1" ht="17" x14ac:dyDescent="0.35">
      <c r="A102" s="123" t="s">
        <v>1303</v>
      </c>
    </row>
    <row r="103" spans="1:1" ht="17" x14ac:dyDescent="0.35">
      <c r="A103" s="123" t="s">
        <v>1304</v>
      </c>
    </row>
    <row r="104" spans="1:1" ht="34" x14ac:dyDescent="0.35">
      <c r="A104" s="123" t="s">
        <v>1305</v>
      </c>
    </row>
    <row r="105" spans="1:1" ht="17" x14ac:dyDescent="0.35">
      <c r="A105" s="120" t="s">
        <v>1306</v>
      </c>
    </row>
    <row r="106" spans="1:1" ht="17" x14ac:dyDescent="0.35">
      <c r="A106" s="123" t="s">
        <v>1307</v>
      </c>
    </row>
    <row r="107" spans="1:1" ht="17" x14ac:dyDescent="0.35">
      <c r="A107" s="123" t="s">
        <v>1308</v>
      </c>
    </row>
    <row r="108" spans="1:1" ht="17" x14ac:dyDescent="0.35">
      <c r="A108" s="123" t="s">
        <v>1309</v>
      </c>
    </row>
    <row r="109" spans="1:1" ht="17" x14ac:dyDescent="0.35">
      <c r="A109" s="123" t="s">
        <v>1310</v>
      </c>
    </row>
    <row r="110" spans="1:1" ht="17" x14ac:dyDescent="0.35">
      <c r="A110" s="123" t="s">
        <v>1311</v>
      </c>
    </row>
    <row r="111" spans="1:1" ht="17" x14ac:dyDescent="0.35">
      <c r="A111" s="123" t="s">
        <v>1312</v>
      </c>
    </row>
    <row r="112" spans="1:1" ht="17" x14ac:dyDescent="0.35">
      <c r="A112" s="128" t="s">
        <v>1313</v>
      </c>
    </row>
    <row r="113" spans="1:1" ht="17" x14ac:dyDescent="0.35">
      <c r="A113" s="123" t="s">
        <v>1314</v>
      </c>
    </row>
    <row r="114" spans="1:1" ht="17" x14ac:dyDescent="0.35">
      <c r="A114" s="120" t="s">
        <v>1315</v>
      </c>
    </row>
    <row r="115" spans="1:1" ht="17" x14ac:dyDescent="0.35">
      <c r="A115" s="123" t="s">
        <v>1316</v>
      </c>
    </row>
    <row r="116" spans="1:1" ht="17" x14ac:dyDescent="0.35">
      <c r="A116" s="123" t="s">
        <v>1317</v>
      </c>
    </row>
    <row r="117" spans="1:1" ht="17" x14ac:dyDescent="0.35">
      <c r="A117" s="120" t="s">
        <v>1318</v>
      </c>
    </row>
    <row r="118" spans="1:1" ht="17" x14ac:dyDescent="0.35">
      <c r="A118" s="123" t="s">
        <v>1319</v>
      </c>
    </row>
    <row r="119" spans="1:1" ht="17" x14ac:dyDescent="0.35">
      <c r="A119" s="123" t="s">
        <v>1320</v>
      </c>
    </row>
    <row r="120" spans="1:1" ht="17" x14ac:dyDescent="0.35">
      <c r="A120" s="123" t="s">
        <v>1321</v>
      </c>
    </row>
    <row r="121" spans="1:1" ht="17" x14ac:dyDescent="0.35">
      <c r="A121" s="128" t="s">
        <v>1322</v>
      </c>
    </row>
    <row r="122" spans="1:1" ht="17" x14ac:dyDescent="0.35">
      <c r="A122" s="120" t="s">
        <v>1323</v>
      </c>
    </row>
    <row r="123" spans="1:1" ht="17" x14ac:dyDescent="0.35">
      <c r="A123" s="120" t="s">
        <v>1324</v>
      </c>
    </row>
    <row r="124" spans="1:1" ht="17" x14ac:dyDescent="0.35">
      <c r="A124" s="123" t="s">
        <v>1325</v>
      </c>
    </row>
    <row r="125" spans="1:1" ht="17" x14ac:dyDescent="0.35">
      <c r="A125" s="123" t="s">
        <v>1326</v>
      </c>
    </row>
    <row r="126" spans="1:1" ht="17" x14ac:dyDescent="0.35">
      <c r="A126" s="123" t="s">
        <v>1327</v>
      </c>
    </row>
    <row r="127" spans="1:1" ht="17" x14ac:dyDescent="0.35">
      <c r="A127" s="123" t="s">
        <v>1328</v>
      </c>
    </row>
    <row r="128" spans="1:1" ht="17" x14ac:dyDescent="0.35">
      <c r="A128" s="123" t="s">
        <v>1329</v>
      </c>
    </row>
    <row r="129" spans="1:1" ht="17" x14ac:dyDescent="0.35">
      <c r="A129" s="128" t="s">
        <v>1330</v>
      </c>
    </row>
    <row r="130" spans="1:1" ht="34" x14ac:dyDescent="0.35">
      <c r="A130" s="123" t="s">
        <v>1331</v>
      </c>
    </row>
    <row r="131" spans="1:1" ht="85" x14ac:dyDescent="0.35">
      <c r="A131" s="123" t="s">
        <v>1332</v>
      </c>
    </row>
    <row r="132" spans="1:1" ht="34" x14ac:dyDescent="0.35">
      <c r="A132" s="123" t="s">
        <v>1333</v>
      </c>
    </row>
    <row r="133" spans="1:1" ht="17" x14ac:dyDescent="0.35">
      <c r="A133" s="128" t="s">
        <v>1334</v>
      </c>
    </row>
    <row r="134" spans="1:1" ht="34" x14ac:dyDescent="0.35">
      <c r="A134" s="120" t="s">
        <v>1335</v>
      </c>
    </row>
    <row r="135" spans="1:1" ht="17" x14ac:dyDescent="0.35">
      <c r="A135" s="120"/>
    </row>
    <row r="136" spans="1:1" ht="18.5" x14ac:dyDescent="0.35">
      <c r="A136" s="121" t="s">
        <v>1336</v>
      </c>
    </row>
    <row r="137" spans="1:1" ht="17" x14ac:dyDescent="0.35">
      <c r="A137" s="123" t="s">
        <v>1337</v>
      </c>
    </row>
    <row r="138" spans="1:1" ht="51" x14ac:dyDescent="0.35">
      <c r="A138" s="125" t="s">
        <v>1338</v>
      </c>
    </row>
    <row r="139" spans="1:1" ht="34" x14ac:dyDescent="0.35">
      <c r="A139" s="125" t="s">
        <v>1339</v>
      </c>
    </row>
    <row r="140" spans="1:1" ht="17" x14ac:dyDescent="0.35">
      <c r="A140" s="124" t="s">
        <v>1340</v>
      </c>
    </row>
    <row r="141" spans="1:1" ht="17" x14ac:dyDescent="0.35">
      <c r="A141" s="129" t="s">
        <v>1341</v>
      </c>
    </row>
    <row r="142" spans="1:1" ht="34" x14ac:dyDescent="0.4">
      <c r="A142" s="126" t="s">
        <v>1342</v>
      </c>
    </row>
    <row r="143" spans="1:1" ht="17" x14ac:dyDescent="0.35">
      <c r="A143" s="125" t="s">
        <v>1343</v>
      </c>
    </row>
    <row r="144" spans="1:1" ht="17" x14ac:dyDescent="0.35">
      <c r="A144" s="125" t="s">
        <v>1344</v>
      </c>
    </row>
    <row r="145" spans="1:1" ht="17" x14ac:dyDescent="0.35">
      <c r="A145" s="129" t="s">
        <v>1345</v>
      </c>
    </row>
    <row r="146" spans="1:1" ht="17" x14ac:dyDescent="0.35">
      <c r="A146" s="124" t="s">
        <v>1346</v>
      </c>
    </row>
    <row r="147" spans="1:1" ht="17" x14ac:dyDescent="0.35">
      <c r="A147" s="129" t="s">
        <v>1347</v>
      </c>
    </row>
    <row r="148" spans="1:1" ht="17" x14ac:dyDescent="0.35">
      <c r="A148" s="125" t="s">
        <v>1348</v>
      </c>
    </row>
    <row r="149" spans="1:1" ht="17" x14ac:dyDescent="0.35">
      <c r="A149" s="125" t="s">
        <v>1349</v>
      </c>
    </row>
    <row r="150" spans="1:1" ht="17" x14ac:dyDescent="0.35">
      <c r="A150" s="125" t="s">
        <v>1350</v>
      </c>
    </row>
    <row r="151" spans="1:1" ht="34" x14ac:dyDescent="0.35">
      <c r="A151" s="129" t="s">
        <v>1351</v>
      </c>
    </row>
    <row r="152" spans="1:1" ht="17" x14ac:dyDescent="0.35">
      <c r="A152" s="124" t="s">
        <v>1352</v>
      </c>
    </row>
    <row r="153" spans="1:1" ht="17" x14ac:dyDescent="0.35">
      <c r="A153" s="125" t="s">
        <v>1353</v>
      </c>
    </row>
    <row r="154" spans="1:1" ht="17" x14ac:dyDescent="0.35">
      <c r="A154" s="125" t="s">
        <v>1354</v>
      </c>
    </row>
    <row r="155" spans="1:1" ht="17" x14ac:dyDescent="0.35">
      <c r="A155" s="125" t="s">
        <v>1355</v>
      </c>
    </row>
    <row r="156" spans="1:1" ht="17" x14ac:dyDescent="0.35">
      <c r="A156" s="125" t="s">
        <v>1356</v>
      </c>
    </row>
    <row r="157" spans="1:1" ht="34" x14ac:dyDescent="0.35">
      <c r="A157" s="125" t="s">
        <v>1357</v>
      </c>
    </row>
    <row r="158" spans="1:1" ht="34" x14ac:dyDescent="0.35">
      <c r="A158" s="125" t="s">
        <v>1358</v>
      </c>
    </row>
    <row r="159" spans="1:1" ht="17" x14ac:dyDescent="0.35">
      <c r="A159" s="124" t="s">
        <v>1359</v>
      </c>
    </row>
    <row r="160" spans="1:1" ht="34" x14ac:dyDescent="0.35">
      <c r="A160" s="125" t="s">
        <v>1360</v>
      </c>
    </row>
    <row r="161" spans="1:1" ht="34" x14ac:dyDescent="0.35">
      <c r="A161" s="125" t="s">
        <v>1361</v>
      </c>
    </row>
    <row r="162" spans="1:1" ht="17" x14ac:dyDescent="0.35">
      <c r="A162" s="125" t="s">
        <v>1362</v>
      </c>
    </row>
    <row r="163" spans="1:1" ht="17" x14ac:dyDescent="0.35">
      <c r="A163" s="124" t="s">
        <v>1363</v>
      </c>
    </row>
    <row r="164" spans="1:1" ht="34" x14ac:dyDescent="0.4">
      <c r="A164" s="126" t="s">
        <v>1364</v>
      </c>
    </row>
    <row r="165" spans="1:1" ht="34" x14ac:dyDescent="0.35">
      <c r="A165" s="125" t="s">
        <v>1365</v>
      </c>
    </row>
    <row r="166" spans="1:1" ht="17" x14ac:dyDescent="0.35">
      <c r="A166" s="124" t="s">
        <v>1366</v>
      </c>
    </row>
    <row r="167" spans="1:1" ht="17" x14ac:dyDescent="0.35">
      <c r="A167" s="125" t="s">
        <v>1367</v>
      </c>
    </row>
    <row r="168" spans="1:1" ht="17" x14ac:dyDescent="0.35">
      <c r="A168" s="124" t="s">
        <v>1368</v>
      </c>
    </row>
    <row r="169" spans="1:1" ht="17" x14ac:dyDescent="0.4">
      <c r="A169" s="126" t="s">
        <v>1369</v>
      </c>
    </row>
    <row r="170" spans="1:1" ht="17" x14ac:dyDescent="0.4">
      <c r="A170" s="126"/>
    </row>
    <row r="171" spans="1:1" ht="17" x14ac:dyDescent="0.4">
      <c r="A171" s="126"/>
    </row>
    <row r="172" spans="1:1" ht="17" x14ac:dyDescent="0.4">
      <c r="A172" s="126"/>
    </row>
    <row r="173" spans="1:1" ht="17" x14ac:dyDescent="0.4">
      <c r="A173" s="126"/>
    </row>
    <row r="174" spans="1:1" ht="17" x14ac:dyDescent="0.4">
      <c r="A174" s="126"/>
    </row>
  </sheetData>
  <pageMargins left="0.70866141732283472" right="0.70866141732283472" top="0.74803149606299213" bottom="0.74803149606299213" header="0.31496062992125984" footer="0.31496062992125984"/>
  <pageSetup paperSize="9" scale="49" fitToHeight="0" orientation="landscape" r:id="rId1"/>
  <headerFooter>
    <oddHeader>&amp;R&amp;G</oddHeader>
    <oddFooter>&amp;R&amp;1#&amp;"Calibri"&amp;10&amp;K0078D7Classification : Internal</oddFooter>
  </headerFooter>
  <rowBreaks count="5" manualBreakCount="5">
    <brk id="14" man="1"/>
    <brk id="43" man="1"/>
    <brk id="79" man="1"/>
    <brk id="120" man="1"/>
    <brk id="162"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56624-3EC5-4EA7-BAFC-334A389C8E85}">
  <sheetPr>
    <tabColor rgb="FF847A75"/>
  </sheetPr>
  <dimension ref="B1:J43"/>
  <sheetViews>
    <sheetView zoomScale="80" zoomScaleNormal="80" workbookViewId="0">
      <selection activeCell="D9" sqref="D9"/>
    </sheetView>
  </sheetViews>
  <sheetFormatPr defaultColWidth="8.26953125" defaultRowHeight="14.5" x14ac:dyDescent="0.35"/>
  <cols>
    <col min="1" max="1" width="8.26953125" style="118"/>
    <col min="2" max="10" width="11.26953125" style="118" customWidth="1"/>
    <col min="11" max="16384" width="8.26953125" style="118"/>
  </cols>
  <sheetData>
    <row r="1" spans="2:10" ht="15" thickBot="1" x14ac:dyDescent="0.4"/>
    <row r="2" spans="2:10" x14ac:dyDescent="0.35">
      <c r="B2" s="130"/>
      <c r="C2" s="131"/>
      <c r="D2" s="131"/>
      <c r="E2" s="131"/>
      <c r="F2" s="131"/>
      <c r="G2" s="131"/>
      <c r="H2" s="131"/>
      <c r="I2" s="131"/>
      <c r="J2" s="132"/>
    </row>
    <row r="3" spans="2:10" x14ac:dyDescent="0.35">
      <c r="B3" s="133"/>
      <c r="C3" s="134"/>
      <c r="D3" s="134"/>
      <c r="E3" s="134"/>
      <c r="F3" s="134"/>
      <c r="G3" s="134"/>
      <c r="H3" s="134"/>
      <c r="I3" s="134"/>
      <c r="J3" s="135"/>
    </row>
    <row r="4" spans="2:10" x14ac:dyDescent="0.35">
      <c r="B4" s="133"/>
      <c r="C4" s="134"/>
      <c r="D4" s="134"/>
      <c r="E4" s="134"/>
      <c r="F4" s="134"/>
      <c r="G4" s="134"/>
      <c r="H4" s="134"/>
      <c r="I4" s="134"/>
      <c r="J4" s="135"/>
    </row>
    <row r="5" spans="2:10" ht="31" x14ac:dyDescent="0.45">
      <c r="B5" s="133"/>
      <c r="C5" s="134"/>
      <c r="D5" s="134"/>
      <c r="E5" s="136"/>
      <c r="F5" s="137" t="s">
        <v>1370</v>
      </c>
      <c r="G5" s="134"/>
      <c r="H5" s="134"/>
      <c r="I5" s="134"/>
      <c r="J5" s="135"/>
    </row>
    <row r="6" spans="2:10" ht="41.25" customHeight="1" x14ac:dyDescent="0.35">
      <c r="B6" s="133"/>
      <c r="C6" s="134"/>
      <c r="D6" s="138" t="s">
        <v>1371</v>
      </c>
      <c r="E6" s="138"/>
      <c r="F6" s="138"/>
      <c r="G6" s="138"/>
      <c r="H6" s="138"/>
      <c r="I6" s="134"/>
      <c r="J6" s="135"/>
    </row>
    <row r="7" spans="2:10" ht="26" x14ac:dyDescent="0.35">
      <c r="B7" s="133"/>
      <c r="C7" s="134"/>
      <c r="D7" s="134"/>
      <c r="E7" s="134"/>
      <c r="F7" s="139" t="s">
        <v>8</v>
      </c>
      <c r="G7" s="134"/>
      <c r="H7" s="134"/>
      <c r="I7" s="134"/>
      <c r="J7" s="135"/>
    </row>
    <row r="8" spans="2:10" ht="26" x14ac:dyDescent="0.35">
      <c r="B8" s="133"/>
      <c r="C8" s="134"/>
      <c r="D8" s="134"/>
      <c r="E8" s="134"/>
      <c r="F8" s="139" t="s">
        <v>772</v>
      </c>
      <c r="G8" s="134"/>
      <c r="H8" s="134"/>
      <c r="I8" s="134"/>
      <c r="J8" s="135"/>
    </row>
    <row r="9" spans="2:10" ht="21" x14ac:dyDescent="0.35">
      <c r="B9" s="133"/>
      <c r="C9" s="134"/>
      <c r="D9" s="134"/>
      <c r="E9" s="134"/>
      <c r="F9" s="140" t="s">
        <v>2042</v>
      </c>
      <c r="G9" s="134"/>
      <c r="H9" s="134"/>
      <c r="I9" s="134"/>
      <c r="J9" s="135"/>
    </row>
    <row r="10" spans="2:10" ht="21" x14ac:dyDescent="0.35">
      <c r="B10" s="133"/>
      <c r="C10" s="134"/>
      <c r="D10" s="134"/>
      <c r="E10" s="134"/>
      <c r="F10" s="140" t="s">
        <v>2043</v>
      </c>
      <c r="G10" s="134"/>
      <c r="H10" s="134"/>
      <c r="I10" s="134"/>
      <c r="J10" s="135"/>
    </row>
    <row r="11" spans="2:10" ht="21" x14ac:dyDescent="0.35">
      <c r="B11" s="133"/>
      <c r="C11" s="134"/>
      <c r="D11" s="134"/>
      <c r="E11" s="134"/>
      <c r="F11" s="140"/>
      <c r="G11" s="134"/>
      <c r="H11" s="134"/>
      <c r="I11" s="134"/>
      <c r="J11" s="135"/>
    </row>
    <row r="12" spans="2:10" x14ac:dyDescent="0.35">
      <c r="B12" s="133"/>
      <c r="C12" s="134"/>
      <c r="D12" s="134"/>
      <c r="E12" s="134"/>
      <c r="F12" s="134"/>
      <c r="G12" s="134"/>
      <c r="H12" s="134"/>
      <c r="I12" s="134"/>
      <c r="J12" s="135"/>
    </row>
    <row r="13" spans="2:10" x14ac:dyDescent="0.35">
      <c r="B13" s="133"/>
      <c r="C13" s="134"/>
      <c r="D13" s="134"/>
      <c r="E13" s="134"/>
      <c r="F13" s="134"/>
      <c r="G13" s="134"/>
      <c r="H13" s="134"/>
      <c r="I13" s="134"/>
      <c r="J13" s="135"/>
    </row>
    <row r="14" spans="2:10" x14ac:dyDescent="0.35">
      <c r="B14" s="133"/>
      <c r="C14" s="134"/>
      <c r="D14" s="134"/>
      <c r="E14" s="134"/>
      <c r="F14" s="134"/>
      <c r="G14" s="134"/>
      <c r="H14" s="134"/>
      <c r="I14" s="134"/>
      <c r="J14" s="135"/>
    </row>
    <row r="15" spans="2:10" x14ac:dyDescent="0.35">
      <c r="B15" s="133"/>
      <c r="C15" s="134"/>
      <c r="D15" s="134"/>
      <c r="E15" s="134"/>
      <c r="F15" s="134"/>
      <c r="G15" s="134"/>
      <c r="H15" s="134"/>
      <c r="I15" s="134"/>
      <c r="J15" s="135"/>
    </row>
    <row r="16" spans="2:10" x14ac:dyDescent="0.35">
      <c r="B16" s="133"/>
      <c r="C16" s="134"/>
      <c r="D16" s="134"/>
      <c r="E16" s="134"/>
      <c r="F16" s="134"/>
      <c r="G16" s="134"/>
      <c r="H16" s="134"/>
      <c r="I16" s="134"/>
      <c r="J16" s="135"/>
    </row>
    <row r="17" spans="2:10" x14ac:dyDescent="0.35">
      <c r="B17" s="133"/>
      <c r="C17" s="134"/>
      <c r="D17" s="134"/>
      <c r="E17" s="134"/>
      <c r="F17" s="134"/>
      <c r="G17" s="134"/>
      <c r="H17" s="134"/>
      <c r="I17" s="134"/>
      <c r="J17" s="135"/>
    </row>
    <row r="18" spans="2:10" x14ac:dyDescent="0.35">
      <c r="B18" s="133"/>
      <c r="C18" s="134"/>
      <c r="D18" s="134"/>
      <c r="E18" s="134"/>
      <c r="F18" s="134"/>
      <c r="G18" s="134"/>
      <c r="H18" s="134"/>
      <c r="I18" s="134"/>
      <c r="J18" s="135"/>
    </row>
    <row r="19" spans="2:10" x14ac:dyDescent="0.35">
      <c r="B19" s="133"/>
      <c r="C19" s="134"/>
      <c r="D19" s="134"/>
      <c r="E19" s="134"/>
      <c r="F19" s="134"/>
      <c r="G19" s="134"/>
      <c r="H19" s="134"/>
      <c r="I19" s="134"/>
      <c r="J19" s="135"/>
    </row>
    <row r="20" spans="2:10" x14ac:dyDescent="0.35">
      <c r="B20" s="133"/>
      <c r="C20" s="134"/>
      <c r="D20" s="134"/>
      <c r="E20" s="134"/>
      <c r="F20" s="134"/>
      <c r="G20" s="134"/>
      <c r="H20" s="134"/>
      <c r="I20" s="134"/>
      <c r="J20" s="135"/>
    </row>
    <row r="21" spans="2:10" x14ac:dyDescent="0.35">
      <c r="B21" s="133"/>
      <c r="C21" s="134"/>
      <c r="D21" s="134"/>
      <c r="E21" s="134"/>
      <c r="F21" s="134"/>
      <c r="G21" s="134"/>
      <c r="H21" s="134"/>
      <c r="I21" s="134"/>
      <c r="J21" s="135"/>
    </row>
    <row r="22" spans="2:10" x14ac:dyDescent="0.35">
      <c r="B22" s="133"/>
      <c r="C22" s="134"/>
      <c r="D22" s="134"/>
      <c r="E22" s="134"/>
      <c r="F22" s="141" t="s">
        <v>1372</v>
      </c>
      <c r="G22" s="134"/>
      <c r="H22" s="134"/>
      <c r="I22" s="134"/>
      <c r="J22" s="135"/>
    </row>
    <row r="23" spans="2:10" x14ac:dyDescent="0.35">
      <c r="B23" s="133"/>
      <c r="C23" s="134"/>
      <c r="D23" s="134"/>
      <c r="E23" s="134"/>
      <c r="F23" s="142"/>
      <c r="G23" s="134"/>
      <c r="H23" s="134"/>
      <c r="I23" s="134"/>
      <c r="J23" s="135"/>
    </row>
    <row r="24" spans="2:10" x14ac:dyDescent="0.35">
      <c r="B24" s="133"/>
      <c r="C24" s="134"/>
      <c r="D24" s="143" t="s">
        <v>1373</v>
      </c>
      <c r="E24" s="144" t="s">
        <v>1374</v>
      </c>
      <c r="F24" s="144"/>
      <c r="G24" s="144"/>
      <c r="H24" s="144"/>
      <c r="I24" s="134"/>
      <c r="J24" s="135"/>
    </row>
    <row r="25" spans="2:10" x14ac:dyDescent="0.35">
      <c r="B25" s="133"/>
      <c r="C25" s="134"/>
      <c r="D25" s="134"/>
      <c r="H25" s="134"/>
      <c r="I25" s="134"/>
      <c r="J25" s="135"/>
    </row>
    <row r="26" spans="2:10" x14ac:dyDescent="0.35">
      <c r="B26" s="133"/>
      <c r="C26" s="134"/>
      <c r="D26" s="143" t="s">
        <v>1375</v>
      </c>
      <c r="E26" s="144"/>
      <c r="F26" s="144"/>
      <c r="G26" s="144"/>
      <c r="H26" s="144"/>
      <c r="I26" s="134"/>
      <c r="J26" s="135"/>
    </row>
    <row r="27" spans="2:10" x14ac:dyDescent="0.35">
      <c r="B27" s="133"/>
      <c r="C27" s="134"/>
      <c r="D27" s="145"/>
      <c r="E27" s="145"/>
      <c r="F27" s="145"/>
      <c r="G27" s="145"/>
      <c r="H27" s="145"/>
      <c r="I27" s="134"/>
      <c r="J27" s="135"/>
    </row>
    <row r="28" spans="2:10" x14ac:dyDescent="0.35">
      <c r="B28" s="133"/>
      <c r="C28" s="134"/>
      <c r="D28" s="143" t="s">
        <v>1376</v>
      </c>
      <c r="E28" s="144" t="s">
        <v>1374</v>
      </c>
      <c r="F28" s="144"/>
      <c r="G28" s="144"/>
      <c r="H28" s="144"/>
      <c r="I28" s="134"/>
      <c r="J28" s="135"/>
    </row>
    <row r="29" spans="2:10" x14ac:dyDescent="0.35">
      <c r="B29" s="133"/>
      <c r="C29" s="134"/>
      <c r="D29" s="145"/>
      <c r="E29" s="145"/>
      <c r="F29" s="145"/>
      <c r="G29" s="145"/>
      <c r="H29" s="145"/>
      <c r="I29" s="134"/>
      <c r="J29" s="135"/>
    </row>
    <row r="30" spans="2:10" x14ac:dyDescent="0.35">
      <c r="B30" s="133"/>
      <c r="C30" s="134"/>
      <c r="D30" s="143" t="s">
        <v>1377</v>
      </c>
      <c r="E30" s="144" t="s">
        <v>1374</v>
      </c>
      <c r="F30" s="144"/>
      <c r="G30" s="144"/>
      <c r="H30" s="144"/>
      <c r="I30" s="134"/>
      <c r="J30" s="135"/>
    </row>
    <row r="31" spans="2:10" x14ac:dyDescent="0.35">
      <c r="B31" s="133"/>
      <c r="C31" s="134"/>
      <c r="D31" s="145"/>
      <c r="E31" s="145"/>
      <c r="F31" s="145"/>
      <c r="G31" s="145"/>
      <c r="H31" s="145"/>
      <c r="I31" s="134"/>
      <c r="J31" s="135"/>
    </row>
    <row r="32" spans="2:10" x14ac:dyDescent="0.35">
      <c r="B32" s="133"/>
      <c r="C32" s="134"/>
      <c r="D32" s="143" t="s">
        <v>1378</v>
      </c>
      <c r="E32" s="144" t="s">
        <v>1374</v>
      </c>
      <c r="F32" s="144"/>
      <c r="G32" s="144"/>
      <c r="H32" s="144"/>
      <c r="I32" s="134"/>
      <c r="J32" s="135"/>
    </row>
    <row r="33" spans="2:10" x14ac:dyDescent="0.35">
      <c r="B33" s="133"/>
      <c r="C33" s="134"/>
      <c r="I33" s="134"/>
      <c r="J33" s="135"/>
    </row>
    <row r="34" spans="2:10" x14ac:dyDescent="0.35">
      <c r="B34" s="133"/>
      <c r="C34" s="134"/>
      <c r="D34" s="143" t="s">
        <v>1379</v>
      </c>
      <c r="E34" s="144" t="s">
        <v>1374</v>
      </c>
      <c r="F34" s="144"/>
      <c r="G34" s="144"/>
      <c r="H34" s="144"/>
      <c r="I34" s="134"/>
      <c r="J34" s="135"/>
    </row>
    <row r="35" spans="2:10" x14ac:dyDescent="0.35">
      <c r="B35" s="133"/>
      <c r="C35" s="134"/>
      <c r="D35" s="134"/>
      <c r="E35" s="134"/>
      <c r="F35" s="134"/>
      <c r="G35" s="134"/>
      <c r="H35" s="134"/>
      <c r="I35" s="134"/>
      <c r="J35" s="135"/>
    </row>
    <row r="36" spans="2:10" x14ac:dyDescent="0.35">
      <c r="B36" s="133"/>
      <c r="C36" s="134"/>
      <c r="D36" s="146" t="s">
        <v>1380</v>
      </c>
      <c r="E36" s="147"/>
      <c r="F36" s="147"/>
      <c r="G36" s="147"/>
      <c r="H36" s="147"/>
      <c r="I36" s="134"/>
      <c r="J36" s="135"/>
    </row>
    <row r="37" spans="2:10" x14ac:dyDescent="0.35">
      <c r="B37" s="133"/>
      <c r="C37" s="134"/>
      <c r="D37" s="134"/>
      <c r="E37" s="134"/>
      <c r="F37" s="142"/>
      <c r="G37" s="134"/>
      <c r="H37" s="134"/>
      <c r="I37" s="134"/>
      <c r="J37" s="135"/>
    </row>
    <row r="38" spans="2:10" x14ac:dyDescent="0.35">
      <c r="B38" s="133"/>
      <c r="C38" s="134"/>
      <c r="D38" s="146" t="s">
        <v>1381</v>
      </c>
      <c r="E38" s="147"/>
      <c r="F38" s="147"/>
      <c r="G38" s="147"/>
      <c r="H38" s="147"/>
      <c r="I38" s="134"/>
      <c r="J38" s="135"/>
    </row>
    <row r="39" spans="2:10" x14ac:dyDescent="0.35">
      <c r="B39" s="133"/>
      <c r="C39" s="134"/>
      <c r="I39" s="134"/>
      <c r="J39" s="135"/>
    </row>
    <row r="40" spans="2:10" x14ac:dyDescent="0.35">
      <c r="B40" s="133"/>
      <c r="C40" s="134"/>
      <c r="D40" s="146" t="s">
        <v>1382</v>
      </c>
      <c r="E40" s="147" t="s">
        <v>1374</v>
      </c>
      <c r="F40" s="147"/>
      <c r="G40" s="147"/>
      <c r="H40" s="147"/>
      <c r="I40" s="134"/>
      <c r="J40" s="135"/>
    </row>
    <row r="41" spans="2:10" x14ac:dyDescent="0.35">
      <c r="B41" s="133"/>
      <c r="C41" s="134"/>
      <c r="D41" s="134"/>
      <c r="E41" s="145"/>
      <c r="F41" s="145"/>
      <c r="G41" s="145"/>
      <c r="H41" s="145"/>
      <c r="I41" s="134"/>
      <c r="J41" s="135"/>
    </row>
    <row r="42" spans="2:10" x14ac:dyDescent="0.35">
      <c r="B42" s="133"/>
      <c r="C42" s="134"/>
      <c r="D42" s="146" t="s">
        <v>1383</v>
      </c>
      <c r="E42" s="147"/>
      <c r="F42" s="147"/>
      <c r="G42" s="147"/>
      <c r="H42" s="147"/>
      <c r="I42" s="134"/>
      <c r="J42" s="135"/>
    </row>
    <row r="43" spans="2:10" ht="15" thickBot="1" x14ac:dyDescent="0.4">
      <c r="B43" s="148"/>
      <c r="C43" s="149"/>
      <c r="D43" s="149"/>
      <c r="E43" s="149"/>
      <c r="F43" s="149"/>
      <c r="G43" s="149"/>
      <c r="H43" s="149"/>
      <c r="I43" s="149"/>
      <c r="J43" s="150"/>
    </row>
  </sheetData>
  <mergeCells count="11">
    <mergeCell ref="D34:H34"/>
    <mergeCell ref="D36:H36"/>
    <mergeCell ref="D38:H38"/>
    <mergeCell ref="D40:H40"/>
    <mergeCell ref="D42:H42"/>
    <mergeCell ref="D6:H6"/>
    <mergeCell ref="D24:H24"/>
    <mergeCell ref="D26:H26"/>
    <mergeCell ref="D28:H28"/>
    <mergeCell ref="D30:H30"/>
    <mergeCell ref="D32:H32"/>
  </mergeCells>
  <hyperlinks>
    <hyperlink ref="D24:H24" location="'A. HTT General'!A1" display="Tab A: HTT General" xr:uid="{4A23C471-FDCB-4B50-B597-4137830B6201}"/>
    <hyperlink ref="D26:H26" location="'B1. HTT Mortgage Assets'!A1" display="Worksheet B1: HTT Mortgage Assets" xr:uid="{F151D163-8645-4F48-9772-00F9857320B0}"/>
    <hyperlink ref="D28:H28" location="'B2. HTT Public Sector Assets'!A1" display="Worksheet C: HTT Public Sector Assets" xr:uid="{0304DAC8-E9FD-462C-84F3-11A71AB26EAB}"/>
    <hyperlink ref="D32:H32" location="'C. HTT Harmonised Glossary'!A1" display="Worksheet C: HTT Harmonised Glossary" xr:uid="{FC94CBC4-1FD4-4E91-8F07-14EFAB87F8CE}"/>
    <hyperlink ref="D30:H30" location="'B3. HTT Shipping Assets'!A1" display="Worksheet B3: HTT Shipping Assets" xr:uid="{93097A3A-8D5C-4B23-B32A-DBFD9FD139B8}"/>
    <hyperlink ref="D34:H34" location="Disclaimer!A1" display="Disclaimer" xr:uid="{35DB134E-F513-46C4-B5F7-09019BA7E18A}"/>
    <hyperlink ref="D40:H40" location="'F1. Sustainable M data'!A1" display="Worksheet F1: Sustainable M data" xr:uid="{FD55A091-AC5A-4488-A2D6-6F8E5A0947BB}"/>
    <hyperlink ref="D42:H42" location="'G1. Crisis M Payment Holidays'!A1" display="Worksheet G1. Crisis M Payment Holidays" xr:uid="{B912C22D-3F9E-4ECA-93CA-BF264A48D699}"/>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1A668-0DCC-4FEC-A162-14481D089338}">
  <sheetPr>
    <tabColor theme="9" tint="-0.249977111117893"/>
  </sheetPr>
  <dimension ref="A1:G413"/>
  <sheetViews>
    <sheetView view="pageBreakPreview" zoomScale="60" zoomScaleNormal="70" workbookViewId="0">
      <selection activeCell="A330" sqref="A330:XFD365"/>
    </sheetView>
  </sheetViews>
  <sheetFormatPr defaultRowHeight="14.5" x14ac:dyDescent="0.3"/>
  <cols>
    <col min="1" max="1" width="12.08984375" style="159" customWidth="1"/>
    <col min="2" max="2" width="55.1796875" style="159" customWidth="1"/>
    <col min="3" max="3" width="37" style="159" customWidth="1"/>
    <col min="4" max="4" width="31.90625" style="159" bestFit="1" customWidth="1"/>
    <col min="5" max="5" width="6.08984375" style="159" customWidth="1"/>
    <col min="6" max="6" width="37.90625" style="159" customWidth="1"/>
    <col min="7" max="7" width="37.90625" style="152" customWidth="1"/>
    <col min="8" max="16384" width="8.7265625" style="154"/>
  </cols>
  <sheetData>
    <row r="1" spans="1:7" ht="31" x14ac:dyDescent="0.3">
      <c r="A1" s="151" t="s">
        <v>1384</v>
      </c>
      <c r="B1" s="151"/>
      <c r="C1" s="152"/>
      <c r="D1" s="152"/>
      <c r="E1" s="152"/>
      <c r="F1" s="153" t="s">
        <v>1385</v>
      </c>
    </row>
    <row r="2" spans="1:7" ht="13.5" thickBot="1" x14ac:dyDescent="0.35">
      <c r="A2" s="152"/>
      <c r="B2" s="155"/>
      <c r="C2" s="155"/>
      <c r="D2" s="152"/>
      <c r="E2" s="152"/>
      <c r="F2" s="152"/>
    </row>
    <row r="3" spans="1:7" ht="19" thickBot="1" x14ac:dyDescent="0.35">
      <c r="A3" s="156"/>
      <c r="B3" s="157" t="s">
        <v>0</v>
      </c>
      <c r="C3" s="158" t="s">
        <v>1</v>
      </c>
      <c r="D3" s="156"/>
      <c r="E3" s="156"/>
      <c r="F3" s="152"/>
      <c r="G3" s="156"/>
    </row>
    <row r="4" spans="1:7" ht="15" thickBot="1" x14ac:dyDescent="0.35"/>
    <row r="5" spans="1:7" ht="18.5" x14ac:dyDescent="0.3">
      <c r="A5" s="160"/>
      <c r="B5" s="161" t="s">
        <v>2</v>
      </c>
      <c r="C5" s="160"/>
      <c r="E5" s="162"/>
      <c r="F5" s="162"/>
    </row>
    <row r="6" spans="1:7" x14ac:dyDescent="0.3">
      <c r="B6" s="163" t="s">
        <v>3</v>
      </c>
      <c r="C6" s="162"/>
      <c r="D6" s="162"/>
    </row>
    <row r="7" spans="1:7" x14ac:dyDescent="0.3">
      <c r="B7" s="164" t="s">
        <v>1386</v>
      </c>
      <c r="C7" s="162"/>
      <c r="D7" s="162"/>
    </row>
    <row r="8" spans="1:7" x14ac:dyDescent="0.3">
      <c r="B8" s="164" t="s">
        <v>4</v>
      </c>
      <c r="C8" s="162"/>
      <c r="D8" s="162"/>
      <c r="F8" s="159" t="s">
        <v>1387</v>
      </c>
    </row>
    <row r="9" spans="1:7" x14ac:dyDescent="0.3">
      <c r="B9" s="163" t="s">
        <v>1388</v>
      </c>
    </row>
    <row r="10" spans="1:7" x14ac:dyDescent="0.3">
      <c r="B10" s="163" t="s">
        <v>337</v>
      </c>
    </row>
    <row r="11" spans="1:7" ht="15" thickBot="1" x14ac:dyDescent="0.35">
      <c r="B11" s="165" t="s">
        <v>348</v>
      </c>
    </row>
    <row r="12" spans="1:7" x14ac:dyDescent="0.3">
      <c r="B12" s="166"/>
    </row>
    <row r="13" spans="1:7" ht="37" x14ac:dyDescent="0.3">
      <c r="A13" s="167" t="s">
        <v>5</v>
      </c>
      <c r="B13" s="167" t="s">
        <v>3</v>
      </c>
      <c r="C13" s="168"/>
      <c r="D13" s="168"/>
      <c r="E13" s="168"/>
      <c r="F13" s="168"/>
      <c r="G13" s="169"/>
    </row>
    <row r="14" spans="1:7" x14ac:dyDescent="0.3">
      <c r="A14" s="159" t="s">
        <v>6</v>
      </c>
      <c r="B14" s="170" t="s">
        <v>7</v>
      </c>
      <c r="C14" s="159" t="s">
        <v>8</v>
      </c>
      <c r="E14" s="162"/>
      <c r="F14" s="162"/>
    </row>
    <row r="15" spans="1:7" x14ac:dyDescent="0.3">
      <c r="A15" s="159" t="s">
        <v>9</v>
      </c>
      <c r="B15" s="170" t="s">
        <v>10</v>
      </c>
      <c r="C15" s="159" t="s">
        <v>11</v>
      </c>
      <c r="E15" s="162"/>
      <c r="F15" s="162"/>
    </row>
    <row r="16" spans="1:7" ht="29" x14ac:dyDescent="0.3">
      <c r="A16" s="159" t="s">
        <v>12</v>
      </c>
      <c r="B16" s="170" t="s">
        <v>13</v>
      </c>
      <c r="C16" s="159" t="s">
        <v>14</v>
      </c>
      <c r="E16" s="162"/>
      <c r="F16" s="162"/>
    </row>
    <row r="17" spans="1:7" x14ac:dyDescent="0.3">
      <c r="A17" s="159" t="s">
        <v>15</v>
      </c>
      <c r="B17" s="170" t="s">
        <v>16</v>
      </c>
      <c r="C17" s="171">
        <v>45169</v>
      </c>
      <c r="E17" s="162"/>
      <c r="F17" s="162"/>
    </row>
    <row r="18" spans="1:7" x14ac:dyDescent="0.3">
      <c r="A18" s="159" t="s">
        <v>17</v>
      </c>
      <c r="B18" s="172" t="s">
        <v>1389</v>
      </c>
      <c r="E18" s="162"/>
      <c r="F18" s="162"/>
    </row>
    <row r="19" spans="1:7" x14ac:dyDescent="0.3">
      <c r="A19" s="159" t="s">
        <v>18</v>
      </c>
      <c r="B19" s="172" t="s">
        <v>1390</v>
      </c>
      <c r="E19" s="162"/>
      <c r="F19" s="162"/>
    </row>
    <row r="20" spans="1:7" x14ac:dyDescent="0.3">
      <c r="A20" s="159" t="s">
        <v>19</v>
      </c>
      <c r="B20" s="172"/>
      <c r="E20" s="162"/>
      <c r="F20" s="162"/>
    </row>
    <row r="21" spans="1:7" x14ac:dyDescent="0.3">
      <c r="A21" s="159" t="s">
        <v>20</v>
      </c>
      <c r="B21" s="172"/>
      <c r="E21" s="162"/>
      <c r="F21" s="162"/>
    </row>
    <row r="22" spans="1:7" x14ac:dyDescent="0.3">
      <c r="A22" s="159" t="s">
        <v>21</v>
      </c>
      <c r="B22" s="172"/>
      <c r="E22" s="162"/>
      <c r="F22" s="162"/>
    </row>
    <row r="23" spans="1:7" x14ac:dyDescent="0.3">
      <c r="A23" s="159" t="s">
        <v>22</v>
      </c>
      <c r="B23" s="172"/>
      <c r="E23" s="162"/>
      <c r="F23" s="162"/>
    </row>
    <row r="24" spans="1:7" x14ac:dyDescent="0.3">
      <c r="A24" s="159" t="s">
        <v>23</v>
      </c>
      <c r="B24" s="172"/>
      <c r="E24" s="162"/>
      <c r="F24" s="162"/>
    </row>
    <row r="25" spans="1:7" x14ac:dyDescent="0.3">
      <c r="A25" s="159" t="s">
        <v>24</v>
      </c>
      <c r="B25" s="172"/>
      <c r="E25" s="162"/>
      <c r="F25" s="162"/>
    </row>
    <row r="26" spans="1:7" ht="18.5" x14ac:dyDescent="0.3">
      <c r="A26" s="168"/>
      <c r="B26" s="167" t="s">
        <v>1386</v>
      </c>
      <c r="C26" s="168"/>
      <c r="D26" s="168"/>
      <c r="E26" s="168"/>
      <c r="F26" s="168"/>
      <c r="G26" s="169"/>
    </row>
    <row r="27" spans="1:7" x14ac:dyDescent="0.3">
      <c r="A27" s="159" t="s">
        <v>25</v>
      </c>
      <c r="B27" s="173" t="s">
        <v>1391</v>
      </c>
      <c r="C27" s="159" t="s">
        <v>26</v>
      </c>
      <c r="D27" s="174"/>
      <c r="E27" s="174"/>
      <c r="F27" s="174"/>
    </row>
    <row r="28" spans="1:7" x14ac:dyDescent="0.3">
      <c r="A28" s="159" t="s">
        <v>27</v>
      </c>
      <c r="B28" s="175" t="s">
        <v>1392</v>
      </c>
      <c r="C28" s="159" t="s">
        <v>26</v>
      </c>
      <c r="D28" s="174"/>
      <c r="E28" s="174"/>
      <c r="F28" s="174"/>
    </row>
    <row r="29" spans="1:7" x14ac:dyDescent="0.3">
      <c r="A29" s="159" t="s">
        <v>28</v>
      </c>
      <c r="B29" s="173" t="s">
        <v>29</v>
      </c>
      <c r="C29" s="159" t="s">
        <v>26</v>
      </c>
      <c r="E29" s="174"/>
      <c r="F29" s="174"/>
    </row>
    <row r="30" spans="1:7" x14ac:dyDescent="0.3">
      <c r="A30" s="159" t="s">
        <v>30</v>
      </c>
      <c r="B30" s="173" t="s">
        <v>31</v>
      </c>
      <c r="C30" s="159" t="s">
        <v>26</v>
      </c>
      <c r="E30" s="174"/>
      <c r="F30" s="174"/>
    </row>
    <row r="31" spans="1:7" x14ac:dyDescent="0.3">
      <c r="A31" s="159" t="s">
        <v>32</v>
      </c>
      <c r="B31" s="173"/>
      <c r="E31" s="174"/>
      <c r="F31" s="174"/>
    </row>
    <row r="32" spans="1:7" x14ac:dyDescent="0.3">
      <c r="A32" s="159" t="s">
        <v>33</v>
      </c>
      <c r="B32" s="173"/>
      <c r="E32" s="174"/>
      <c r="F32" s="174"/>
    </row>
    <row r="33" spans="1:7" x14ac:dyDescent="0.3">
      <c r="A33" s="159" t="s">
        <v>34</v>
      </c>
      <c r="B33" s="173"/>
      <c r="E33" s="174"/>
      <c r="F33" s="174"/>
    </row>
    <row r="34" spans="1:7" x14ac:dyDescent="0.3">
      <c r="A34" s="159" t="s">
        <v>35</v>
      </c>
      <c r="B34" s="173"/>
      <c r="E34" s="174"/>
      <c r="F34" s="174"/>
    </row>
    <row r="35" spans="1:7" x14ac:dyDescent="0.3">
      <c r="A35" s="159" t="s">
        <v>1393</v>
      </c>
      <c r="B35" s="176"/>
      <c r="E35" s="174"/>
      <c r="F35" s="174"/>
    </row>
    <row r="36" spans="1:7" ht="37" x14ac:dyDescent="0.3">
      <c r="A36" s="167"/>
      <c r="B36" s="167" t="s">
        <v>4</v>
      </c>
      <c r="C36" s="167"/>
      <c r="D36" s="168"/>
      <c r="E36" s="168"/>
      <c r="F36" s="168"/>
      <c r="G36" s="169"/>
    </row>
    <row r="37" spans="1:7" x14ac:dyDescent="0.3">
      <c r="A37" s="177"/>
      <c r="B37" s="178" t="s">
        <v>36</v>
      </c>
      <c r="C37" s="177" t="s">
        <v>55</v>
      </c>
      <c r="D37" s="179"/>
      <c r="E37" s="179"/>
      <c r="F37" s="179"/>
      <c r="G37" s="180"/>
    </row>
    <row r="38" spans="1:7" x14ac:dyDescent="0.3">
      <c r="A38" s="159" t="s">
        <v>37</v>
      </c>
      <c r="B38" s="174" t="s">
        <v>1394</v>
      </c>
      <c r="C38" s="181">
        <f>C58</f>
        <v>3086.0843006999899</v>
      </c>
      <c r="F38" s="174"/>
    </row>
    <row r="39" spans="1:7" x14ac:dyDescent="0.3">
      <c r="A39" s="159" t="s">
        <v>38</v>
      </c>
      <c r="B39" s="174" t="s">
        <v>39</v>
      </c>
      <c r="C39" s="181">
        <v>2250</v>
      </c>
      <c r="F39" s="174"/>
    </row>
    <row r="40" spans="1:7" x14ac:dyDescent="0.3">
      <c r="A40" s="159" t="s">
        <v>40</v>
      </c>
      <c r="B40" s="182" t="s">
        <v>41</v>
      </c>
      <c r="C40" s="181">
        <v>2735.3751411098401</v>
      </c>
      <c r="F40" s="174"/>
    </row>
    <row r="41" spans="1:7" x14ac:dyDescent="0.3">
      <c r="A41" s="159" t="s">
        <v>42</v>
      </c>
      <c r="B41" s="182" t="s">
        <v>43</v>
      </c>
      <c r="C41" s="181">
        <v>2143.1326875</v>
      </c>
      <c r="F41" s="174"/>
    </row>
    <row r="42" spans="1:7" x14ac:dyDescent="0.3">
      <c r="A42" s="159" t="s">
        <v>44</v>
      </c>
      <c r="B42" s="182"/>
      <c r="C42" s="183"/>
      <c r="F42" s="174"/>
    </row>
    <row r="43" spans="1:7" x14ac:dyDescent="0.3">
      <c r="A43" s="184" t="s">
        <v>1395</v>
      </c>
      <c r="B43" s="174"/>
      <c r="F43" s="174"/>
    </row>
    <row r="44" spans="1:7" x14ac:dyDescent="0.3">
      <c r="A44" s="177"/>
      <c r="B44" s="177" t="s">
        <v>1396</v>
      </c>
      <c r="C44" s="177" t="s">
        <v>1397</v>
      </c>
      <c r="D44" s="177" t="s">
        <v>45</v>
      </c>
      <c r="E44" s="177"/>
      <c r="F44" s="177" t="s">
        <v>46</v>
      </c>
      <c r="G44" s="177" t="s">
        <v>47</v>
      </c>
    </row>
    <row r="45" spans="1:7" x14ac:dyDescent="0.3">
      <c r="A45" s="159" t="s">
        <v>48</v>
      </c>
      <c r="B45" s="174" t="s">
        <v>49</v>
      </c>
      <c r="C45" s="185">
        <v>0.05</v>
      </c>
      <c r="D45" s="185">
        <f>IF(OR(C38="[For completion]",C39="[For completion]"),"Please complete G.3.1.1 and G.3.1.2",(C38/C39-1-MAX(C45,F45)))</f>
        <v>0.32159302253332883</v>
      </c>
      <c r="E45" s="185"/>
      <c r="F45" s="185">
        <v>0.05</v>
      </c>
      <c r="G45" s="159" t="s">
        <v>50</v>
      </c>
    </row>
    <row r="46" spans="1:7" x14ac:dyDescent="0.3">
      <c r="A46" s="159" t="s">
        <v>51</v>
      </c>
      <c r="B46" s="172" t="s">
        <v>1398</v>
      </c>
      <c r="C46" s="185"/>
      <c r="D46" s="185">
        <v>0.25052939297250398</v>
      </c>
      <c r="E46" s="185"/>
      <c r="F46" s="185"/>
      <c r="G46" s="186"/>
    </row>
    <row r="47" spans="1:7" x14ac:dyDescent="0.3">
      <c r="A47" s="159" t="s">
        <v>52</v>
      </c>
      <c r="B47" s="172" t="s">
        <v>1399</v>
      </c>
      <c r="C47" s="185"/>
      <c r="D47" s="185">
        <v>0.27634427726483901</v>
      </c>
      <c r="E47" s="185"/>
      <c r="F47" s="185"/>
      <c r="G47" s="186"/>
    </row>
    <row r="48" spans="1:7" x14ac:dyDescent="0.3">
      <c r="A48" s="159" t="s">
        <v>53</v>
      </c>
      <c r="B48" s="172"/>
      <c r="C48" s="186"/>
      <c r="D48" s="186"/>
      <c r="E48" s="186"/>
      <c r="F48" s="186"/>
      <c r="G48" s="186"/>
    </row>
    <row r="49" spans="1:7" x14ac:dyDescent="0.3">
      <c r="A49" s="159" t="s">
        <v>54</v>
      </c>
      <c r="B49" s="172"/>
      <c r="C49" s="186"/>
      <c r="D49" s="186"/>
      <c r="E49" s="186"/>
      <c r="F49" s="186"/>
      <c r="G49" s="186"/>
    </row>
    <row r="50" spans="1:7" x14ac:dyDescent="0.3">
      <c r="A50" s="159" t="s">
        <v>1400</v>
      </c>
      <c r="B50" s="172"/>
      <c r="C50" s="186"/>
      <c r="D50" s="186"/>
      <c r="E50" s="186"/>
      <c r="F50" s="186"/>
      <c r="G50" s="186"/>
    </row>
    <row r="51" spans="1:7" x14ac:dyDescent="0.3">
      <c r="A51" s="159" t="s">
        <v>1401</v>
      </c>
      <c r="B51" s="172"/>
      <c r="C51" s="186"/>
      <c r="D51" s="186"/>
      <c r="E51" s="186"/>
      <c r="F51" s="186"/>
      <c r="G51" s="186"/>
    </row>
    <row r="52" spans="1:7" x14ac:dyDescent="0.3">
      <c r="A52" s="177"/>
      <c r="B52" s="178" t="s">
        <v>1402</v>
      </c>
      <c r="C52" s="177" t="s">
        <v>55</v>
      </c>
      <c r="D52" s="177"/>
      <c r="E52" s="179"/>
      <c r="F52" s="180" t="s">
        <v>287</v>
      </c>
      <c r="G52" s="180"/>
    </row>
    <row r="53" spans="1:7" x14ac:dyDescent="0.3">
      <c r="A53" s="159" t="s">
        <v>56</v>
      </c>
      <c r="B53" s="174" t="s">
        <v>57</v>
      </c>
      <c r="C53" s="181">
        <v>2953.8609053599898</v>
      </c>
      <c r="E53" s="187"/>
      <c r="F53" s="185">
        <v>0.95715496322961502</v>
      </c>
      <c r="G53" s="188"/>
    </row>
    <row r="54" spans="1:7" x14ac:dyDescent="0.3">
      <c r="A54" s="159" t="s">
        <v>58</v>
      </c>
      <c r="B54" s="174" t="s">
        <v>59</v>
      </c>
      <c r="C54" s="181" t="s">
        <v>60</v>
      </c>
      <c r="E54" s="187"/>
      <c r="F54" s="185" t="s">
        <v>60</v>
      </c>
      <c r="G54" s="188"/>
    </row>
    <row r="55" spans="1:7" x14ac:dyDescent="0.3">
      <c r="A55" s="159" t="s">
        <v>61</v>
      </c>
      <c r="B55" s="174" t="s">
        <v>62</v>
      </c>
      <c r="C55" s="181" t="s">
        <v>60</v>
      </c>
      <c r="E55" s="187"/>
      <c r="F55" s="185" t="s">
        <v>60</v>
      </c>
      <c r="G55" s="188"/>
    </row>
    <row r="56" spans="1:7" x14ac:dyDescent="0.3">
      <c r="A56" s="159" t="s">
        <v>63</v>
      </c>
      <c r="B56" s="174" t="s">
        <v>64</v>
      </c>
      <c r="C56" s="181">
        <v>13</v>
      </c>
      <c r="E56" s="187"/>
      <c r="F56" s="185">
        <v>4.2124578376071401E-3</v>
      </c>
      <c r="G56" s="188"/>
    </row>
    <row r="57" spans="1:7" x14ac:dyDescent="0.3">
      <c r="A57" s="159" t="s">
        <v>65</v>
      </c>
      <c r="B57" s="159" t="s">
        <v>66</v>
      </c>
      <c r="C57" s="181">
        <v>119.22339534</v>
      </c>
      <c r="E57" s="187"/>
      <c r="F57" s="185">
        <v>3.8632578932778203E-2</v>
      </c>
      <c r="G57" s="188"/>
    </row>
    <row r="58" spans="1:7" x14ac:dyDescent="0.3">
      <c r="A58" s="159" t="s">
        <v>67</v>
      </c>
      <c r="B58" s="189" t="s">
        <v>68</v>
      </c>
      <c r="C58" s="190">
        <f>SUM(C53:C57)</f>
        <v>3086.0843006999899</v>
      </c>
      <c r="D58" s="187"/>
      <c r="E58" s="187"/>
      <c r="F58" s="191">
        <f>SUM(F53:F57)</f>
        <v>1.0000000000000004</v>
      </c>
      <c r="G58" s="188"/>
    </row>
    <row r="59" spans="1:7" x14ac:dyDescent="0.3">
      <c r="A59" s="159" t="s">
        <v>69</v>
      </c>
      <c r="B59" s="192" t="s">
        <v>174</v>
      </c>
      <c r="C59" s="183"/>
      <c r="E59" s="187"/>
      <c r="F59" s="193" t="str">
        <f t="shared" ref="F59:F64" si="0">IF($D$58=0,"",IF(C59="[for completion]","",C59/$D$58))</f>
        <v/>
      </c>
      <c r="G59" s="188"/>
    </row>
    <row r="60" spans="1:7" x14ac:dyDescent="0.3">
      <c r="A60" s="159" t="s">
        <v>70</v>
      </c>
      <c r="B60" s="192" t="s">
        <v>174</v>
      </c>
      <c r="C60" s="183"/>
      <c r="E60" s="187"/>
      <c r="F60" s="193" t="str">
        <f t="shared" si="0"/>
        <v/>
      </c>
      <c r="G60" s="188"/>
    </row>
    <row r="61" spans="1:7" x14ac:dyDescent="0.3">
      <c r="A61" s="159" t="s">
        <v>71</v>
      </c>
      <c r="B61" s="192" t="s">
        <v>174</v>
      </c>
      <c r="C61" s="183"/>
      <c r="E61" s="187"/>
      <c r="F61" s="193" t="str">
        <f t="shared" si="0"/>
        <v/>
      </c>
      <c r="G61" s="188"/>
    </row>
    <row r="62" spans="1:7" x14ac:dyDescent="0.3">
      <c r="A62" s="159" t="s">
        <v>72</v>
      </c>
      <c r="B62" s="192" t="s">
        <v>174</v>
      </c>
      <c r="C62" s="183"/>
      <c r="E62" s="187"/>
      <c r="F62" s="193" t="str">
        <f t="shared" si="0"/>
        <v/>
      </c>
      <c r="G62" s="188"/>
    </row>
    <row r="63" spans="1:7" x14ac:dyDescent="0.3">
      <c r="A63" s="159" t="s">
        <v>73</v>
      </c>
      <c r="B63" s="192" t="s">
        <v>174</v>
      </c>
      <c r="C63" s="183"/>
      <c r="E63" s="187"/>
      <c r="F63" s="193" t="str">
        <f t="shared" si="0"/>
        <v/>
      </c>
      <c r="G63" s="188"/>
    </row>
    <row r="64" spans="1:7" x14ac:dyDescent="0.3">
      <c r="A64" s="159" t="s">
        <v>74</v>
      </c>
      <c r="B64" s="192" t="s">
        <v>174</v>
      </c>
      <c r="C64" s="194"/>
      <c r="D64" s="184"/>
      <c r="E64" s="184"/>
      <c r="F64" s="193" t="str">
        <f t="shared" si="0"/>
        <v/>
      </c>
      <c r="G64" s="195"/>
    </row>
    <row r="65" spans="1:7" x14ac:dyDescent="0.3">
      <c r="A65" s="177"/>
      <c r="B65" s="178" t="s">
        <v>75</v>
      </c>
      <c r="C65" s="196" t="s">
        <v>1403</v>
      </c>
      <c r="D65" s="196" t="s">
        <v>1404</v>
      </c>
      <c r="E65" s="179"/>
      <c r="F65" s="180" t="s">
        <v>76</v>
      </c>
      <c r="G65" s="197" t="s">
        <v>77</v>
      </c>
    </row>
    <row r="66" spans="1:7" x14ac:dyDescent="0.3">
      <c r="A66" s="159" t="s">
        <v>78</v>
      </c>
      <c r="B66" s="174" t="s">
        <v>1405</v>
      </c>
      <c r="C66" s="181">
        <v>7.28940238571926</v>
      </c>
      <c r="D66" s="198" t="s">
        <v>50</v>
      </c>
      <c r="E66" s="170"/>
      <c r="F66" s="199"/>
      <c r="G66" s="200"/>
    </row>
    <row r="67" spans="1:7" x14ac:dyDescent="0.3">
      <c r="B67" s="174"/>
      <c r="C67" s="181"/>
      <c r="E67" s="170"/>
      <c r="F67" s="199"/>
      <c r="G67" s="200"/>
    </row>
    <row r="68" spans="1:7" x14ac:dyDescent="0.3">
      <c r="B68" s="174" t="s">
        <v>80</v>
      </c>
      <c r="C68" s="181"/>
      <c r="D68" s="170"/>
      <c r="E68" s="170"/>
      <c r="F68" s="200"/>
      <c r="G68" s="200"/>
    </row>
    <row r="69" spans="1:7" x14ac:dyDescent="0.3">
      <c r="B69" s="174" t="s">
        <v>81</v>
      </c>
      <c r="C69" s="181"/>
      <c r="E69" s="170"/>
      <c r="F69" s="200"/>
      <c r="G69" s="200"/>
    </row>
    <row r="70" spans="1:7" x14ac:dyDescent="0.3">
      <c r="A70" s="159" t="s">
        <v>82</v>
      </c>
      <c r="B70" s="201" t="s">
        <v>110</v>
      </c>
      <c r="C70" s="181">
        <v>62.046347179999898</v>
      </c>
      <c r="D70" s="198" t="s">
        <v>50</v>
      </c>
      <c r="E70" s="201"/>
      <c r="F70" s="202">
        <v>2.1005168885038599E-2</v>
      </c>
      <c r="G70" s="193" t="str">
        <f>IF($E$77=0,"",IF(D70="[Mark as ND1 if not relevant]","",D70/$E$77))</f>
        <v/>
      </c>
    </row>
    <row r="71" spans="1:7" x14ac:dyDescent="0.3">
      <c r="A71" s="159" t="s">
        <v>83</v>
      </c>
      <c r="B71" s="201" t="s">
        <v>112</v>
      </c>
      <c r="C71" s="181">
        <v>132.59787567000001</v>
      </c>
      <c r="D71" s="198" t="s">
        <v>50</v>
      </c>
      <c r="E71" s="201"/>
      <c r="F71" s="202">
        <v>4.4889681646617503E-2</v>
      </c>
      <c r="G71" s="193" t="str">
        <f t="shared" ref="G71:G76" si="1">IF($E$77=0,"",IF(D71="[Mark as ND1 if not relevant]","",D71/$E$77))</f>
        <v/>
      </c>
    </row>
    <row r="72" spans="1:7" x14ac:dyDescent="0.3">
      <c r="A72" s="159" t="s">
        <v>84</v>
      </c>
      <c r="B72" s="201" t="s">
        <v>114</v>
      </c>
      <c r="C72" s="181">
        <v>159.74673728000101</v>
      </c>
      <c r="D72" s="198" t="s">
        <v>50</v>
      </c>
      <c r="E72" s="201"/>
      <c r="F72" s="202">
        <v>5.4080656604421802E-2</v>
      </c>
      <c r="G72" s="193" t="str">
        <f t="shared" si="1"/>
        <v/>
      </c>
    </row>
    <row r="73" spans="1:7" x14ac:dyDescent="0.3">
      <c r="A73" s="159" t="s">
        <v>85</v>
      </c>
      <c r="B73" s="201" t="s">
        <v>116</v>
      </c>
      <c r="C73" s="181">
        <v>204.26762388</v>
      </c>
      <c r="D73" s="198" t="s">
        <v>50</v>
      </c>
      <c r="E73" s="201"/>
      <c r="F73" s="202">
        <v>6.9152756485364994E-2</v>
      </c>
      <c r="G73" s="193" t="str">
        <f t="shared" si="1"/>
        <v/>
      </c>
    </row>
    <row r="74" spans="1:7" x14ac:dyDescent="0.3">
      <c r="A74" s="159" t="s">
        <v>86</v>
      </c>
      <c r="B74" s="201" t="s">
        <v>118</v>
      </c>
      <c r="C74" s="181">
        <v>211.37300869000001</v>
      </c>
      <c r="D74" s="198" t="s">
        <v>50</v>
      </c>
      <c r="E74" s="201"/>
      <c r="F74" s="202">
        <v>7.1558213288394096E-2</v>
      </c>
      <c r="G74" s="193" t="str">
        <f t="shared" si="1"/>
        <v/>
      </c>
    </row>
    <row r="75" spans="1:7" x14ac:dyDescent="0.3">
      <c r="A75" s="159" t="s">
        <v>87</v>
      </c>
      <c r="B75" s="201" t="s">
        <v>120</v>
      </c>
      <c r="C75" s="181">
        <v>1540.2491362999999</v>
      </c>
      <c r="D75" s="198" t="s">
        <v>50</v>
      </c>
      <c r="E75" s="201"/>
      <c r="F75" s="202">
        <v>0.52143590563289699</v>
      </c>
      <c r="G75" s="193" t="str">
        <f t="shared" si="1"/>
        <v/>
      </c>
    </row>
    <row r="76" spans="1:7" x14ac:dyDescent="0.3">
      <c r="A76" s="159" t="s">
        <v>88</v>
      </c>
      <c r="B76" s="201" t="s">
        <v>122</v>
      </c>
      <c r="C76" s="181">
        <v>643.58017636</v>
      </c>
      <c r="D76" s="198" t="s">
        <v>50</v>
      </c>
      <c r="E76" s="201"/>
      <c r="F76" s="202">
        <v>0.217877617457266</v>
      </c>
      <c r="G76" s="193" t="str">
        <f t="shared" si="1"/>
        <v/>
      </c>
    </row>
    <row r="77" spans="1:7" x14ac:dyDescent="0.3">
      <c r="A77" s="159" t="s">
        <v>89</v>
      </c>
      <c r="B77" s="203" t="s">
        <v>68</v>
      </c>
      <c r="C77" s="190">
        <f>SUM(C70:C76)</f>
        <v>2953.8609053600012</v>
      </c>
      <c r="D77" s="190">
        <f>SUM(D70:D76)</f>
        <v>0</v>
      </c>
      <c r="E77" s="174"/>
      <c r="F77" s="191">
        <f>SUM(F70:F76)</f>
        <v>1</v>
      </c>
      <c r="G77" s="191">
        <f>SUM(G70:G76)</f>
        <v>0</v>
      </c>
    </row>
    <row r="78" spans="1:7" x14ac:dyDescent="0.3">
      <c r="A78" s="159" t="s">
        <v>91</v>
      </c>
      <c r="B78" s="204" t="s">
        <v>92</v>
      </c>
      <c r="C78" s="181">
        <v>1.45229853</v>
      </c>
      <c r="D78" s="190"/>
      <c r="E78" s="174"/>
      <c r="F78" s="193" t="str">
        <f>IF($D$77=0,"",IF(C78="[for completion]","",C78/$D$77))</f>
        <v/>
      </c>
      <c r="G78" s="193" t="str">
        <f t="shared" ref="G78:G87" si="2">IF($E$77=0,"",IF(D78="[for completion]","",D78/$E$77))</f>
        <v/>
      </c>
    </row>
    <row r="79" spans="1:7" x14ac:dyDescent="0.3">
      <c r="A79" s="159" t="s">
        <v>93</v>
      </c>
      <c r="B79" s="204" t="s">
        <v>94</v>
      </c>
      <c r="C79" s="181">
        <v>15.04354341</v>
      </c>
      <c r="D79" s="190"/>
      <c r="E79" s="174"/>
      <c r="F79" s="193" t="str">
        <f t="shared" ref="F79:F87" si="3">IF($D$77=0,"",IF(C79="[for completion]","",C79/$D$77))</f>
        <v/>
      </c>
      <c r="G79" s="193" t="str">
        <f t="shared" si="2"/>
        <v/>
      </c>
    </row>
    <row r="80" spans="1:7" x14ac:dyDescent="0.3">
      <c r="A80" s="159" t="s">
        <v>95</v>
      </c>
      <c r="B80" s="204" t="s">
        <v>1406</v>
      </c>
      <c r="C80" s="181">
        <v>45.55050524</v>
      </c>
      <c r="D80" s="190"/>
      <c r="E80" s="174"/>
      <c r="F80" s="193" t="str">
        <f t="shared" si="3"/>
        <v/>
      </c>
      <c r="G80" s="193" t="str">
        <f t="shared" si="2"/>
        <v/>
      </c>
    </row>
    <row r="81" spans="1:7" x14ac:dyDescent="0.3">
      <c r="A81" s="159" t="s">
        <v>96</v>
      </c>
      <c r="B81" s="204" t="s">
        <v>97</v>
      </c>
      <c r="C81" s="181">
        <v>63.240815910000101</v>
      </c>
      <c r="D81" s="190"/>
      <c r="E81" s="174"/>
      <c r="F81" s="193" t="str">
        <f t="shared" si="3"/>
        <v/>
      </c>
      <c r="G81" s="193" t="str">
        <f t="shared" si="2"/>
        <v/>
      </c>
    </row>
    <row r="82" spans="1:7" x14ac:dyDescent="0.3">
      <c r="A82" s="159" t="s">
        <v>98</v>
      </c>
      <c r="B82" s="204" t="s">
        <v>1407</v>
      </c>
      <c r="C82" s="181">
        <v>69.357059759999999</v>
      </c>
      <c r="D82" s="190"/>
      <c r="E82" s="174"/>
      <c r="F82" s="193" t="str">
        <f t="shared" si="3"/>
        <v/>
      </c>
      <c r="G82" s="193" t="str">
        <f t="shared" si="2"/>
        <v/>
      </c>
    </row>
    <row r="83" spans="1:7" x14ac:dyDescent="0.3">
      <c r="A83" s="159" t="s">
        <v>99</v>
      </c>
      <c r="B83" s="204"/>
      <c r="C83" s="187"/>
      <c r="D83" s="187"/>
      <c r="E83" s="174"/>
      <c r="F83" s="188"/>
      <c r="G83" s="188"/>
    </row>
    <row r="84" spans="1:7" x14ac:dyDescent="0.3">
      <c r="A84" s="159" t="s">
        <v>100</v>
      </c>
      <c r="B84" s="204"/>
      <c r="C84" s="187"/>
      <c r="D84" s="187"/>
      <c r="E84" s="174"/>
      <c r="F84" s="188"/>
      <c r="G84" s="188"/>
    </row>
    <row r="85" spans="1:7" x14ac:dyDescent="0.3">
      <c r="A85" s="159" t="s">
        <v>101</v>
      </c>
      <c r="B85" s="204"/>
      <c r="C85" s="187"/>
      <c r="D85" s="187"/>
      <c r="E85" s="174"/>
      <c r="F85" s="188"/>
      <c r="G85" s="188"/>
    </row>
    <row r="86" spans="1:7" x14ac:dyDescent="0.3">
      <c r="A86" s="159" t="s">
        <v>102</v>
      </c>
      <c r="B86" s="203"/>
      <c r="C86" s="187"/>
      <c r="D86" s="187"/>
      <c r="E86" s="174"/>
      <c r="F86" s="188" t="str">
        <f t="shared" si="3"/>
        <v/>
      </c>
      <c r="G86" s="188" t="str">
        <f t="shared" si="2"/>
        <v/>
      </c>
    </row>
    <row r="87" spans="1:7" x14ac:dyDescent="0.3">
      <c r="A87" s="159" t="s">
        <v>1408</v>
      </c>
      <c r="B87" s="204"/>
      <c r="C87" s="187"/>
      <c r="D87" s="187"/>
      <c r="E87" s="174"/>
      <c r="F87" s="188" t="str">
        <f t="shared" si="3"/>
        <v/>
      </c>
      <c r="G87" s="188" t="str">
        <f t="shared" si="2"/>
        <v/>
      </c>
    </row>
    <row r="88" spans="1:7" x14ac:dyDescent="0.3">
      <c r="A88" s="177"/>
      <c r="B88" s="178" t="s">
        <v>103</v>
      </c>
      <c r="C88" s="196" t="s">
        <v>1409</v>
      </c>
      <c r="D88" s="196" t="s">
        <v>104</v>
      </c>
      <c r="E88" s="179"/>
      <c r="F88" s="180" t="s">
        <v>1410</v>
      </c>
      <c r="G88" s="177" t="s">
        <v>105</v>
      </c>
    </row>
    <row r="89" spans="1:7" x14ac:dyDescent="0.3">
      <c r="A89" s="159" t="s">
        <v>106</v>
      </c>
      <c r="B89" s="174" t="s">
        <v>79</v>
      </c>
      <c r="C89" s="181">
        <v>2.25601217656012</v>
      </c>
      <c r="D89" s="181">
        <v>3.25601217656012</v>
      </c>
      <c r="E89" s="170"/>
      <c r="F89" s="205"/>
      <c r="G89" s="206"/>
    </row>
    <row r="90" spans="1:7" x14ac:dyDescent="0.3">
      <c r="B90" s="174"/>
      <c r="C90" s="198"/>
      <c r="D90" s="198"/>
      <c r="E90" s="170"/>
      <c r="F90" s="205"/>
      <c r="G90" s="206"/>
    </row>
    <row r="91" spans="1:7" x14ac:dyDescent="0.3">
      <c r="B91" s="174" t="s">
        <v>107</v>
      </c>
      <c r="C91" s="207"/>
      <c r="D91" s="207"/>
      <c r="E91" s="170"/>
      <c r="F91" s="206"/>
      <c r="G91" s="206"/>
    </row>
    <row r="92" spans="1:7" x14ac:dyDescent="0.3">
      <c r="A92" s="159" t="s">
        <v>108</v>
      </c>
      <c r="B92" s="174" t="s">
        <v>81</v>
      </c>
      <c r="C92" s="198"/>
      <c r="D92" s="198"/>
      <c r="E92" s="170"/>
      <c r="F92" s="206"/>
      <c r="G92" s="206"/>
    </row>
    <row r="93" spans="1:7" x14ac:dyDescent="0.3">
      <c r="A93" s="159" t="s">
        <v>109</v>
      </c>
      <c r="B93" s="201" t="s">
        <v>110</v>
      </c>
      <c r="C93" s="181">
        <v>500</v>
      </c>
      <c r="D93" s="181">
        <v>0</v>
      </c>
      <c r="E93" s="201"/>
      <c r="F93" s="193">
        <f>IF($D$100=0,"",IF(C93="[for completion]","",IF(C93="","",C93/$D$100)))</f>
        <v>0.22222222222222221</v>
      </c>
      <c r="G93" s="191">
        <v>0</v>
      </c>
    </row>
    <row r="94" spans="1:7" x14ac:dyDescent="0.3">
      <c r="A94" s="159" t="s">
        <v>111</v>
      </c>
      <c r="B94" s="201" t="s">
        <v>112</v>
      </c>
      <c r="C94" s="181">
        <v>500</v>
      </c>
      <c r="D94" s="181">
        <v>500</v>
      </c>
      <c r="E94" s="201"/>
      <c r="F94" s="193">
        <f t="shared" ref="F94:F99" si="4">IF($D$100=0,"",IF(C94="[for completion]","",IF(C94="","",C94/$D$100)))</f>
        <v>0.22222222222222221</v>
      </c>
      <c r="G94" s="191">
        <v>0.22222222222222199</v>
      </c>
    </row>
    <row r="95" spans="1:7" x14ac:dyDescent="0.3">
      <c r="A95" s="159" t="s">
        <v>113</v>
      </c>
      <c r="B95" s="201" t="s">
        <v>114</v>
      </c>
      <c r="C95" s="181">
        <v>500</v>
      </c>
      <c r="D95" s="181">
        <v>500</v>
      </c>
      <c r="E95" s="201"/>
      <c r="F95" s="193">
        <f t="shared" si="4"/>
        <v>0.22222222222222221</v>
      </c>
      <c r="G95" s="191">
        <v>0.22222222222222199</v>
      </c>
    </row>
    <row r="96" spans="1:7" x14ac:dyDescent="0.3">
      <c r="A96" s="159" t="s">
        <v>115</v>
      </c>
      <c r="B96" s="201" t="s">
        <v>116</v>
      </c>
      <c r="C96" s="181">
        <v>0</v>
      </c>
      <c r="D96" s="181">
        <v>500</v>
      </c>
      <c r="E96" s="201"/>
      <c r="F96" s="193">
        <f t="shared" si="4"/>
        <v>0</v>
      </c>
      <c r="G96" s="191">
        <v>0.22222222222222199</v>
      </c>
    </row>
    <row r="97" spans="1:7" x14ac:dyDescent="0.3">
      <c r="A97" s="159" t="s">
        <v>117</v>
      </c>
      <c r="B97" s="201" t="s">
        <v>118</v>
      </c>
      <c r="C97" s="181">
        <v>750</v>
      </c>
      <c r="D97" s="181">
        <v>0</v>
      </c>
      <c r="E97" s="201"/>
      <c r="F97" s="193">
        <f t="shared" si="4"/>
        <v>0.33333333333333331</v>
      </c>
      <c r="G97" s="191">
        <v>0</v>
      </c>
    </row>
    <row r="98" spans="1:7" x14ac:dyDescent="0.3">
      <c r="A98" s="159" t="s">
        <v>119</v>
      </c>
      <c r="B98" s="201" t="s">
        <v>120</v>
      </c>
      <c r="C98" s="181">
        <v>0</v>
      </c>
      <c r="D98" s="181">
        <v>750</v>
      </c>
      <c r="E98" s="201"/>
      <c r="F98" s="193">
        <f t="shared" si="4"/>
        <v>0</v>
      </c>
      <c r="G98" s="191">
        <v>0.33333333333333298</v>
      </c>
    </row>
    <row r="99" spans="1:7" x14ac:dyDescent="0.3">
      <c r="A99" s="159" t="s">
        <v>121</v>
      </c>
      <c r="B99" s="201" t="s">
        <v>122</v>
      </c>
      <c r="C99" s="181">
        <v>0</v>
      </c>
      <c r="D99" s="181">
        <v>0</v>
      </c>
      <c r="E99" s="201"/>
      <c r="F99" s="193">
        <f t="shared" si="4"/>
        <v>0</v>
      </c>
      <c r="G99" s="191">
        <v>0</v>
      </c>
    </row>
    <row r="100" spans="1:7" x14ac:dyDescent="0.3">
      <c r="A100" s="159" t="s">
        <v>123</v>
      </c>
      <c r="B100" s="203" t="s">
        <v>68</v>
      </c>
      <c r="C100" s="190">
        <f>SUM(C93:C99)</f>
        <v>2250</v>
      </c>
      <c r="D100" s="190">
        <f>SUM(D93:D99)</f>
        <v>2250</v>
      </c>
      <c r="E100" s="174"/>
      <c r="F100" s="191">
        <f>SUM(F93:F99)</f>
        <v>1</v>
      </c>
      <c r="G100" s="191">
        <f>SUM(G93:G99)</f>
        <v>0.99999999999999889</v>
      </c>
    </row>
    <row r="101" spans="1:7" x14ac:dyDescent="0.3">
      <c r="A101" s="159" t="s">
        <v>124</v>
      </c>
      <c r="B101" s="204" t="s">
        <v>92</v>
      </c>
      <c r="C101" s="181">
        <v>0</v>
      </c>
      <c r="D101" s="190"/>
      <c r="E101" s="174"/>
      <c r="F101" s="193">
        <f>IF($D$100=0,"",IF(C101="[for completion]","",C101/$D$100))</f>
        <v>0</v>
      </c>
      <c r="G101" s="193" t="str">
        <f>IF($E$100=0,"",IF(D101="[for completion]","",D101/$E$100))</f>
        <v/>
      </c>
    </row>
    <row r="102" spans="1:7" x14ac:dyDescent="0.3">
      <c r="A102" s="159" t="s">
        <v>125</v>
      </c>
      <c r="B102" s="204" t="s">
        <v>94</v>
      </c>
      <c r="C102" s="181">
        <v>500</v>
      </c>
      <c r="D102" s="190"/>
      <c r="E102" s="174"/>
      <c r="F102" s="193">
        <f>IF($D$100=0,"",IF(C102="[for completion]","",C102/$D$100))</f>
        <v>0.22222222222222221</v>
      </c>
      <c r="G102" s="193" t="str">
        <f>IF($E$100=0,"",IF(D102="[for completion]","",D102/$E$100))</f>
        <v/>
      </c>
    </row>
    <row r="103" spans="1:7" x14ac:dyDescent="0.3">
      <c r="A103" s="159" t="s">
        <v>126</v>
      </c>
      <c r="B103" s="204" t="s">
        <v>1406</v>
      </c>
      <c r="C103" s="181">
        <v>0</v>
      </c>
      <c r="D103" s="190"/>
      <c r="E103" s="174"/>
      <c r="F103" s="193">
        <f>IF($D$100=0,"",IF(C103="[for completion]","",C103/$D$100))</f>
        <v>0</v>
      </c>
      <c r="G103" s="193" t="str">
        <f>IF($E$100=0,"",IF(D103="[for completion]","",D103/$E$100))</f>
        <v/>
      </c>
    </row>
    <row r="104" spans="1:7" x14ac:dyDescent="0.3">
      <c r="A104" s="159" t="s">
        <v>127</v>
      </c>
      <c r="B104" s="204" t="s">
        <v>97</v>
      </c>
      <c r="C104" s="181">
        <v>500</v>
      </c>
      <c r="D104" s="190"/>
      <c r="E104" s="174"/>
      <c r="F104" s="193">
        <f>IF($D$100=0,"",IF(C104="[for completion]","",C104/$D$100))</f>
        <v>0.22222222222222221</v>
      </c>
      <c r="G104" s="193" t="str">
        <f>IF($E$100=0,"",IF(D104="[for completion]","",D104/$E$100))</f>
        <v/>
      </c>
    </row>
    <row r="105" spans="1:7" x14ac:dyDescent="0.3">
      <c r="A105" s="159" t="s">
        <v>128</v>
      </c>
      <c r="B105" s="204" t="s">
        <v>1407</v>
      </c>
      <c r="C105" s="181">
        <v>0</v>
      </c>
      <c r="D105" s="190"/>
      <c r="E105" s="174"/>
      <c r="F105" s="193">
        <f>IF($D$100=0,"",IF(C105="[for completion]","",C105/$D$100))</f>
        <v>0</v>
      </c>
      <c r="G105" s="193" t="str">
        <f>IF($E$100=0,"",IF(D105="[for completion]","",D105/$E$100))</f>
        <v/>
      </c>
    </row>
    <row r="106" spans="1:7" x14ac:dyDescent="0.3">
      <c r="A106" s="159" t="s">
        <v>129</v>
      </c>
      <c r="B106" s="204"/>
      <c r="C106" s="187"/>
      <c r="D106" s="187"/>
      <c r="E106" s="174"/>
      <c r="F106" s="188"/>
      <c r="G106" s="188"/>
    </row>
    <row r="107" spans="1:7" x14ac:dyDescent="0.3">
      <c r="A107" s="159" t="s">
        <v>130</v>
      </c>
      <c r="B107" s="204"/>
      <c r="C107" s="187"/>
      <c r="D107" s="187"/>
      <c r="E107" s="174"/>
      <c r="F107" s="188"/>
      <c r="G107" s="188"/>
    </row>
    <row r="108" spans="1:7" x14ac:dyDescent="0.3">
      <c r="A108" s="159" t="s">
        <v>131</v>
      </c>
      <c r="B108" s="203"/>
      <c r="C108" s="187"/>
      <c r="D108" s="187"/>
      <c r="E108" s="174"/>
      <c r="F108" s="188"/>
      <c r="G108" s="188"/>
    </row>
    <row r="109" spans="1:7" x14ac:dyDescent="0.3">
      <c r="A109" s="159" t="s">
        <v>132</v>
      </c>
      <c r="B109" s="204"/>
      <c r="C109" s="187"/>
      <c r="D109" s="187"/>
      <c r="E109" s="174"/>
      <c r="F109" s="188"/>
      <c r="G109" s="188"/>
    </row>
    <row r="110" spans="1:7" x14ac:dyDescent="0.3">
      <c r="A110" s="159" t="s">
        <v>133</v>
      </c>
      <c r="B110" s="204"/>
      <c r="C110" s="187"/>
      <c r="D110" s="187"/>
      <c r="E110" s="174"/>
      <c r="F110" s="188"/>
      <c r="G110" s="188"/>
    </row>
    <row r="111" spans="1:7" x14ac:dyDescent="0.3">
      <c r="A111" s="177"/>
      <c r="B111" s="208" t="s">
        <v>1411</v>
      </c>
      <c r="C111" s="180" t="s">
        <v>134</v>
      </c>
      <c r="D111" s="180" t="s">
        <v>135</v>
      </c>
      <c r="E111" s="179"/>
      <c r="F111" s="180" t="s">
        <v>136</v>
      </c>
      <c r="G111" s="180" t="s">
        <v>137</v>
      </c>
    </row>
    <row r="112" spans="1:7" x14ac:dyDescent="0.3">
      <c r="A112" s="159" t="s">
        <v>138</v>
      </c>
      <c r="B112" s="174" t="s">
        <v>1</v>
      </c>
      <c r="C112" s="181">
        <f>C58</f>
        <v>3086.0843006999899</v>
      </c>
      <c r="D112" s="183"/>
      <c r="E112" s="188"/>
      <c r="F112" s="185">
        <v>1</v>
      </c>
      <c r="G112" s="193" t="str">
        <f t="shared" ref="G112:G129" si="5">IF($E$130=0,"",IF(D112="[for completion]","",IF(D112="","",D112/$E$130)))</f>
        <v/>
      </c>
    </row>
    <row r="113" spans="1:7" x14ac:dyDescent="0.3">
      <c r="A113" s="159" t="s">
        <v>139</v>
      </c>
      <c r="B113" s="174" t="s">
        <v>140</v>
      </c>
      <c r="C113" s="181"/>
      <c r="D113" s="183"/>
      <c r="E113" s="188"/>
      <c r="F113" s="193"/>
      <c r="G113" s="193" t="str">
        <f t="shared" si="5"/>
        <v/>
      </c>
    </row>
    <row r="114" spans="1:7" x14ac:dyDescent="0.3">
      <c r="A114" s="159" t="s">
        <v>141</v>
      </c>
      <c r="B114" s="174" t="s">
        <v>142</v>
      </c>
      <c r="C114" s="181"/>
      <c r="D114" s="183"/>
      <c r="E114" s="188"/>
      <c r="F114" s="193"/>
      <c r="G114" s="193" t="str">
        <f t="shared" si="5"/>
        <v/>
      </c>
    </row>
    <row r="115" spans="1:7" x14ac:dyDescent="0.3">
      <c r="A115" s="159" t="s">
        <v>143</v>
      </c>
      <c r="B115" s="174" t="s">
        <v>144</v>
      </c>
      <c r="C115" s="181"/>
      <c r="D115" s="183"/>
      <c r="E115" s="188"/>
      <c r="F115" s="193"/>
      <c r="G115" s="193" t="str">
        <f t="shared" si="5"/>
        <v/>
      </c>
    </row>
    <row r="116" spans="1:7" x14ac:dyDescent="0.3">
      <c r="A116" s="159" t="s">
        <v>145</v>
      </c>
      <c r="B116" s="174" t="s">
        <v>146</v>
      </c>
      <c r="C116" s="181"/>
      <c r="D116" s="183"/>
      <c r="E116" s="188"/>
      <c r="F116" s="193"/>
      <c r="G116" s="193" t="str">
        <f t="shared" si="5"/>
        <v/>
      </c>
    </row>
    <row r="117" spans="1:7" x14ac:dyDescent="0.3">
      <c r="A117" s="159" t="s">
        <v>147</v>
      </c>
      <c r="B117" s="174" t="s">
        <v>148</v>
      </c>
      <c r="C117" s="181"/>
      <c r="D117" s="183"/>
      <c r="E117" s="174"/>
      <c r="F117" s="193"/>
      <c r="G117" s="193" t="str">
        <f t="shared" si="5"/>
        <v/>
      </c>
    </row>
    <row r="118" spans="1:7" x14ac:dyDescent="0.3">
      <c r="A118" s="159" t="s">
        <v>149</v>
      </c>
      <c r="B118" s="174" t="s">
        <v>150</v>
      </c>
      <c r="C118" s="181"/>
      <c r="D118" s="183"/>
      <c r="E118" s="174"/>
      <c r="F118" s="193"/>
      <c r="G118" s="193" t="str">
        <f t="shared" si="5"/>
        <v/>
      </c>
    </row>
    <row r="119" spans="1:7" x14ac:dyDescent="0.3">
      <c r="A119" s="159" t="s">
        <v>151</v>
      </c>
      <c r="B119" s="174" t="s">
        <v>152</v>
      </c>
      <c r="C119" s="181"/>
      <c r="D119" s="183"/>
      <c r="E119" s="174"/>
      <c r="F119" s="193"/>
      <c r="G119" s="193" t="str">
        <f t="shared" si="5"/>
        <v/>
      </c>
    </row>
    <row r="120" spans="1:7" x14ac:dyDescent="0.3">
      <c r="A120" s="159" t="s">
        <v>153</v>
      </c>
      <c r="B120" s="174" t="s">
        <v>154</v>
      </c>
      <c r="C120" s="181"/>
      <c r="D120" s="183"/>
      <c r="E120" s="174"/>
      <c r="F120" s="193"/>
      <c r="G120" s="193" t="str">
        <f t="shared" si="5"/>
        <v/>
      </c>
    </row>
    <row r="121" spans="1:7" x14ac:dyDescent="0.3">
      <c r="A121" s="159" t="s">
        <v>155</v>
      </c>
      <c r="B121" s="174" t="s">
        <v>156</v>
      </c>
      <c r="C121" s="181"/>
      <c r="D121" s="183"/>
      <c r="F121" s="193"/>
      <c r="G121" s="193" t="str">
        <f t="shared" si="5"/>
        <v/>
      </c>
    </row>
    <row r="122" spans="1:7" x14ac:dyDescent="0.3">
      <c r="A122" s="159" t="s">
        <v>157</v>
      </c>
      <c r="B122" s="174" t="s">
        <v>158</v>
      </c>
      <c r="C122" s="181"/>
      <c r="D122" s="183"/>
      <c r="E122" s="174"/>
      <c r="F122" s="193"/>
      <c r="G122" s="193" t="str">
        <f t="shared" si="5"/>
        <v/>
      </c>
    </row>
    <row r="123" spans="1:7" x14ac:dyDescent="0.3">
      <c r="A123" s="159" t="s">
        <v>159</v>
      </c>
      <c r="B123" s="174" t="s">
        <v>160</v>
      </c>
      <c r="C123" s="181"/>
      <c r="D123" s="183"/>
      <c r="E123" s="174"/>
      <c r="F123" s="193"/>
      <c r="G123" s="193" t="str">
        <f t="shared" si="5"/>
        <v/>
      </c>
    </row>
    <row r="124" spans="1:7" x14ac:dyDescent="0.3">
      <c r="A124" s="159" t="s">
        <v>161</v>
      </c>
      <c r="B124" s="174" t="s">
        <v>162</v>
      </c>
      <c r="C124" s="181"/>
      <c r="D124" s="183"/>
      <c r="E124" s="174"/>
      <c r="F124" s="193"/>
      <c r="G124" s="193" t="str">
        <f t="shared" si="5"/>
        <v/>
      </c>
    </row>
    <row r="125" spans="1:7" x14ac:dyDescent="0.3">
      <c r="A125" s="159" t="s">
        <v>163</v>
      </c>
      <c r="B125" s="174" t="s">
        <v>164</v>
      </c>
      <c r="C125" s="181"/>
      <c r="D125" s="183"/>
      <c r="E125" s="174"/>
      <c r="F125" s="193"/>
      <c r="G125" s="193" t="str">
        <f t="shared" si="5"/>
        <v/>
      </c>
    </row>
    <row r="126" spans="1:7" x14ac:dyDescent="0.3">
      <c r="A126" s="159" t="s">
        <v>165</v>
      </c>
      <c r="B126" s="174" t="s">
        <v>166</v>
      </c>
      <c r="C126" s="181"/>
      <c r="D126" s="183"/>
      <c r="E126" s="174"/>
      <c r="F126" s="193"/>
      <c r="G126" s="193" t="str">
        <f t="shared" si="5"/>
        <v/>
      </c>
    </row>
    <row r="127" spans="1:7" x14ac:dyDescent="0.3">
      <c r="A127" s="159" t="s">
        <v>167</v>
      </c>
      <c r="B127" s="174" t="s">
        <v>168</v>
      </c>
      <c r="C127" s="181"/>
      <c r="D127" s="183"/>
      <c r="E127" s="174"/>
      <c r="F127" s="193"/>
      <c r="G127" s="193" t="str">
        <f t="shared" si="5"/>
        <v/>
      </c>
    </row>
    <row r="128" spans="1:7" x14ac:dyDescent="0.3">
      <c r="A128" s="159" t="s">
        <v>169</v>
      </c>
      <c r="B128" s="174" t="s">
        <v>170</v>
      </c>
      <c r="C128" s="181"/>
      <c r="D128" s="183"/>
      <c r="E128" s="174"/>
      <c r="F128" s="193"/>
      <c r="G128" s="193" t="str">
        <f t="shared" si="5"/>
        <v/>
      </c>
    </row>
    <row r="129" spans="1:7" x14ac:dyDescent="0.3">
      <c r="A129" s="159" t="s">
        <v>171</v>
      </c>
      <c r="B129" s="174" t="s">
        <v>66</v>
      </c>
      <c r="C129" s="181"/>
      <c r="D129" s="183"/>
      <c r="E129" s="174"/>
      <c r="F129" s="193"/>
      <c r="G129" s="193" t="str">
        <f t="shared" si="5"/>
        <v/>
      </c>
    </row>
    <row r="130" spans="1:7" x14ac:dyDescent="0.3">
      <c r="A130" s="159" t="s">
        <v>172</v>
      </c>
      <c r="B130" s="203" t="s">
        <v>68</v>
      </c>
      <c r="C130" s="183">
        <f>SUM(C112:C129)</f>
        <v>3086.0843006999899</v>
      </c>
      <c r="D130" s="183">
        <f>SUM(D112:D129)</f>
        <v>0</v>
      </c>
      <c r="E130" s="174"/>
      <c r="F130" s="185">
        <f>SUM(F112:F129)</f>
        <v>1</v>
      </c>
      <c r="G130" s="185"/>
    </row>
    <row r="131" spans="1:7" x14ac:dyDescent="0.3">
      <c r="A131" s="159" t="s">
        <v>173</v>
      </c>
      <c r="B131" s="192" t="s">
        <v>174</v>
      </c>
      <c r="C131" s="183"/>
      <c r="D131" s="183"/>
      <c r="E131" s="174"/>
      <c r="F131" s="193" t="str">
        <f t="shared" ref="F131:F136" si="6">IF($D$130=0,"",IF(C131="[for completion]","",C131/$D$130))</f>
        <v/>
      </c>
      <c r="G131" s="193" t="str">
        <f t="shared" ref="G131:G136" si="7">IF($E$130=0,"",IF(D131="[for completion]","",D131/$E$130))</f>
        <v/>
      </c>
    </row>
    <row r="132" spans="1:7" x14ac:dyDescent="0.3">
      <c r="A132" s="159" t="s">
        <v>175</v>
      </c>
      <c r="B132" s="192" t="s">
        <v>174</v>
      </c>
      <c r="C132" s="183"/>
      <c r="D132" s="183"/>
      <c r="E132" s="174"/>
      <c r="F132" s="193" t="str">
        <f t="shared" si="6"/>
        <v/>
      </c>
      <c r="G132" s="193" t="str">
        <f t="shared" si="7"/>
        <v/>
      </c>
    </row>
    <row r="133" spans="1:7" x14ac:dyDescent="0.3">
      <c r="A133" s="159" t="s">
        <v>176</v>
      </c>
      <c r="B133" s="192" t="s">
        <v>174</v>
      </c>
      <c r="C133" s="183"/>
      <c r="D133" s="183"/>
      <c r="E133" s="174"/>
      <c r="F133" s="193" t="str">
        <f t="shared" si="6"/>
        <v/>
      </c>
      <c r="G133" s="193" t="str">
        <f t="shared" si="7"/>
        <v/>
      </c>
    </row>
    <row r="134" spans="1:7" x14ac:dyDescent="0.3">
      <c r="A134" s="159" t="s">
        <v>177</v>
      </c>
      <c r="B134" s="192" t="s">
        <v>174</v>
      </c>
      <c r="C134" s="183"/>
      <c r="D134" s="183"/>
      <c r="E134" s="174"/>
      <c r="F134" s="193" t="str">
        <f t="shared" si="6"/>
        <v/>
      </c>
      <c r="G134" s="193" t="str">
        <f t="shared" si="7"/>
        <v/>
      </c>
    </row>
    <row r="135" spans="1:7" x14ac:dyDescent="0.3">
      <c r="A135" s="159" t="s">
        <v>178</v>
      </c>
      <c r="B135" s="192" t="s">
        <v>174</v>
      </c>
      <c r="C135" s="183"/>
      <c r="D135" s="183"/>
      <c r="E135" s="174"/>
      <c r="F135" s="193" t="str">
        <f t="shared" si="6"/>
        <v/>
      </c>
      <c r="G135" s="193" t="str">
        <f t="shared" si="7"/>
        <v/>
      </c>
    </row>
    <row r="136" spans="1:7" x14ac:dyDescent="0.3">
      <c r="A136" s="159" t="s">
        <v>179</v>
      </c>
      <c r="B136" s="192" t="s">
        <v>174</v>
      </c>
      <c r="C136" s="183"/>
      <c r="D136" s="183"/>
      <c r="E136" s="174"/>
      <c r="F136" s="193" t="str">
        <f t="shared" si="6"/>
        <v/>
      </c>
      <c r="G136" s="193" t="str">
        <f t="shared" si="7"/>
        <v/>
      </c>
    </row>
    <row r="137" spans="1:7" x14ac:dyDescent="0.3">
      <c r="A137" s="177"/>
      <c r="B137" s="178" t="s">
        <v>180</v>
      </c>
      <c r="C137" s="180" t="s">
        <v>134</v>
      </c>
      <c r="D137" s="180" t="s">
        <v>135</v>
      </c>
      <c r="E137" s="179"/>
      <c r="F137" s="180" t="s">
        <v>136</v>
      </c>
      <c r="G137" s="180" t="s">
        <v>137</v>
      </c>
    </row>
    <row r="138" spans="1:7" x14ac:dyDescent="0.3">
      <c r="A138" s="159" t="s">
        <v>181</v>
      </c>
      <c r="B138" s="174" t="s">
        <v>1</v>
      </c>
      <c r="C138" s="181">
        <v>2250</v>
      </c>
      <c r="D138" s="181"/>
      <c r="E138" s="188"/>
      <c r="F138" s="185">
        <v>1</v>
      </c>
      <c r="G138" s="193" t="str">
        <f t="shared" ref="G138:G155" si="8">IF($E$156=0,"",IF(D138="[for completion]","",IF(D138="","",D138/$E$156)))</f>
        <v/>
      </c>
    </row>
    <row r="139" spans="1:7" x14ac:dyDescent="0.3">
      <c r="A139" s="159" t="s">
        <v>182</v>
      </c>
      <c r="B139" s="174" t="s">
        <v>140</v>
      </c>
      <c r="C139" s="183"/>
      <c r="D139" s="183"/>
      <c r="E139" s="188"/>
      <c r="F139" s="193"/>
      <c r="G139" s="193" t="str">
        <f t="shared" si="8"/>
        <v/>
      </c>
    </row>
    <row r="140" spans="1:7" x14ac:dyDescent="0.3">
      <c r="A140" s="159" t="s">
        <v>183</v>
      </c>
      <c r="B140" s="174" t="s">
        <v>142</v>
      </c>
      <c r="C140" s="183"/>
      <c r="D140" s="183"/>
      <c r="E140" s="188"/>
      <c r="F140" s="193" t="str">
        <f t="shared" ref="F140:F155" si="9">IF($D$156=0,"",IF(C140="[for completion]","",IF(C140="","",C140/$D$156)))</f>
        <v/>
      </c>
      <c r="G140" s="193" t="str">
        <f t="shared" si="8"/>
        <v/>
      </c>
    </row>
    <row r="141" spans="1:7" x14ac:dyDescent="0.3">
      <c r="A141" s="159" t="s">
        <v>184</v>
      </c>
      <c r="B141" s="174" t="s">
        <v>144</v>
      </c>
      <c r="C141" s="183"/>
      <c r="D141" s="183"/>
      <c r="E141" s="188"/>
      <c r="F141" s="193" t="str">
        <f t="shared" si="9"/>
        <v/>
      </c>
      <c r="G141" s="193" t="str">
        <f t="shared" si="8"/>
        <v/>
      </c>
    </row>
    <row r="142" spans="1:7" x14ac:dyDescent="0.3">
      <c r="A142" s="159" t="s">
        <v>185</v>
      </c>
      <c r="B142" s="174" t="s">
        <v>146</v>
      </c>
      <c r="C142" s="183"/>
      <c r="D142" s="183"/>
      <c r="E142" s="188"/>
      <c r="F142" s="193" t="str">
        <f t="shared" si="9"/>
        <v/>
      </c>
      <c r="G142" s="193" t="str">
        <f t="shared" si="8"/>
        <v/>
      </c>
    </row>
    <row r="143" spans="1:7" x14ac:dyDescent="0.3">
      <c r="A143" s="159" t="s">
        <v>186</v>
      </c>
      <c r="B143" s="174" t="s">
        <v>148</v>
      </c>
      <c r="C143" s="183"/>
      <c r="D143" s="183"/>
      <c r="E143" s="174"/>
      <c r="F143" s="193" t="str">
        <f t="shared" si="9"/>
        <v/>
      </c>
      <c r="G143" s="193" t="str">
        <f t="shared" si="8"/>
        <v/>
      </c>
    </row>
    <row r="144" spans="1:7" x14ac:dyDescent="0.3">
      <c r="A144" s="159" t="s">
        <v>187</v>
      </c>
      <c r="B144" s="174" t="s">
        <v>150</v>
      </c>
      <c r="C144" s="183"/>
      <c r="D144" s="183"/>
      <c r="E144" s="174"/>
      <c r="F144" s="193" t="str">
        <f t="shared" si="9"/>
        <v/>
      </c>
      <c r="G144" s="193" t="str">
        <f t="shared" si="8"/>
        <v/>
      </c>
    </row>
    <row r="145" spans="1:7" x14ac:dyDescent="0.3">
      <c r="A145" s="159" t="s">
        <v>188</v>
      </c>
      <c r="B145" s="174" t="s">
        <v>152</v>
      </c>
      <c r="C145" s="183"/>
      <c r="D145" s="183"/>
      <c r="E145" s="174"/>
      <c r="F145" s="193" t="str">
        <f t="shared" si="9"/>
        <v/>
      </c>
      <c r="G145" s="193" t="str">
        <f t="shared" si="8"/>
        <v/>
      </c>
    </row>
    <row r="146" spans="1:7" x14ac:dyDescent="0.3">
      <c r="A146" s="159" t="s">
        <v>189</v>
      </c>
      <c r="B146" s="174" t="s">
        <v>154</v>
      </c>
      <c r="C146" s="183"/>
      <c r="D146" s="183"/>
      <c r="E146" s="174"/>
      <c r="F146" s="193" t="str">
        <f t="shared" si="9"/>
        <v/>
      </c>
      <c r="G146" s="193" t="str">
        <f t="shared" si="8"/>
        <v/>
      </c>
    </row>
    <row r="147" spans="1:7" x14ac:dyDescent="0.3">
      <c r="A147" s="159" t="s">
        <v>190</v>
      </c>
      <c r="B147" s="174" t="s">
        <v>156</v>
      </c>
      <c r="C147" s="183"/>
      <c r="D147" s="183"/>
      <c r="F147" s="193" t="str">
        <f t="shared" si="9"/>
        <v/>
      </c>
      <c r="G147" s="193" t="str">
        <f t="shared" si="8"/>
        <v/>
      </c>
    </row>
    <row r="148" spans="1:7" x14ac:dyDescent="0.3">
      <c r="A148" s="159" t="s">
        <v>191</v>
      </c>
      <c r="B148" s="174" t="s">
        <v>158</v>
      </c>
      <c r="C148" s="183"/>
      <c r="D148" s="183"/>
      <c r="E148" s="174"/>
      <c r="F148" s="193" t="str">
        <f t="shared" si="9"/>
        <v/>
      </c>
      <c r="G148" s="193" t="str">
        <f t="shared" si="8"/>
        <v/>
      </c>
    </row>
    <row r="149" spans="1:7" x14ac:dyDescent="0.3">
      <c r="A149" s="159" t="s">
        <v>192</v>
      </c>
      <c r="B149" s="174" t="s">
        <v>160</v>
      </c>
      <c r="C149" s="183"/>
      <c r="D149" s="183"/>
      <c r="E149" s="174"/>
      <c r="F149" s="193" t="str">
        <f t="shared" si="9"/>
        <v/>
      </c>
      <c r="G149" s="193" t="str">
        <f t="shared" si="8"/>
        <v/>
      </c>
    </row>
    <row r="150" spans="1:7" x14ac:dyDescent="0.3">
      <c r="A150" s="159" t="s">
        <v>193</v>
      </c>
      <c r="B150" s="174" t="s">
        <v>162</v>
      </c>
      <c r="C150" s="183"/>
      <c r="D150" s="183"/>
      <c r="E150" s="174"/>
      <c r="F150" s="193" t="str">
        <f t="shared" si="9"/>
        <v/>
      </c>
      <c r="G150" s="193" t="str">
        <f t="shared" si="8"/>
        <v/>
      </c>
    </row>
    <row r="151" spans="1:7" x14ac:dyDescent="0.3">
      <c r="A151" s="159" t="s">
        <v>194</v>
      </c>
      <c r="B151" s="174" t="s">
        <v>164</v>
      </c>
      <c r="C151" s="183"/>
      <c r="D151" s="183"/>
      <c r="E151" s="174"/>
      <c r="F151" s="193" t="str">
        <f t="shared" si="9"/>
        <v/>
      </c>
      <c r="G151" s="193" t="str">
        <f t="shared" si="8"/>
        <v/>
      </c>
    </row>
    <row r="152" spans="1:7" x14ac:dyDescent="0.3">
      <c r="A152" s="159" t="s">
        <v>195</v>
      </c>
      <c r="B152" s="174" t="s">
        <v>166</v>
      </c>
      <c r="C152" s="183"/>
      <c r="D152" s="183"/>
      <c r="E152" s="174"/>
      <c r="F152" s="193" t="str">
        <f t="shared" si="9"/>
        <v/>
      </c>
      <c r="G152" s="193" t="str">
        <f t="shared" si="8"/>
        <v/>
      </c>
    </row>
    <row r="153" spans="1:7" x14ac:dyDescent="0.3">
      <c r="A153" s="159" t="s">
        <v>196</v>
      </c>
      <c r="B153" s="174" t="s">
        <v>168</v>
      </c>
      <c r="C153" s="183"/>
      <c r="D153" s="183"/>
      <c r="E153" s="174"/>
      <c r="F153" s="193" t="str">
        <f t="shared" si="9"/>
        <v/>
      </c>
      <c r="G153" s="193" t="str">
        <f t="shared" si="8"/>
        <v/>
      </c>
    </row>
    <row r="154" spans="1:7" x14ac:dyDescent="0.3">
      <c r="A154" s="159" t="s">
        <v>197</v>
      </c>
      <c r="B154" s="174" t="s">
        <v>170</v>
      </c>
      <c r="C154" s="183"/>
      <c r="D154" s="183"/>
      <c r="E154" s="174"/>
      <c r="F154" s="193" t="str">
        <f t="shared" si="9"/>
        <v/>
      </c>
      <c r="G154" s="193" t="str">
        <f t="shared" si="8"/>
        <v/>
      </c>
    </row>
    <row r="155" spans="1:7" x14ac:dyDescent="0.3">
      <c r="A155" s="159" t="s">
        <v>198</v>
      </c>
      <c r="B155" s="174" t="s">
        <v>66</v>
      </c>
      <c r="C155" s="183"/>
      <c r="D155" s="183"/>
      <c r="E155" s="174"/>
      <c r="F155" s="193" t="str">
        <f t="shared" si="9"/>
        <v/>
      </c>
      <c r="G155" s="193" t="str">
        <f t="shared" si="8"/>
        <v/>
      </c>
    </row>
    <row r="156" spans="1:7" x14ac:dyDescent="0.3">
      <c r="A156" s="159" t="s">
        <v>199</v>
      </c>
      <c r="B156" s="203" t="s">
        <v>68</v>
      </c>
      <c r="C156" s="183">
        <f>SUM(C138:C155)</f>
        <v>2250</v>
      </c>
      <c r="D156" s="183"/>
      <c r="E156" s="174"/>
      <c r="F156" s="185">
        <f>SUM(F138:F155)</f>
        <v>1</v>
      </c>
      <c r="G156" s="185"/>
    </row>
    <row r="157" spans="1:7" x14ac:dyDescent="0.3">
      <c r="A157" s="159" t="s">
        <v>200</v>
      </c>
      <c r="B157" s="192" t="s">
        <v>174</v>
      </c>
      <c r="C157" s="183"/>
      <c r="D157" s="183"/>
      <c r="E157" s="174"/>
      <c r="F157" s="193" t="str">
        <f t="shared" ref="F157:F162" si="10">IF($D$156=0,"",IF(C157="[for completion]","",IF(C157="","",C157/$D$156)))</f>
        <v/>
      </c>
      <c r="G157" s="193" t="str">
        <f t="shared" ref="G157:G162" si="11">IF($E$156=0,"",IF(D157="[for completion]","",IF(D157="","",D157/$E$156)))</f>
        <v/>
      </c>
    </row>
    <row r="158" spans="1:7" x14ac:dyDescent="0.3">
      <c r="A158" s="159" t="s">
        <v>201</v>
      </c>
      <c r="B158" s="192" t="s">
        <v>174</v>
      </c>
      <c r="C158" s="183"/>
      <c r="D158" s="183"/>
      <c r="E158" s="174"/>
      <c r="F158" s="193" t="str">
        <f t="shared" si="10"/>
        <v/>
      </c>
      <c r="G158" s="193" t="str">
        <f t="shared" si="11"/>
        <v/>
      </c>
    </row>
    <row r="159" spans="1:7" x14ac:dyDescent="0.3">
      <c r="A159" s="159" t="s">
        <v>202</v>
      </c>
      <c r="B159" s="192" t="s">
        <v>174</v>
      </c>
      <c r="C159" s="183"/>
      <c r="D159" s="183"/>
      <c r="E159" s="174"/>
      <c r="F159" s="193" t="str">
        <f t="shared" si="10"/>
        <v/>
      </c>
      <c r="G159" s="193" t="str">
        <f t="shared" si="11"/>
        <v/>
      </c>
    </row>
    <row r="160" spans="1:7" x14ac:dyDescent="0.3">
      <c r="A160" s="159" t="s">
        <v>203</v>
      </c>
      <c r="B160" s="192" t="s">
        <v>174</v>
      </c>
      <c r="C160" s="183"/>
      <c r="D160" s="183"/>
      <c r="E160" s="174"/>
      <c r="F160" s="193" t="str">
        <f t="shared" si="10"/>
        <v/>
      </c>
      <c r="G160" s="193" t="str">
        <f t="shared" si="11"/>
        <v/>
      </c>
    </row>
    <row r="161" spans="1:7" x14ac:dyDescent="0.3">
      <c r="A161" s="159" t="s">
        <v>204</v>
      </c>
      <c r="B161" s="192" t="s">
        <v>174</v>
      </c>
      <c r="C161" s="183"/>
      <c r="D161" s="183"/>
      <c r="E161" s="174"/>
      <c r="F161" s="193" t="str">
        <f t="shared" si="10"/>
        <v/>
      </c>
      <c r="G161" s="193" t="str">
        <f t="shared" si="11"/>
        <v/>
      </c>
    </row>
    <row r="162" spans="1:7" x14ac:dyDescent="0.3">
      <c r="A162" s="159" t="s">
        <v>205</v>
      </c>
      <c r="B162" s="192" t="s">
        <v>174</v>
      </c>
      <c r="C162" s="183"/>
      <c r="D162" s="183"/>
      <c r="E162" s="174"/>
      <c r="F162" s="193" t="str">
        <f t="shared" si="10"/>
        <v/>
      </c>
      <c r="G162" s="193" t="str">
        <f t="shared" si="11"/>
        <v/>
      </c>
    </row>
    <row r="163" spans="1:7" x14ac:dyDescent="0.3">
      <c r="A163" s="177"/>
      <c r="B163" s="178" t="s">
        <v>206</v>
      </c>
      <c r="C163" s="196" t="s">
        <v>134</v>
      </c>
      <c r="D163" s="196" t="s">
        <v>135</v>
      </c>
      <c r="E163" s="179"/>
      <c r="F163" s="196" t="s">
        <v>136</v>
      </c>
      <c r="G163" s="196" t="s">
        <v>137</v>
      </c>
    </row>
    <row r="164" spans="1:7" x14ac:dyDescent="0.3">
      <c r="A164" s="159" t="s">
        <v>207</v>
      </c>
      <c r="B164" s="152" t="s">
        <v>208</v>
      </c>
      <c r="C164" s="181">
        <v>2250</v>
      </c>
      <c r="D164" s="183"/>
      <c r="E164" s="209"/>
      <c r="F164" s="185">
        <v>1</v>
      </c>
      <c r="G164" s="193" t="str">
        <f>IF($E$167=0,"",IF(D164="[for completion]","",IF(D164="","",D164/$E$167)))</f>
        <v/>
      </c>
    </row>
    <row r="165" spans="1:7" x14ac:dyDescent="0.3">
      <c r="A165" s="159" t="s">
        <v>209</v>
      </c>
      <c r="B165" s="152" t="s">
        <v>210</v>
      </c>
      <c r="C165" s="181">
        <v>0</v>
      </c>
      <c r="D165" s="183"/>
      <c r="E165" s="209"/>
      <c r="F165" s="193" t="str">
        <f>IF($D$167=0,"",IF(C165="[for completion]","",IF(C165="","",C165/$D$167)))</f>
        <v/>
      </c>
      <c r="G165" s="193" t="str">
        <f>IF($E$167=0,"",IF(D165="[for completion]","",IF(D165="","",D165/$E$167)))</f>
        <v/>
      </c>
    </row>
    <row r="166" spans="1:7" x14ac:dyDescent="0.3">
      <c r="A166" s="159" t="s">
        <v>211</v>
      </c>
      <c r="B166" s="152" t="s">
        <v>66</v>
      </c>
      <c r="C166" s="181">
        <v>0</v>
      </c>
      <c r="D166" s="183"/>
      <c r="E166" s="209"/>
      <c r="F166" s="193" t="str">
        <f>IF($D$167=0,"",IF(C166="[for completion]","",IF(C166="","",C166/$D$167)))</f>
        <v/>
      </c>
      <c r="G166" s="193" t="str">
        <f>IF($E$167=0,"",IF(D166="[for completion]","",IF(D166="","",D166/$E$167)))</f>
        <v/>
      </c>
    </row>
    <row r="167" spans="1:7" x14ac:dyDescent="0.3">
      <c r="A167" s="159" t="s">
        <v>212</v>
      </c>
      <c r="B167" s="210" t="s">
        <v>68</v>
      </c>
      <c r="C167" s="211">
        <f>SUM(C164:C166)</f>
        <v>2250</v>
      </c>
      <c r="D167" s="211"/>
      <c r="E167" s="209"/>
      <c r="F167" s="212">
        <f>SUM(F164:F166)</f>
        <v>1</v>
      </c>
      <c r="G167" s="212"/>
    </row>
    <row r="168" spans="1:7" x14ac:dyDescent="0.3">
      <c r="A168" s="159" t="s">
        <v>213</v>
      </c>
      <c r="B168" s="210"/>
      <c r="C168" s="211"/>
      <c r="D168" s="211"/>
      <c r="E168" s="209"/>
      <c r="F168" s="209"/>
      <c r="G168" s="201"/>
    </row>
    <row r="169" spans="1:7" x14ac:dyDescent="0.3">
      <c r="A169" s="159" t="s">
        <v>214</v>
      </c>
      <c r="B169" s="210"/>
      <c r="C169" s="211"/>
      <c r="D169" s="211"/>
      <c r="E169" s="209"/>
      <c r="F169" s="209"/>
      <c r="G169" s="201"/>
    </row>
    <row r="170" spans="1:7" x14ac:dyDescent="0.3">
      <c r="A170" s="159" t="s">
        <v>215</v>
      </c>
      <c r="B170" s="210"/>
      <c r="C170" s="211"/>
      <c r="D170" s="211"/>
      <c r="E170" s="209"/>
      <c r="F170" s="209"/>
      <c r="G170" s="201"/>
    </row>
    <row r="171" spans="1:7" x14ac:dyDescent="0.3">
      <c r="A171" s="159" t="s">
        <v>216</v>
      </c>
      <c r="B171" s="210"/>
      <c r="C171" s="211"/>
      <c r="D171" s="211"/>
      <c r="E171" s="209"/>
      <c r="F171" s="209"/>
      <c r="G171" s="201"/>
    </row>
    <row r="172" spans="1:7" x14ac:dyDescent="0.3">
      <c r="A172" s="159" t="s">
        <v>217</v>
      </c>
      <c r="B172" s="210"/>
      <c r="C172" s="211"/>
      <c r="D172" s="211"/>
      <c r="E172" s="209"/>
      <c r="F172" s="209"/>
      <c r="G172" s="201"/>
    </row>
    <row r="173" spans="1:7" x14ac:dyDescent="0.3">
      <c r="A173" s="177"/>
      <c r="B173" s="178" t="s">
        <v>218</v>
      </c>
      <c r="C173" s="177" t="s">
        <v>55</v>
      </c>
      <c r="D173" s="177"/>
      <c r="E173" s="179"/>
      <c r="F173" s="180" t="s">
        <v>219</v>
      </c>
      <c r="G173" s="180"/>
    </row>
    <row r="174" spans="1:7" x14ac:dyDescent="0.3">
      <c r="A174" s="159" t="s">
        <v>220</v>
      </c>
      <c r="B174" s="174" t="s">
        <v>221</v>
      </c>
      <c r="C174" s="181">
        <v>0</v>
      </c>
      <c r="D174" s="170"/>
      <c r="E174" s="162"/>
      <c r="F174" s="185">
        <v>0</v>
      </c>
      <c r="G174" s="188"/>
    </row>
    <row r="175" spans="1:7" ht="29" x14ac:dyDescent="0.3">
      <c r="A175" s="159" t="s">
        <v>222</v>
      </c>
      <c r="B175" s="174" t="s">
        <v>223</v>
      </c>
      <c r="C175" s="181">
        <v>13</v>
      </c>
      <c r="E175" s="195"/>
      <c r="F175" s="185">
        <v>9.8318455418360207E-2</v>
      </c>
      <c r="G175" s="188"/>
    </row>
    <row r="176" spans="1:7" x14ac:dyDescent="0.3">
      <c r="A176" s="159" t="s">
        <v>224</v>
      </c>
      <c r="B176" s="174" t="s">
        <v>225</v>
      </c>
      <c r="C176" s="181">
        <v>0</v>
      </c>
      <c r="E176" s="195"/>
      <c r="F176" s="185">
        <v>0</v>
      </c>
      <c r="G176" s="188"/>
    </row>
    <row r="177" spans="1:7" x14ac:dyDescent="0.3">
      <c r="A177" s="159" t="s">
        <v>226</v>
      </c>
      <c r="B177" s="174" t="s">
        <v>227</v>
      </c>
      <c r="C177" s="181">
        <v>119.22339534</v>
      </c>
      <c r="E177" s="195"/>
      <c r="F177" s="185">
        <v>0.90168154458163996</v>
      </c>
      <c r="G177" s="188"/>
    </row>
    <row r="178" spans="1:7" x14ac:dyDescent="0.3">
      <c r="A178" s="159" t="s">
        <v>228</v>
      </c>
      <c r="B178" s="174" t="s">
        <v>66</v>
      </c>
      <c r="C178" s="181">
        <v>0</v>
      </c>
      <c r="E178" s="195"/>
      <c r="F178" s="185">
        <v>0</v>
      </c>
      <c r="G178" s="188"/>
    </row>
    <row r="179" spans="1:7" x14ac:dyDescent="0.3">
      <c r="A179" s="159" t="s">
        <v>229</v>
      </c>
      <c r="B179" s="203" t="s">
        <v>68</v>
      </c>
      <c r="C179" s="213">
        <f>SUM(C174:C178)</f>
        <v>132.22339534</v>
      </c>
      <c r="E179" s="195"/>
      <c r="F179" s="191">
        <f>SUM(F174:F178)</f>
        <v>1.0000000000000002</v>
      </c>
      <c r="G179" s="188"/>
    </row>
    <row r="180" spans="1:7" x14ac:dyDescent="0.3">
      <c r="A180" s="159" t="s">
        <v>230</v>
      </c>
      <c r="B180" s="214" t="s">
        <v>231</v>
      </c>
      <c r="C180" s="183"/>
      <c r="E180" s="195"/>
      <c r="F180" s="193" t="str">
        <f t="shared" ref="F180:F187" si="12">IF($D$179=0,"",IF(C180="[for completion]","",C180/$D$179))</f>
        <v/>
      </c>
      <c r="G180" s="188"/>
    </row>
    <row r="181" spans="1:7" ht="29" x14ac:dyDescent="0.3">
      <c r="A181" s="159" t="s">
        <v>232</v>
      </c>
      <c r="B181" s="214" t="s">
        <v>233</v>
      </c>
      <c r="C181" s="215"/>
      <c r="D181" s="214"/>
      <c r="E181" s="214"/>
      <c r="F181" s="193" t="str">
        <f t="shared" si="12"/>
        <v/>
      </c>
      <c r="G181" s="214"/>
    </row>
    <row r="182" spans="1:7" ht="29" x14ac:dyDescent="0.3">
      <c r="A182" s="159" t="s">
        <v>234</v>
      </c>
      <c r="B182" s="214" t="s">
        <v>235</v>
      </c>
      <c r="C182" s="183"/>
      <c r="E182" s="195"/>
      <c r="F182" s="193" t="str">
        <f t="shared" si="12"/>
        <v/>
      </c>
      <c r="G182" s="188"/>
    </row>
    <row r="183" spans="1:7" x14ac:dyDescent="0.3">
      <c r="A183" s="159" t="s">
        <v>236</v>
      </c>
      <c r="B183" s="214" t="s">
        <v>237</v>
      </c>
      <c r="C183" s="183"/>
      <c r="E183" s="195"/>
      <c r="F183" s="193" t="str">
        <f t="shared" si="12"/>
        <v/>
      </c>
      <c r="G183" s="188"/>
    </row>
    <row r="184" spans="1:7" ht="29" x14ac:dyDescent="0.3">
      <c r="A184" s="159" t="s">
        <v>238</v>
      </c>
      <c r="B184" s="214" t="s">
        <v>239</v>
      </c>
      <c r="C184" s="215"/>
      <c r="D184" s="214"/>
      <c r="E184" s="214"/>
      <c r="F184" s="193" t="str">
        <f t="shared" si="12"/>
        <v/>
      </c>
      <c r="G184" s="214"/>
    </row>
    <row r="185" spans="1:7" ht="29" x14ac:dyDescent="0.3">
      <c r="A185" s="159" t="s">
        <v>240</v>
      </c>
      <c r="B185" s="214" t="s">
        <v>241</v>
      </c>
      <c r="C185" s="183"/>
      <c r="E185" s="195"/>
      <c r="F185" s="193" t="str">
        <f t="shared" si="12"/>
        <v/>
      </c>
      <c r="G185" s="188"/>
    </row>
    <row r="186" spans="1:7" x14ac:dyDescent="0.3">
      <c r="A186" s="159" t="s">
        <v>242</v>
      </c>
      <c r="B186" s="214" t="s">
        <v>243</v>
      </c>
      <c r="C186" s="183"/>
      <c r="E186" s="195"/>
      <c r="F186" s="193" t="str">
        <f t="shared" si="12"/>
        <v/>
      </c>
      <c r="G186" s="188"/>
    </row>
    <row r="187" spans="1:7" x14ac:dyDescent="0.3">
      <c r="A187" s="159" t="s">
        <v>244</v>
      </c>
      <c r="B187" s="214" t="s">
        <v>245</v>
      </c>
      <c r="C187" s="183"/>
      <c r="E187" s="195"/>
      <c r="F187" s="193" t="str">
        <f t="shared" si="12"/>
        <v/>
      </c>
      <c r="G187" s="188"/>
    </row>
    <row r="188" spans="1:7" x14ac:dyDescent="0.3">
      <c r="A188" s="159" t="s">
        <v>246</v>
      </c>
      <c r="B188" s="214"/>
      <c r="E188" s="195"/>
      <c r="F188" s="188"/>
      <c r="G188" s="188"/>
    </row>
    <row r="189" spans="1:7" x14ac:dyDescent="0.3">
      <c r="A189" s="159" t="s">
        <v>247</v>
      </c>
      <c r="B189" s="214"/>
      <c r="E189" s="195"/>
      <c r="F189" s="188"/>
      <c r="G189" s="188"/>
    </row>
    <row r="190" spans="1:7" x14ac:dyDescent="0.3">
      <c r="A190" s="159" t="s">
        <v>248</v>
      </c>
      <c r="B190" s="214"/>
      <c r="E190" s="195"/>
      <c r="F190" s="188"/>
      <c r="G190" s="188"/>
    </row>
    <row r="191" spans="1:7" x14ac:dyDescent="0.3">
      <c r="A191" s="159" t="s">
        <v>249</v>
      </c>
      <c r="B191" s="192"/>
      <c r="E191" s="195"/>
      <c r="F191" s="188"/>
      <c r="G191" s="188"/>
    </row>
    <row r="192" spans="1:7" x14ac:dyDescent="0.3">
      <c r="A192" s="177"/>
      <c r="B192" s="178" t="s">
        <v>250</v>
      </c>
      <c r="C192" s="177" t="s">
        <v>55</v>
      </c>
      <c r="D192" s="177"/>
      <c r="E192" s="179"/>
      <c r="F192" s="180" t="s">
        <v>219</v>
      </c>
      <c r="G192" s="180"/>
    </row>
    <row r="193" spans="1:7" x14ac:dyDescent="0.3">
      <c r="A193" s="159" t="s">
        <v>251</v>
      </c>
      <c r="B193" s="174" t="s">
        <v>252</v>
      </c>
      <c r="C193" s="181">
        <v>13</v>
      </c>
      <c r="E193" s="187"/>
      <c r="F193" s="202">
        <v>1</v>
      </c>
      <c r="G193" s="188"/>
    </row>
    <row r="194" spans="1:7" x14ac:dyDescent="0.3">
      <c r="A194" s="159" t="s">
        <v>253</v>
      </c>
      <c r="B194" s="174" t="s">
        <v>254</v>
      </c>
      <c r="C194" s="181">
        <v>0</v>
      </c>
      <c r="E194" s="195"/>
      <c r="F194" s="202">
        <v>0</v>
      </c>
      <c r="G194" s="195"/>
    </row>
    <row r="195" spans="1:7" x14ac:dyDescent="0.3">
      <c r="A195" s="159" t="s">
        <v>255</v>
      </c>
      <c r="B195" s="174" t="s">
        <v>256</v>
      </c>
      <c r="C195" s="181">
        <v>0</v>
      </c>
      <c r="E195" s="195"/>
      <c r="F195" s="202">
        <v>0</v>
      </c>
      <c r="G195" s="195"/>
    </row>
    <row r="196" spans="1:7" x14ac:dyDescent="0.3">
      <c r="A196" s="159" t="s">
        <v>257</v>
      </c>
      <c r="B196" s="174" t="s">
        <v>258</v>
      </c>
      <c r="C196" s="181">
        <v>0</v>
      </c>
      <c r="E196" s="195"/>
      <c r="F196" s="202">
        <v>0</v>
      </c>
      <c r="G196" s="195"/>
    </row>
    <row r="197" spans="1:7" x14ac:dyDescent="0.3">
      <c r="A197" s="159" t="s">
        <v>259</v>
      </c>
      <c r="B197" s="174" t="s">
        <v>260</v>
      </c>
      <c r="C197" s="181">
        <v>0</v>
      </c>
      <c r="E197" s="195"/>
      <c r="F197" s="202">
        <v>0</v>
      </c>
      <c r="G197" s="195"/>
    </row>
    <row r="198" spans="1:7" x14ac:dyDescent="0.3">
      <c r="A198" s="159" t="s">
        <v>261</v>
      </c>
      <c r="B198" s="174" t="s">
        <v>262</v>
      </c>
      <c r="C198" s="181">
        <v>0</v>
      </c>
      <c r="E198" s="195"/>
      <c r="F198" s="202">
        <v>0</v>
      </c>
      <c r="G198" s="195"/>
    </row>
    <row r="199" spans="1:7" x14ac:dyDescent="0.3">
      <c r="A199" s="159" t="s">
        <v>263</v>
      </c>
      <c r="B199" s="174" t="s">
        <v>264</v>
      </c>
      <c r="C199" s="181">
        <v>0</v>
      </c>
      <c r="E199" s="195"/>
      <c r="F199" s="202">
        <v>0</v>
      </c>
      <c r="G199" s="195"/>
    </row>
    <row r="200" spans="1:7" x14ac:dyDescent="0.3">
      <c r="A200" s="159" t="s">
        <v>265</v>
      </c>
      <c r="B200" s="174" t="s">
        <v>266</v>
      </c>
      <c r="C200" s="181">
        <v>0</v>
      </c>
      <c r="E200" s="195"/>
      <c r="F200" s="202">
        <v>0</v>
      </c>
      <c r="G200" s="195"/>
    </row>
    <row r="201" spans="1:7" x14ac:dyDescent="0.3">
      <c r="A201" s="159" t="s">
        <v>267</v>
      </c>
      <c r="B201" s="174" t="s">
        <v>268</v>
      </c>
      <c r="C201" s="181">
        <v>0</v>
      </c>
      <c r="E201" s="195"/>
      <c r="F201" s="202">
        <v>0</v>
      </c>
      <c r="G201" s="195"/>
    </row>
    <row r="202" spans="1:7" x14ac:dyDescent="0.3">
      <c r="A202" s="159" t="s">
        <v>269</v>
      </c>
      <c r="B202" s="174" t="s">
        <v>270</v>
      </c>
      <c r="C202" s="181">
        <v>0</v>
      </c>
      <c r="E202" s="195"/>
      <c r="F202" s="202">
        <v>0</v>
      </c>
      <c r="G202" s="195"/>
    </row>
    <row r="203" spans="1:7" x14ac:dyDescent="0.3">
      <c r="A203" s="159" t="s">
        <v>271</v>
      </c>
      <c r="B203" s="174" t="s">
        <v>272</v>
      </c>
      <c r="C203" s="181">
        <v>0</v>
      </c>
      <c r="E203" s="195"/>
      <c r="F203" s="202">
        <v>0</v>
      </c>
      <c r="G203" s="195"/>
    </row>
    <row r="204" spans="1:7" x14ac:dyDescent="0.3">
      <c r="A204" s="159" t="s">
        <v>273</v>
      </c>
      <c r="B204" s="174" t="s">
        <v>274</v>
      </c>
      <c r="C204" s="181">
        <v>0</v>
      </c>
      <c r="E204" s="195"/>
      <c r="F204" s="202">
        <v>0</v>
      </c>
      <c r="G204" s="195"/>
    </row>
    <row r="205" spans="1:7" x14ac:dyDescent="0.3">
      <c r="A205" s="159" t="s">
        <v>275</v>
      </c>
      <c r="B205" s="174" t="s">
        <v>276</v>
      </c>
      <c r="C205" s="181">
        <v>0</v>
      </c>
      <c r="E205" s="195"/>
      <c r="F205" s="202">
        <v>0</v>
      </c>
      <c r="G205" s="195"/>
    </row>
    <row r="206" spans="1:7" x14ac:dyDescent="0.3">
      <c r="A206" s="159" t="s">
        <v>277</v>
      </c>
      <c r="B206" s="174" t="s">
        <v>66</v>
      </c>
      <c r="C206" s="181">
        <v>0</v>
      </c>
      <c r="E206" s="195"/>
      <c r="F206" s="202">
        <v>0</v>
      </c>
      <c r="G206" s="195"/>
    </row>
    <row r="207" spans="1:7" x14ac:dyDescent="0.3">
      <c r="A207" s="159" t="s">
        <v>278</v>
      </c>
      <c r="B207" s="189" t="s">
        <v>279</v>
      </c>
      <c r="C207" s="213">
        <v>13</v>
      </c>
      <c r="E207" s="195"/>
      <c r="F207" s="202">
        <v>1</v>
      </c>
      <c r="G207" s="195"/>
    </row>
    <row r="208" spans="1:7" x14ac:dyDescent="0.3">
      <c r="A208" s="159" t="s">
        <v>280</v>
      </c>
      <c r="B208" s="203" t="s">
        <v>68</v>
      </c>
      <c r="C208" s="213">
        <f>SUM(C193:C206)</f>
        <v>13</v>
      </c>
      <c r="D208" s="174"/>
      <c r="E208" s="195"/>
      <c r="F208" s="202">
        <f>SUM(F193:F206)</f>
        <v>1</v>
      </c>
      <c r="G208" s="195"/>
    </row>
    <row r="209" spans="1:7" x14ac:dyDescent="0.3">
      <c r="A209" s="159" t="s">
        <v>281</v>
      </c>
      <c r="B209" s="192" t="s">
        <v>174</v>
      </c>
      <c r="C209" s="183"/>
      <c r="E209" s="195"/>
      <c r="F209" s="193" t="str">
        <f>IF($D$208=0,"",IF(C209="[for completion]","",C209/$D$208))</f>
        <v/>
      </c>
      <c r="G209" s="195"/>
    </row>
    <row r="210" spans="1:7" x14ac:dyDescent="0.3">
      <c r="A210" s="159" t="s">
        <v>1412</v>
      </c>
      <c r="B210" s="192" t="s">
        <v>174</v>
      </c>
      <c r="C210" s="183"/>
      <c r="E210" s="195"/>
      <c r="F210" s="193" t="str">
        <f t="shared" ref="F210:F215" si="13">IF($D$208=0,"",IF(C210="[for completion]","",C210/$D$208))</f>
        <v/>
      </c>
      <c r="G210" s="195"/>
    </row>
    <row r="211" spans="1:7" x14ac:dyDescent="0.3">
      <c r="A211" s="159" t="s">
        <v>282</v>
      </c>
      <c r="B211" s="192" t="s">
        <v>174</v>
      </c>
      <c r="C211" s="183"/>
      <c r="E211" s="195"/>
      <c r="F211" s="193" t="str">
        <f t="shared" si="13"/>
        <v/>
      </c>
      <c r="G211" s="195"/>
    </row>
    <row r="212" spans="1:7" x14ac:dyDescent="0.3">
      <c r="A212" s="159" t="s">
        <v>283</v>
      </c>
      <c r="B212" s="192" t="s">
        <v>174</v>
      </c>
      <c r="C212" s="183"/>
      <c r="E212" s="195"/>
      <c r="F212" s="193" t="str">
        <f t="shared" si="13"/>
        <v/>
      </c>
      <c r="G212" s="195"/>
    </row>
    <row r="213" spans="1:7" x14ac:dyDescent="0.3">
      <c r="A213" s="159" t="s">
        <v>284</v>
      </c>
      <c r="B213" s="192" t="s">
        <v>174</v>
      </c>
      <c r="C213" s="183"/>
      <c r="E213" s="195"/>
      <c r="F213" s="193" t="str">
        <f t="shared" si="13"/>
        <v/>
      </c>
      <c r="G213" s="195"/>
    </row>
    <row r="214" spans="1:7" x14ac:dyDescent="0.3">
      <c r="A214" s="159" t="s">
        <v>285</v>
      </c>
      <c r="B214" s="192" t="s">
        <v>174</v>
      </c>
      <c r="C214" s="183"/>
      <c r="E214" s="195"/>
      <c r="F214" s="193" t="str">
        <f t="shared" si="13"/>
        <v/>
      </c>
      <c r="G214" s="195"/>
    </row>
    <row r="215" spans="1:7" x14ac:dyDescent="0.3">
      <c r="A215" s="159" t="s">
        <v>286</v>
      </c>
      <c r="B215" s="192" t="s">
        <v>174</v>
      </c>
      <c r="C215" s="183"/>
      <c r="E215" s="195"/>
      <c r="F215" s="193" t="str">
        <f t="shared" si="13"/>
        <v/>
      </c>
      <c r="G215" s="195"/>
    </row>
    <row r="216" spans="1:7" x14ac:dyDescent="0.3">
      <c r="A216" s="177"/>
      <c r="B216" s="178" t="s">
        <v>1413</v>
      </c>
      <c r="C216" s="177" t="s">
        <v>55</v>
      </c>
      <c r="D216" s="177"/>
      <c r="E216" s="179"/>
      <c r="F216" s="180" t="s">
        <v>287</v>
      </c>
      <c r="G216" s="180" t="s">
        <v>288</v>
      </c>
    </row>
    <row r="217" spans="1:7" x14ac:dyDescent="0.3">
      <c r="A217" s="159" t="s">
        <v>289</v>
      </c>
      <c r="B217" s="201" t="s">
        <v>290</v>
      </c>
      <c r="C217" s="213">
        <v>13</v>
      </c>
      <c r="E217" s="209"/>
      <c r="F217" s="216">
        <v>4.4010196879651397E-3</v>
      </c>
      <c r="G217" s="216">
        <v>5.7777777777777801E-3</v>
      </c>
    </row>
    <row r="218" spans="1:7" x14ac:dyDescent="0.3">
      <c r="A218" s="159" t="s">
        <v>291</v>
      </c>
      <c r="B218" s="201" t="s">
        <v>292</v>
      </c>
      <c r="C218" s="213">
        <v>0</v>
      </c>
      <c r="E218" s="209"/>
      <c r="F218" s="188" t="str">
        <f>IF($D$38=0,"",IF(C218="[for completion]","",IF(C218="","",C218/$D$38)))</f>
        <v/>
      </c>
      <c r="G218" s="188" t="str">
        <f>IF($D$39=0,"",IF(C218="[for completion]","",IF(C218="","",C218/$D$39)))</f>
        <v/>
      </c>
    </row>
    <row r="219" spans="1:7" x14ac:dyDescent="0.3">
      <c r="A219" s="159" t="s">
        <v>293</v>
      </c>
      <c r="B219" s="201" t="s">
        <v>66</v>
      </c>
      <c r="C219" s="213">
        <v>0</v>
      </c>
      <c r="E219" s="209"/>
      <c r="F219" s="188" t="str">
        <f>IF($D$38=0,"",IF(C219="[for completion]","",IF(C219="","",C219/$D$38)))</f>
        <v/>
      </c>
      <c r="G219" s="188" t="str">
        <f>IF($D$39=0,"",IF(C219="[for completion]","",IF(C219="","",C219/$D$39)))</f>
        <v/>
      </c>
    </row>
    <row r="220" spans="1:7" x14ac:dyDescent="0.3">
      <c r="A220" s="159" t="s">
        <v>294</v>
      </c>
      <c r="B220" s="203" t="s">
        <v>68</v>
      </c>
      <c r="C220" s="181">
        <f>SUM(C217:C219)</f>
        <v>13</v>
      </c>
      <c r="E220" s="209"/>
      <c r="F220" s="216">
        <f>SUM(F217:F219)</f>
        <v>4.4010196879651397E-3</v>
      </c>
      <c r="G220" s="216">
        <f>SUM(G217:G219)</f>
        <v>5.7777777777777801E-3</v>
      </c>
    </row>
    <row r="221" spans="1:7" x14ac:dyDescent="0.3">
      <c r="A221" s="159" t="s">
        <v>295</v>
      </c>
      <c r="B221" s="192" t="s">
        <v>174</v>
      </c>
      <c r="C221" s="183"/>
      <c r="E221" s="209"/>
      <c r="F221" s="193" t="str">
        <f t="shared" ref="F221:F227" si="14">IF($D$38=0,"",IF(C221="[for completion]","",IF(C221="","",C221/$D$38)))</f>
        <v/>
      </c>
      <c r="G221" s="193" t="str">
        <f t="shared" ref="G221:G227" si="15">IF($D$39=0,"",IF(C221="[for completion]","",IF(C221="","",C221/$D$39)))</f>
        <v/>
      </c>
    </row>
    <row r="222" spans="1:7" x14ac:dyDescent="0.3">
      <c r="A222" s="159" t="s">
        <v>296</v>
      </c>
      <c r="B222" s="192" t="s">
        <v>174</v>
      </c>
      <c r="C222" s="183"/>
      <c r="E222" s="209"/>
      <c r="F222" s="193" t="str">
        <f t="shared" si="14"/>
        <v/>
      </c>
      <c r="G222" s="193" t="str">
        <f t="shared" si="15"/>
        <v/>
      </c>
    </row>
    <row r="223" spans="1:7" x14ac:dyDescent="0.3">
      <c r="A223" s="159" t="s">
        <v>297</v>
      </c>
      <c r="B223" s="192" t="s">
        <v>174</v>
      </c>
      <c r="C223" s="183"/>
      <c r="E223" s="209"/>
      <c r="F223" s="193" t="str">
        <f t="shared" si="14"/>
        <v/>
      </c>
      <c r="G223" s="193" t="str">
        <f t="shared" si="15"/>
        <v/>
      </c>
    </row>
    <row r="224" spans="1:7" x14ac:dyDescent="0.3">
      <c r="A224" s="159" t="s">
        <v>298</v>
      </c>
      <c r="B224" s="192" t="s">
        <v>174</v>
      </c>
      <c r="C224" s="183"/>
      <c r="E224" s="209"/>
      <c r="F224" s="193" t="str">
        <f t="shared" si="14"/>
        <v/>
      </c>
      <c r="G224" s="193" t="str">
        <f t="shared" si="15"/>
        <v/>
      </c>
    </row>
    <row r="225" spans="1:7" x14ac:dyDescent="0.3">
      <c r="A225" s="159" t="s">
        <v>299</v>
      </c>
      <c r="B225" s="192" t="s">
        <v>174</v>
      </c>
      <c r="C225" s="183"/>
      <c r="E225" s="209"/>
      <c r="F225" s="193" t="str">
        <f t="shared" si="14"/>
        <v/>
      </c>
      <c r="G225" s="193" t="str">
        <f t="shared" si="15"/>
        <v/>
      </c>
    </row>
    <row r="226" spans="1:7" x14ac:dyDescent="0.3">
      <c r="A226" s="159" t="s">
        <v>300</v>
      </c>
      <c r="B226" s="192" t="s">
        <v>174</v>
      </c>
      <c r="C226" s="183"/>
      <c r="E226" s="174"/>
      <c r="F226" s="193" t="str">
        <f t="shared" si="14"/>
        <v/>
      </c>
      <c r="G226" s="193" t="str">
        <f t="shared" si="15"/>
        <v/>
      </c>
    </row>
    <row r="227" spans="1:7" x14ac:dyDescent="0.3">
      <c r="A227" s="159" t="s">
        <v>301</v>
      </c>
      <c r="B227" s="192" t="s">
        <v>174</v>
      </c>
      <c r="C227" s="183"/>
      <c r="E227" s="209"/>
      <c r="F227" s="193" t="str">
        <f t="shared" si="14"/>
        <v/>
      </c>
      <c r="G227" s="193" t="str">
        <f t="shared" si="15"/>
        <v/>
      </c>
    </row>
    <row r="228" spans="1:7" x14ac:dyDescent="0.3">
      <c r="A228" s="177"/>
      <c r="B228" s="178" t="s">
        <v>1414</v>
      </c>
      <c r="C228" s="177"/>
      <c r="D228" s="177"/>
      <c r="E228" s="179"/>
      <c r="F228" s="180"/>
      <c r="G228" s="180"/>
    </row>
    <row r="229" spans="1:7" ht="26" x14ac:dyDescent="0.3">
      <c r="A229" s="159" t="s">
        <v>302</v>
      </c>
      <c r="B229" s="174" t="s">
        <v>1415</v>
      </c>
      <c r="C229" s="217" t="s">
        <v>303</v>
      </c>
    </row>
    <row r="230" spans="1:7" x14ac:dyDescent="0.3">
      <c r="A230" s="177"/>
      <c r="B230" s="178" t="s">
        <v>304</v>
      </c>
      <c r="C230" s="177"/>
      <c r="D230" s="177"/>
      <c r="E230" s="179"/>
      <c r="F230" s="180"/>
      <c r="G230" s="180"/>
    </row>
    <row r="231" spans="1:7" x14ac:dyDescent="0.3">
      <c r="A231" s="159" t="s">
        <v>305</v>
      </c>
      <c r="B231" s="159" t="s">
        <v>306</v>
      </c>
      <c r="C231" s="183"/>
      <c r="E231" s="174"/>
    </row>
    <row r="232" spans="1:7" x14ac:dyDescent="0.3">
      <c r="A232" s="159" t="s">
        <v>307</v>
      </c>
      <c r="B232" s="218" t="s">
        <v>308</v>
      </c>
      <c r="C232" s="183"/>
      <c r="E232" s="174"/>
    </row>
    <row r="233" spans="1:7" x14ac:dyDescent="0.3">
      <c r="A233" s="159" t="s">
        <v>309</v>
      </c>
      <c r="B233" s="218" t="s">
        <v>310</v>
      </c>
      <c r="C233" s="183"/>
      <c r="E233" s="174"/>
    </row>
    <row r="234" spans="1:7" x14ac:dyDescent="0.3">
      <c r="A234" s="159" t="s">
        <v>311</v>
      </c>
      <c r="B234" s="172" t="s">
        <v>312</v>
      </c>
      <c r="C234" s="190"/>
      <c r="D234" s="174"/>
      <c r="E234" s="174"/>
    </row>
    <row r="235" spans="1:7" x14ac:dyDescent="0.3">
      <c r="A235" s="159" t="s">
        <v>313</v>
      </c>
      <c r="B235" s="172" t="s">
        <v>314</v>
      </c>
      <c r="C235" s="190"/>
      <c r="D235" s="174"/>
      <c r="E235" s="174"/>
    </row>
    <row r="236" spans="1:7" x14ac:dyDescent="0.3">
      <c r="A236" s="159" t="s">
        <v>315</v>
      </c>
      <c r="B236" s="172" t="s">
        <v>316</v>
      </c>
      <c r="C236" s="174"/>
      <c r="D236" s="174"/>
      <c r="E236" s="174"/>
    </row>
    <row r="237" spans="1:7" x14ac:dyDescent="0.3">
      <c r="A237" s="159" t="s">
        <v>317</v>
      </c>
      <c r="C237" s="174"/>
      <c r="D237" s="174"/>
      <c r="E237" s="174"/>
    </row>
    <row r="238" spans="1:7" x14ac:dyDescent="0.3">
      <c r="A238" s="159" t="s">
        <v>318</v>
      </c>
      <c r="C238" s="174"/>
      <c r="D238" s="174"/>
      <c r="E238" s="174"/>
    </row>
    <row r="239" spans="1:7" x14ac:dyDescent="0.3">
      <c r="A239" s="177"/>
      <c r="B239" s="178" t="s">
        <v>1416</v>
      </c>
      <c r="C239" s="177"/>
      <c r="D239" s="177"/>
      <c r="E239" s="179"/>
      <c r="F239" s="180"/>
      <c r="G239" s="180"/>
    </row>
    <row r="240" spans="1:7" ht="29" x14ac:dyDescent="0.3">
      <c r="A240" s="159" t="s">
        <v>1417</v>
      </c>
      <c r="B240" s="159" t="s">
        <v>1418</v>
      </c>
      <c r="D240" s="154"/>
      <c r="E240" s="154"/>
      <c r="F240" s="154"/>
      <c r="G240" s="154"/>
    </row>
    <row r="241" spans="1:7" ht="29" x14ac:dyDescent="0.3">
      <c r="A241" s="159" t="s">
        <v>1419</v>
      </c>
      <c r="B241" s="159" t="s">
        <v>1420</v>
      </c>
      <c r="C241" s="219"/>
      <c r="D241" s="154"/>
      <c r="E241" s="154"/>
      <c r="F241" s="154"/>
      <c r="G241" s="154"/>
    </row>
    <row r="242" spans="1:7" x14ac:dyDescent="0.3">
      <c r="A242" s="159" t="s">
        <v>1421</v>
      </c>
      <c r="B242" s="159" t="s">
        <v>1422</v>
      </c>
      <c r="C242" s="219"/>
      <c r="D242" s="154"/>
      <c r="E242" s="154"/>
      <c r="F242" s="154"/>
      <c r="G242" s="154"/>
    </row>
    <row r="243" spans="1:7" x14ac:dyDescent="0.3">
      <c r="A243" s="159" t="s">
        <v>1423</v>
      </c>
      <c r="B243" s="159" t="s">
        <v>1424</v>
      </c>
      <c r="D243" s="154"/>
      <c r="E243" s="154"/>
      <c r="F243" s="154"/>
      <c r="G243" s="154"/>
    </row>
    <row r="244" spans="1:7" hidden="1" x14ac:dyDescent="0.3">
      <c r="A244" s="159" t="s">
        <v>1425</v>
      </c>
      <c r="D244" s="154"/>
      <c r="E244" s="154"/>
      <c r="F244" s="154"/>
      <c r="G244" s="154"/>
    </row>
    <row r="245" spans="1:7" hidden="1" x14ac:dyDescent="0.3">
      <c r="A245" s="159" t="s">
        <v>1426</v>
      </c>
      <c r="D245" s="154"/>
      <c r="E245" s="154"/>
      <c r="F245" s="154"/>
      <c r="G245" s="154"/>
    </row>
    <row r="246" spans="1:7" hidden="1" x14ac:dyDescent="0.3">
      <c r="A246" s="159" t="s">
        <v>1427</v>
      </c>
      <c r="D246" s="154"/>
      <c r="E246" s="154"/>
      <c r="F246" s="154"/>
      <c r="G246" s="154"/>
    </row>
    <row r="247" spans="1:7" hidden="1" x14ac:dyDescent="0.3">
      <c r="A247" s="159" t="s">
        <v>1428</v>
      </c>
      <c r="D247" s="154"/>
      <c r="E247" s="154"/>
      <c r="F247" s="154"/>
      <c r="G247" s="154"/>
    </row>
    <row r="248" spans="1:7" hidden="1" x14ac:dyDescent="0.3">
      <c r="A248" s="159" t="s">
        <v>1429</v>
      </c>
      <c r="D248" s="154"/>
      <c r="E248" s="154"/>
      <c r="F248" s="154"/>
      <c r="G248" s="154"/>
    </row>
    <row r="249" spans="1:7" hidden="1" x14ac:dyDescent="0.3">
      <c r="A249" s="159" t="s">
        <v>1430</v>
      </c>
      <c r="D249" s="154"/>
      <c r="E249" s="154"/>
      <c r="F249" s="154"/>
      <c r="G249" s="154"/>
    </row>
    <row r="250" spans="1:7" hidden="1" x14ac:dyDescent="0.3">
      <c r="A250" s="159" t="s">
        <v>1431</v>
      </c>
      <c r="D250" s="154"/>
      <c r="E250" s="154"/>
      <c r="F250" s="154"/>
      <c r="G250" s="154"/>
    </row>
    <row r="251" spans="1:7" hidden="1" x14ac:dyDescent="0.3">
      <c r="A251" s="159" t="s">
        <v>1432</v>
      </c>
      <c r="D251" s="154"/>
      <c r="E251" s="154"/>
      <c r="F251" s="154"/>
      <c r="G251" s="154"/>
    </row>
    <row r="252" spans="1:7" hidden="1" x14ac:dyDescent="0.3">
      <c r="A252" s="159" t="s">
        <v>1433</v>
      </c>
      <c r="D252" s="154"/>
      <c r="E252" s="154"/>
      <c r="F252" s="154"/>
      <c r="G252" s="154"/>
    </row>
    <row r="253" spans="1:7" hidden="1" x14ac:dyDescent="0.3">
      <c r="A253" s="159" t="s">
        <v>1434</v>
      </c>
      <c r="D253" s="154"/>
      <c r="E253" s="154"/>
      <c r="F253" s="154"/>
      <c r="G253" s="154"/>
    </row>
    <row r="254" spans="1:7" hidden="1" x14ac:dyDescent="0.3">
      <c r="A254" s="159" t="s">
        <v>1435</v>
      </c>
      <c r="D254" s="154"/>
      <c r="E254" s="154"/>
      <c r="F254" s="154"/>
      <c r="G254" s="154"/>
    </row>
    <row r="255" spans="1:7" hidden="1" x14ac:dyDescent="0.3">
      <c r="A255" s="159" t="s">
        <v>1436</v>
      </c>
      <c r="D255" s="154"/>
      <c r="E255" s="154"/>
      <c r="F255" s="154"/>
      <c r="G255" s="154"/>
    </row>
    <row r="256" spans="1:7" hidden="1" x14ac:dyDescent="0.3">
      <c r="A256" s="159" t="s">
        <v>1437</v>
      </c>
      <c r="D256" s="154"/>
      <c r="E256" s="154"/>
      <c r="F256" s="154"/>
      <c r="G256" s="154"/>
    </row>
    <row r="257" spans="1:7" hidden="1" x14ac:dyDescent="0.3">
      <c r="A257" s="159" t="s">
        <v>1438</v>
      </c>
      <c r="D257" s="154"/>
      <c r="E257" s="154"/>
      <c r="F257" s="154"/>
      <c r="G257" s="154"/>
    </row>
    <row r="258" spans="1:7" hidden="1" x14ac:dyDescent="0.3">
      <c r="A258" s="159" t="s">
        <v>1439</v>
      </c>
      <c r="D258" s="154"/>
      <c r="E258" s="154"/>
      <c r="F258" s="154"/>
      <c r="G258" s="154"/>
    </row>
    <row r="259" spans="1:7" hidden="1" x14ac:dyDescent="0.3">
      <c r="A259" s="159" t="s">
        <v>1440</v>
      </c>
      <c r="D259" s="154"/>
      <c r="E259" s="154"/>
      <c r="F259" s="154"/>
      <c r="G259" s="154"/>
    </row>
    <row r="260" spans="1:7" hidden="1" x14ac:dyDescent="0.3">
      <c r="A260" s="159" t="s">
        <v>1441</v>
      </c>
      <c r="D260" s="154"/>
      <c r="E260" s="154"/>
      <c r="F260" s="154"/>
      <c r="G260" s="154"/>
    </row>
    <row r="261" spans="1:7" hidden="1" x14ac:dyDescent="0.3">
      <c r="A261" s="159" t="s">
        <v>1442</v>
      </c>
      <c r="D261" s="154"/>
      <c r="E261" s="154"/>
      <c r="F261" s="154"/>
      <c r="G261" s="154"/>
    </row>
    <row r="262" spans="1:7" hidden="1" x14ac:dyDescent="0.3">
      <c r="A262" s="159" t="s">
        <v>1443</v>
      </c>
      <c r="D262" s="154"/>
      <c r="E262" s="154"/>
      <c r="F262" s="154"/>
      <c r="G262" s="154"/>
    </row>
    <row r="263" spans="1:7" hidden="1" x14ac:dyDescent="0.3">
      <c r="A263" s="159" t="s">
        <v>1444</v>
      </c>
      <c r="D263" s="154"/>
      <c r="E263" s="154"/>
      <c r="F263" s="154"/>
      <c r="G263" s="154"/>
    </row>
    <row r="264" spans="1:7" hidden="1" x14ac:dyDescent="0.3">
      <c r="A264" s="159" t="s">
        <v>1445</v>
      </c>
      <c r="D264" s="154"/>
      <c r="E264" s="154"/>
      <c r="F264" s="154"/>
      <c r="G264" s="154"/>
    </row>
    <row r="265" spans="1:7" hidden="1" x14ac:dyDescent="0.3">
      <c r="A265" s="159" t="s">
        <v>1446</v>
      </c>
      <c r="D265" s="154"/>
      <c r="E265" s="154"/>
      <c r="F265" s="154"/>
      <c r="G265" s="154"/>
    </row>
    <row r="266" spans="1:7" hidden="1" x14ac:dyDescent="0.3">
      <c r="A266" s="159" t="s">
        <v>1447</v>
      </c>
      <c r="D266" s="154"/>
      <c r="E266" s="154"/>
      <c r="F266" s="154"/>
      <c r="G266" s="154"/>
    </row>
    <row r="267" spans="1:7" hidden="1" x14ac:dyDescent="0.3">
      <c r="A267" s="159" t="s">
        <v>1448</v>
      </c>
      <c r="D267" s="154"/>
      <c r="E267" s="154"/>
      <c r="F267" s="154"/>
      <c r="G267" s="154"/>
    </row>
    <row r="268" spans="1:7" hidden="1" x14ac:dyDescent="0.3">
      <c r="A268" s="159" t="s">
        <v>1449</v>
      </c>
      <c r="D268" s="154"/>
      <c r="E268" s="154"/>
      <c r="F268" s="154"/>
      <c r="G268" s="154"/>
    </row>
    <row r="269" spans="1:7" hidden="1" x14ac:dyDescent="0.3">
      <c r="A269" s="159" t="s">
        <v>1450</v>
      </c>
      <c r="D269" s="154"/>
      <c r="E269" s="154"/>
      <c r="F269" s="154"/>
      <c r="G269" s="154"/>
    </row>
    <row r="270" spans="1:7" hidden="1" x14ac:dyDescent="0.3">
      <c r="A270" s="159" t="s">
        <v>1451</v>
      </c>
      <c r="D270" s="154"/>
      <c r="E270" s="154"/>
      <c r="F270" s="154"/>
      <c r="G270" s="154"/>
    </row>
    <row r="271" spans="1:7" hidden="1" x14ac:dyDescent="0.3">
      <c r="A271" s="159" t="s">
        <v>1452</v>
      </c>
      <c r="D271" s="154"/>
      <c r="E271" s="154"/>
      <c r="F271" s="154"/>
      <c r="G271" s="154"/>
    </row>
    <row r="272" spans="1:7" hidden="1" x14ac:dyDescent="0.3">
      <c r="A272" s="159" t="s">
        <v>1453</v>
      </c>
      <c r="D272" s="154"/>
      <c r="E272" s="154"/>
      <c r="F272" s="154"/>
      <c r="G272" s="154"/>
    </row>
    <row r="273" spans="1:7" hidden="1" x14ac:dyDescent="0.3">
      <c r="A273" s="159" t="s">
        <v>1454</v>
      </c>
      <c r="D273" s="154"/>
      <c r="E273" s="154"/>
      <c r="F273" s="154"/>
      <c r="G273" s="154"/>
    </row>
    <row r="274" spans="1:7" hidden="1" x14ac:dyDescent="0.3">
      <c r="A274" s="159" t="s">
        <v>1455</v>
      </c>
      <c r="D274" s="154"/>
      <c r="E274" s="154"/>
      <c r="F274" s="154"/>
      <c r="G274" s="154"/>
    </row>
    <row r="275" spans="1:7" hidden="1" x14ac:dyDescent="0.3">
      <c r="A275" s="159" t="s">
        <v>1456</v>
      </c>
      <c r="D275" s="154"/>
      <c r="E275" s="154"/>
      <c r="F275" s="154"/>
      <c r="G275" s="154"/>
    </row>
    <row r="276" spans="1:7" hidden="1" x14ac:dyDescent="0.3">
      <c r="A276" s="159" t="s">
        <v>1457</v>
      </c>
      <c r="D276" s="154"/>
      <c r="E276" s="154"/>
      <c r="F276" s="154"/>
      <c r="G276" s="154"/>
    </row>
    <row r="277" spans="1:7" hidden="1" x14ac:dyDescent="0.3">
      <c r="A277" s="159" t="s">
        <v>1458</v>
      </c>
      <c r="D277" s="154"/>
      <c r="E277" s="154"/>
      <c r="F277" s="154"/>
      <c r="G277" s="154"/>
    </row>
    <row r="278" spans="1:7" hidden="1" x14ac:dyDescent="0.3">
      <c r="A278" s="159" t="s">
        <v>1459</v>
      </c>
      <c r="D278" s="154"/>
      <c r="E278" s="154"/>
      <c r="F278" s="154"/>
      <c r="G278" s="154"/>
    </row>
    <row r="279" spans="1:7" hidden="1" x14ac:dyDescent="0.3">
      <c r="A279" s="159" t="s">
        <v>1460</v>
      </c>
      <c r="D279" s="154"/>
      <c r="E279" s="154"/>
      <c r="F279" s="154"/>
      <c r="G279" s="154"/>
    </row>
    <row r="280" spans="1:7" hidden="1" x14ac:dyDescent="0.3">
      <c r="A280" s="159" t="s">
        <v>1461</v>
      </c>
      <c r="D280" s="154"/>
      <c r="E280" s="154"/>
      <c r="F280" s="154"/>
      <c r="G280" s="154"/>
    </row>
    <row r="281" spans="1:7" hidden="1" x14ac:dyDescent="0.3">
      <c r="A281" s="159" t="s">
        <v>1462</v>
      </c>
      <c r="D281" s="154"/>
      <c r="E281" s="154"/>
      <c r="F281" s="154"/>
      <c r="G281" s="154"/>
    </row>
    <row r="282" spans="1:7" hidden="1" x14ac:dyDescent="0.3">
      <c r="A282" s="159" t="s">
        <v>1463</v>
      </c>
      <c r="D282" s="154"/>
      <c r="E282" s="154"/>
      <c r="F282" s="154"/>
      <c r="G282" s="154"/>
    </row>
    <row r="283" spans="1:7" hidden="1" x14ac:dyDescent="0.3">
      <c r="A283" s="159" t="s">
        <v>1464</v>
      </c>
      <c r="D283" s="154"/>
      <c r="E283" s="154"/>
      <c r="F283" s="154"/>
      <c r="G283" s="154"/>
    </row>
    <row r="284" spans="1:7" hidden="1" x14ac:dyDescent="0.3">
      <c r="A284" s="159" t="s">
        <v>1465</v>
      </c>
      <c r="D284" s="154"/>
      <c r="E284" s="154"/>
      <c r="F284" s="154"/>
      <c r="G284" s="154"/>
    </row>
    <row r="285" spans="1:7" ht="18.5" x14ac:dyDescent="0.3">
      <c r="A285" s="167"/>
      <c r="B285" s="167" t="s">
        <v>1466</v>
      </c>
      <c r="C285" s="167" t="s">
        <v>319</v>
      </c>
      <c r="D285" s="167" t="s">
        <v>319</v>
      </c>
      <c r="E285" s="167"/>
      <c r="F285" s="168"/>
      <c r="G285" s="169"/>
    </row>
    <row r="286" spans="1:7" ht="13" x14ac:dyDescent="0.3">
      <c r="A286" s="220" t="s">
        <v>1467</v>
      </c>
      <c r="B286" s="221"/>
      <c r="C286" s="221"/>
      <c r="D286" s="221"/>
      <c r="E286" s="221"/>
      <c r="F286" s="222"/>
      <c r="G286" s="221"/>
    </row>
    <row r="287" spans="1:7" ht="13" x14ac:dyDescent="0.3">
      <c r="A287" s="220" t="s">
        <v>1468</v>
      </c>
      <c r="B287" s="221"/>
      <c r="C287" s="221"/>
      <c r="D287" s="221"/>
      <c r="E287" s="221"/>
      <c r="F287" s="222"/>
      <c r="G287" s="221"/>
    </row>
    <row r="288" spans="1:7" x14ac:dyDescent="0.3">
      <c r="A288" s="159" t="s">
        <v>320</v>
      </c>
      <c r="B288" s="172" t="s">
        <v>1469</v>
      </c>
      <c r="C288" s="223">
        <f>ROW(B38)</f>
        <v>38</v>
      </c>
      <c r="D288" s="186"/>
      <c r="E288" s="186"/>
      <c r="F288" s="186"/>
      <c r="G288" s="186"/>
    </row>
    <row r="289" spans="1:7" x14ac:dyDescent="0.3">
      <c r="A289" s="159" t="s">
        <v>321</v>
      </c>
      <c r="B289" s="172" t="s">
        <v>1470</v>
      </c>
      <c r="C289" s="223">
        <f>ROW(B39)</f>
        <v>39</v>
      </c>
      <c r="E289" s="186"/>
      <c r="F289" s="186"/>
    </row>
    <row r="290" spans="1:7" ht="29" x14ac:dyDescent="0.3">
      <c r="A290" s="159" t="s">
        <v>322</v>
      </c>
      <c r="B290" s="172" t="s">
        <v>1471</v>
      </c>
      <c r="C290" s="219" t="s">
        <v>1472</v>
      </c>
      <c r="G290" s="224"/>
    </row>
    <row r="291" spans="1:7" x14ac:dyDescent="0.3">
      <c r="A291" s="159" t="s">
        <v>324</v>
      </c>
      <c r="B291" s="172" t="s">
        <v>1473</v>
      </c>
      <c r="C291" s="223" t="s">
        <v>323</v>
      </c>
      <c r="D291" s="223" t="s">
        <v>1474</v>
      </c>
      <c r="E291" s="224"/>
      <c r="F291" s="186"/>
    </row>
    <row r="292" spans="1:7" x14ac:dyDescent="0.3">
      <c r="A292" s="159" t="s">
        <v>325</v>
      </c>
      <c r="B292" s="172" t="s">
        <v>1475</v>
      </c>
      <c r="C292" s="223">
        <f>ROW(B52)</f>
        <v>52</v>
      </c>
      <c r="G292" s="224"/>
    </row>
    <row r="293" spans="1:7" x14ac:dyDescent="0.35">
      <c r="A293" s="159" t="s">
        <v>326</v>
      </c>
      <c r="B293" s="172" t="s">
        <v>1476</v>
      </c>
      <c r="C293" s="225" t="s">
        <v>1477</v>
      </c>
      <c r="D293" s="223" t="s">
        <v>1478</v>
      </c>
      <c r="E293" s="224"/>
      <c r="F293" s="223" t="s">
        <v>1474</v>
      </c>
      <c r="G293" s="223" t="s">
        <v>1474</v>
      </c>
    </row>
    <row r="294" spans="1:7" x14ac:dyDescent="0.35">
      <c r="A294" s="159" t="s">
        <v>327</v>
      </c>
      <c r="B294" s="172" t="s">
        <v>1479</v>
      </c>
      <c r="C294" s="225" t="s">
        <v>1480</v>
      </c>
    </row>
    <row r="295" spans="1:7" x14ac:dyDescent="0.3">
      <c r="A295" s="159" t="s">
        <v>328</v>
      </c>
      <c r="B295" s="172" t="s">
        <v>1481</v>
      </c>
      <c r="C295" s="223" t="s">
        <v>1482</v>
      </c>
      <c r="D295" s="223" t="s">
        <v>1474</v>
      </c>
      <c r="F295" s="223" t="s">
        <v>1474</v>
      </c>
    </row>
    <row r="296" spans="1:7" x14ac:dyDescent="0.3">
      <c r="A296" s="159" t="s">
        <v>329</v>
      </c>
      <c r="B296" s="172" t="s">
        <v>1483</v>
      </c>
      <c r="C296" s="223">
        <f>ROW(B111)</f>
        <v>111</v>
      </c>
      <c r="F296" s="224"/>
    </row>
    <row r="297" spans="1:7" x14ac:dyDescent="0.3">
      <c r="A297" s="159" t="s">
        <v>330</v>
      </c>
      <c r="B297" s="172" t="s">
        <v>1484</v>
      </c>
      <c r="C297" s="223">
        <f>ROW(B163)</f>
        <v>163</v>
      </c>
      <c r="E297" s="224"/>
      <c r="F297" s="224"/>
    </row>
    <row r="298" spans="1:7" x14ac:dyDescent="0.3">
      <c r="A298" s="159" t="s">
        <v>331</v>
      </c>
      <c r="B298" s="172" t="s">
        <v>1485</v>
      </c>
      <c r="C298" s="223">
        <f>ROW(B137)</f>
        <v>137</v>
      </c>
      <c r="E298" s="224"/>
      <c r="F298" s="224"/>
    </row>
    <row r="299" spans="1:7" x14ac:dyDescent="0.3">
      <c r="A299" s="159" t="s">
        <v>332</v>
      </c>
      <c r="B299" s="172" t="s">
        <v>1486</v>
      </c>
      <c r="C299" s="219"/>
      <c r="E299" s="224"/>
    </row>
    <row r="300" spans="1:7" x14ac:dyDescent="0.3">
      <c r="A300" s="159" t="s">
        <v>333</v>
      </c>
      <c r="B300" s="172" t="s">
        <v>1487</v>
      </c>
      <c r="C300" s="223" t="s">
        <v>1488</v>
      </c>
      <c r="D300" s="223" t="s">
        <v>1489</v>
      </c>
      <c r="E300" s="224"/>
    </row>
    <row r="301" spans="1:7" x14ac:dyDescent="0.3">
      <c r="A301" s="159" t="s">
        <v>1490</v>
      </c>
      <c r="B301" s="172" t="s">
        <v>1491</v>
      </c>
      <c r="C301" s="223" t="s">
        <v>1492</v>
      </c>
    </row>
    <row r="302" spans="1:7" x14ac:dyDescent="0.3">
      <c r="A302" s="159" t="s">
        <v>1493</v>
      </c>
      <c r="B302" s="172" t="s">
        <v>1494</v>
      </c>
      <c r="C302" s="223" t="s">
        <v>1495</v>
      </c>
    </row>
    <row r="303" spans="1:7" x14ac:dyDescent="0.3">
      <c r="A303" s="159" t="s">
        <v>1496</v>
      </c>
      <c r="B303" s="172" t="s">
        <v>1497</v>
      </c>
      <c r="C303" s="223">
        <f>ROW(B65)</f>
        <v>65</v>
      </c>
    </row>
    <row r="304" spans="1:7" x14ac:dyDescent="0.3">
      <c r="A304" s="159" t="s">
        <v>1498</v>
      </c>
      <c r="B304" s="172" t="s">
        <v>1499</v>
      </c>
      <c r="C304" s="223">
        <f>ROW(B88)</f>
        <v>88</v>
      </c>
    </row>
    <row r="305" spans="1:7" x14ac:dyDescent="0.3">
      <c r="A305" s="159" t="s">
        <v>1500</v>
      </c>
      <c r="B305" s="172" t="s">
        <v>1501</v>
      </c>
      <c r="C305" s="223" t="s">
        <v>1502</v>
      </c>
      <c r="E305" s="224"/>
    </row>
    <row r="306" spans="1:7" x14ac:dyDescent="0.3">
      <c r="A306" s="159" t="s">
        <v>1503</v>
      </c>
      <c r="B306" s="172" t="s">
        <v>1504</v>
      </c>
      <c r="C306" s="223">
        <v>44</v>
      </c>
      <c r="E306" s="224"/>
    </row>
    <row r="307" spans="1:7" x14ac:dyDescent="0.3">
      <c r="A307" s="159" t="s">
        <v>1505</v>
      </c>
      <c r="B307" s="172" t="s">
        <v>1506</v>
      </c>
      <c r="C307" s="223" t="s">
        <v>1507</v>
      </c>
      <c r="D307" s="223" t="s">
        <v>1474</v>
      </c>
      <c r="E307" s="224"/>
      <c r="F307" s="223" t="s">
        <v>1474</v>
      </c>
    </row>
    <row r="308" spans="1:7" x14ac:dyDescent="0.3">
      <c r="A308" s="159" t="s">
        <v>334</v>
      </c>
      <c r="B308" s="172"/>
      <c r="E308" s="224"/>
    </row>
    <row r="309" spans="1:7" x14ac:dyDescent="0.3">
      <c r="A309" s="159" t="s">
        <v>335</v>
      </c>
      <c r="E309" s="224"/>
    </row>
    <row r="310" spans="1:7" x14ac:dyDescent="0.3">
      <c r="A310" s="159" t="s">
        <v>336</v>
      </c>
    </row>
    <row r="311" spans="1:7" ht="37" x14ac:dyDescent="0.3">
      <c r="A311" s="168"/>
      <c r="B311" s="167" t="s">
        <v>337</v>
      </c>
      <c r="C311" s="168"/>
      <c r="D311" s="168"/>
      <c r="E311" s="168"/>
      <c r="F311" s="168"/>
      <c r="G311" s="169"/>
    </row>
    <row r="312" spans="1:7" x14ac:dyDescent="0.3">
      <c r="A312" s="159" t="s">
        <v>338</v>
      </c>
      <c r="B312" s="182" t="s">
        <v>339</v>
      </c>
      <c r="C312" s="226">
        <v>119.22339534</v>
      </c>
    </row>
    <row r="313" spans="1:7" x14ac:dyDescent="0.3">
      <c r="A313" s="159" t="s">
        <v>340</v>
      </c>
      <c r="B313" s="182" t="s">
        <v>341</v>
      </c>
    </row>
    <row r="314" spans="1:7" x14ac:dyDescent="0.3">
      <c r="A314" s="159" t="s">
        <v>342</v>
      </c>
      <c r="B314" s="182" t="s">
        <v>343</v>
      </c>
    </row>
    <row r="315" spans="1:7" x14ac:dyDescent="0.3">
      <c r="A315" s="159" t="s">
        <v>344</v>
      </c>
      <c r="B315" s="182"/>
      <c r="C315" s="223"/>
    </row>
    <row r="316" spans="1:7" x14ac:dyDescent="0.3">
      <c r="A316" s="159" t="s">
        <v>345</v>
      </c>
      <c r="B316" s="182"/>
      <c r="C316" s="223"/>
    </row>
    <row r="317" spans="1:7" x14ac:dyDescent="0.3">
      <c r="A317" s="159" t="s">
        <v>346</v>
      </c>
      <c r="B317" s="182"/>
      <c r="C317" s="223"/>
    </row>
    <row r="318" spans="1:7" x14ac:dyDescent="0.3">
      <c r="A318" s="159" t="s">
        <v>347</v>
      </c>
      <c r="B318" s="182"/>
      <c r="C318" s="223"/>
    </row>
    <row r="319" spans="1:7" ht="18.5" x14ac:dyDescent="0.3">
      <c r="A319" s="168"/>
      <c r="B319" s="167" t="s">
        <v>348</v>
      </c>
      <c r="C319" s="168"/>
      <c r="D319" s="168"/>
      <c r="E319" s="168"/>
      <c r="F319" s="168"/>
      <c r="G319" s="169"/>
    </row>
    <row r="320" spans="1:7" x14ac:dyDescent="0.3">
      <c r="A320" s="177"/>
      <c r="B320" s="178" t="s">
        <v>349</v>
      </c>
      <c r="C320" s="177"/>
      <c r="D320" s="177"/>
      <c r="E320" s="179"/>
      <c r="F320" s="180"/>
      <c r="G320" s="180"/>
    </row>
    <row r="321" spans="1:3" x14ac:dyDescent="0.3">
      <c r="A321" s="159" t="s">
        <v>350</v>
      </c>
      <c r="B321" s="172" t="s">
        <v>1508</v>
      </c>
      <c r="C321" s="172"/>
    </row>
    <row r="322" spans="1:3" x14ac:dyDescent="0.3">
      <c r="A322" s="159" t="s">
        <v>351</v>
      </c>
      <c r="B322" s="172" t="s">
        <v>1509</v>
      </c>
      <c r="C322" s="172"/>
    </row>
    <row r="323" spans="1:3" x14ac:dyDescent="0.3">
      <c r="A323" s="159" t="s">
        <v>352</v>
      </c>
      <c r="B323" s="172" t="s">
        <v>353</v>
      </c>
      <c r="C323" s="172"/>
    </row>
    <row r="324" spans="1:3" x14ac:dyDescent="0.3">
      <c r="A324" s="159" t="s">
        <v>354</v>
      </c>
      <c r="B324" s="172" t="s">
        <v>355</v>
      </c>
    </row>
    <row r="325" spans="1:3" x14ac:dyDescent="0.3">
      <c r="A325" s="159" t="s">
        <v>356</v>
      </c>
      <c r="B325" s="172" t="s">
        <v>357</v>
      </c>
    </row>
    <row r="326" spans="1:3" x14ac:dyDescent="0.3">
      <c r="A326" s="159" t="s">
        <v>358</v>
      </c>
      <c r="B326" s="172" t="s">
        <v>771</v>
      </c>
    </row>
    <row r="327" spans="1:3" x14ac:dyDescent="0.3">
      <c r="A327" s="159" t="s">
        <v>359</v>
      </c>
      <c r="B327" s="172" t="s">
        <v>360</v>
      </c>
    </row>
    <row r="328" spans="1:3" x14ac:dyDescent="0.3">
      <c r="A328" s="159" t="s">
        <v>361</v>
      </c>
      <c r="B328" s="172" t="s">
        <v>362</v>
      </c>
    </row>
    <row r="329" spans="1:3" x14ac:dyDescent="0.3">
      <c r="A329" s="159" t="s">
        <v>363</v>
      </c>
      <c r="B329" s="172" t="s">
        <v>1510</v>
      </c>
    </row>
    <row r="330" spans="1:3" hidden="1" x14ac:dyDescent="0.3">
      <c r="A330" s="159" t="s">
        <v>364</v>
      </c>
      <c r="B330" s="192" t="s">
        <v>365</v>
      </c>
    </row>
    <row r="331" spans="1:3" hidden="1" x14ac:dyDescent="0.3">
      <c r="A331" s="159" t="s">
        <v>366</v>
      </c>
      <c r="B331" s="192" t="s">
        <v>365</v>
      </c>
    </row>
    <row r="332" spans="1:3" hidden="1" x14ac:dyDescent="0.3">
      <c r="A332" s="159" t="s">
        <v>367</v>
      </c>
      <c r="B332" s="192" t="s">
        <v>365</v>
      </c>
    </row>
    <row r="333" spans="1:3" hidden="1" x14ac:dyDescent="0.3">
      <c r="A333" s="159" t="s">
        <v>368</v>
      </c>
      <c r="B333" s="192" t="s">
        <v>365</v>
      </c>
    </row>
    <row r="334" spans="1:3" hidden="1" x14ac:dyDescent="0.3">
      <c r="A334" s="159" t="s">
        <v>369</v>
      </c>
      <c r="B334" s="192" t="s">
        <v>365</v>
      </c>
    </row>
    <row r="335" spans="1:3" hidden="1" x14ac:dyDescent="0.3">
      <c r="A335" s="159" t="s">
        <v>370</v>
      </c>
      <c r="B335" s="192" t="s">
        <v>365</v>
      </c>
    </row>
    <row r="336" spans="1:3" hidden="1" x14ac:dyDescent="0.3">
      <c r="A336" s="159" t="s">
        <v>371</v>
      </c>
      <c r="B336" s="192" t="s">
        <v>365</v>
      </c>
    </row>
    <row r="337" spans="1:2" hidden="1" x14ac:dyDescent="0.3">
      <c r="A337" s="159" t="s">
        <v>372</v>
      </c>
      <c r="B337" s="192" t="s">
        <v>365</v>
      </c>
    </row>
    <row r="338" spans="1:2" hidden="1" x14ac:dyDescent="0.3">
      <c r="A338" s="159" t="s">
        <v>373</v>
      </c>
      <c r="B338" s="192" t="s">
        <v>365</v>
      </c>
    </row>
    <row r="339" spans="1:2" hidden="1" x14ac:dyDescent="0.3">
      <c r="A339" s="159" t="s">
        <v>374</v>
      </c>
      <c r="B339" s="192" t="s">
        <v>365</v>
      </c>
    </row>
    <row r="340" spans="1:2" hidden="1" x14ac:dyDescent="0.3">
      <c r="A340" s="159" t="s">
        <v>375</v>
      </c>
      <c r="B340" s="192" t="s">
        <v>365</v>
      </c>
    </row>
    <row r="341" spans="1:2" hidden="1" x14ac:dyDescent="0.3">
      <c r="A341" s="159" t="s">
        <v>376</v>
      </c>
      <c r="B341" s="192" t="s">
        <v>365</v>
      </c>
    </row>
    <row r="342" spans="1:2" hidden="1" x14ac:dyDescent="0.3">
      <c r="A342" s="159" t="s">
        <v>377</v>
      </c>
      <c r="B342" s="192" t="s">
        <v>365</v>
      </c>
    </row>
    <row r="343" spans="1:2" hidden="1" x14ac:dyDescent="0.3">
      <c r="A343" s="159" t="s">
        <v>378</v>
      </c>
      <c r="B343" s="192" t="s">
        <v>365</v>
      </c>
    </row>
    <row r="344" spans="1:2" hidden="1" x14ac:dyDescent="0.3">
      <c r="A344" s="159" t="s">
        <v>379</v>
      </c>
      <c r="B344" s="192" t="s">
        <v>365</v>
      </c>
    </row>
    <row r="345" spans="1:2" hidden="1" x14ac:dyDescent="0.3">
      <c r="A345" s="159" t="s">
        <v>380</v>
      </c>
      <c r="B345" s="192" t="s">
        <v>365</v>
      </c>
    </row>
    <row r="346" spans="1:2" hidden="1" x14ac:dyDescent="0.3">
      <c r="A346" s="159" t="s">
        <v>381</v>
      </c>
      <c r="B346" s="192" t="s">
        <v>365</v>
      </c>
    </row>
    <row r="347" spans="1:2" hidden="1" x14ac:dyDescent="0.3">
      <c r="A347" s="159" t="s">
        <v>382</v>
      </c>
      <c r="B347" s="192" t="s">
        <v>365</v>
      </c>
    </row>
    <row r="348" spans="1:2" hidden="1" x14ac:dyDescent="0.3">
      <c r="A348" s="159" t="s">
        <v>383</v>
      </c>
      <c r="B348" s="192" t="s">
        <v>365</v>
      </c>
    </row>
    <row r="349" spans="1:2" hidden="1" x14ac:dyDescent="0.3">
      <c r="A349" s="159" t="s">
        <v>384</v>
      </c>
      <c r="B349" s="192" t="s">
        <v>365</v>
      </c>
    </row>
    <row r="350" spans="1:2" hidden="1" x14ac:dyDescent="0.3">
      <c r="A350" s="159" t="s">
        <v>385</v>
      </c>
      <c r="B350" s="192" t="s">
        <v>365</v>
      </c>
    </row>
    <row r="351" spans="1:2" hidden="1" x14ac:dyDescent="0.3">
      <c r="A351" s="159" t="s">
        <v>386</v>
      </c>
      <c r="B351" s="192" t="s">
        <v>365</v>
      </c>
    </row>
    <row r="352" spans="1:2" hidden="1" x14ac:dyDescent="0.3">
      <c r="A352" s="159" t="s">
        <v>387</v>
      </c>
      <c r="B352" s="192" t="s">
        <v>365</v>
      </c>
    </row>
    <row r="353" spans="1:2" hidden="1" x14ac:dyDescent="0.3">
      <c r="A353" s="159" t="s">
        <v>388</v>
      </c>
      <c r="B353" s="192" t="s">
        <v>365</v>
      </c>
    </row>
    <row r="354" spans="1:2" hidden="1" x14ac:dyDescent="0.3">
      <c r="A354" s="159" t="s">
        <v>389</v>
      </c>
      <c r="B354" s="192" t="s">
        <v>365</v>
      </c>
    </row>
    <row r="355" spans="1:2" hidden="1" x14ac:dyDescent="0.3">
      <c r="A355" s="159" t="s">
        <v>390</v>
      </c>
      <c r="B355" s="192" t="s">
        <v>365</v>
      </c>
    </row>
    <row r="356" spans="1:2" hidden="1" x14ac:dyDescent="0.3">
      <c r="A356" s="159" t="s">
        <v>391</v>
      </c>
      <c r="B356" s="192" t="s">
        <v>365</v>
      </c>
    </row>
    <row r="357" spans="1:2" hidden="1" x14ac:dyDescent="0.3">
      <c r="A357" s="159" t="s">
        <v>392</v>
      </c>
      <c r="B357" s="192" t="s">
        <v>365</v>
      </c>
    </row>
    <row r="358" spans="1:2" hidden="1" x14ac:dyDescent="0.3">
      <c r="A358" s="159" t="s">
        <v>393</v>
      </c>
      <c r="B358" s="192" t="s">
        <v>365</v>
      </c>
    </row>
    <row r="359" spans="1:2" hidden="1" x14ac:dyDescent="0.3">
      <c r="A359" s="159" t="s">
        <v>394</v>
      </c>
      <c r="B359" s="192" t="s">
        <v>365</v>
      </c>
    </row>
    <row r="360" spans="1:2" hidden="1" x14ac:dyDescent="0.3">
      <c r="A360" s="159" t="s">
        <v>395</v>
      </c>
      <c r="B360" s="192" t="s">
        <v>365</v>
      </c>
    </row>
    <row r="361" spans="1:2" hidden="1" x14ac:dyDescent="0.3">
      <c r="A361" s="159" t="s">
        <v>396</v>
      </c>
      <c r="B361" s="192" t="s">
        <v>365</v>
      </c>
    </row>
    <row r="362" spans="1:2" hidden="1" x14ac:dyDescent="0.3">
      <c r="A362" s="159" t="s">
        <v>397</v>
      </c>
      <c r="B362" s="192" t="s">
        <v>365</v>
      </c>
    </row>
    <row r="363" spans="1:2" hidden="1" x14ac:dyDescent="0.3">
      <c r="A363" s="159" t="s">
        <v>398</v>
      </c>
      <c r="B363" s="192" t="s">
        <v>365</v>
      </c>
    </row>
    <row r="364" spans="1:2" hidden="1" x14ac:dyDescent="0.3">
      <c r="A364" s="159" t="s">
        <v>399</v>
      </c>
      <c r="B364" s="192" t="s">
        <v>365</v>
      </c>
    </row>
    <row r="365" spans="1:2" hidden="1" x14ac:dyDescent="0.3">
      <c r="A365" s="159" t="s">
        <v>400</v>
      </c>
      <c r="B365" s="192" t="s">
        <v>365</v>
      </c>
    </row>
    <row r="369" spans="1:7" ht="13" x14ac:dyDescent="0.3">
      <c r="A369" s="184"/>
      <c r="B369" s="184"/>
      <c r="C369" s="184"/>
      <c r="D369" s="184"/>
      <c r="E369" s="184"/>
      <c r="F369" s="184"/>
      <c r="G369" s="184"/>
    </row>
    <row r="370" spans="1:7" ht="13" x14ac:dyDescent="0.3">
      <c r="A370" s="184"/>
      <c r="B370" s="184"/>
      <c r="C370" s="184"/>
      <c r="D370" s="184"/>
      <c r="E370" s="184"/>
      <c r="F370" s="184"/>
      <c r="G370" s="184"/>
    </row>
    <row r="371" spans="1:7" ht="13" x14ac:dyDescent="0.3">
      <c r="A371" s="184"/>
      <c r="B371" s="184"/>
      <c r="C371" s="184"/>
      <c r="D371" s="184"/>
      <c r="E371" s="184"/>
      <c r="F371" s="184"/>
      <c r="G371" s="184"/>
    </row>
    <row r="372" spans="1:7" ht="13" x14ac:dyDescent="0.3">
      <c r="A372" s="184"/>
      <c r="B372" s="184"/>
      <c r="C372" s="184"/>
      <c r="D372" s="184"/>
      <c r="E372" s="184"/>
      <c r="F372" s="184"/>
      <c r="G372" s="184"/>
    </row>
    <row r="373" spans="1:7" ht="13" x14ac:dyDescent="0.3">
      <c r="A373" s="184"/>
      <c r="B373" s="184"/>
      <c r="C373" s="184"/>
      <c r="D373" s="184"/>
      <c r="E373" s="184"/>
      <c r="F373" s="184"/>
      <c r="G373" s="184"/>
    </row>
    <row r="374" spans="1:7" ht="13" x14ac:dyDescent="0.3">
      <c r="A374" s="184"/>
      <c r="B374" s="184"/>
      <c r="C374" s="184"/>
      <c r="D374" s="184"/>
      <c r="E374" s="184"/>
      <c r="F374" s="184"/>
      <c r="G374" s="184"/>
    </row>
    <row r="375" spans="1:7" ht="13" x14ac:dyDescent="0.3">
      <c r="A375" s="184"/>
      <c r="B375" s="184"/>
      <c r="C375" s="184"/>
      <c r="D375" s="184"/>
      <c r="E375" s="184"/>
      <c r="F375" s="184"/>
      <c r="G375" s="184"/>
    </row>
    <row r="376" spans="1:7" ht="13" x14ac:dyDescent="0.3">
      <c r="A376" s="184"/>
      <c r="B376" s="184"/>
      <c r="C376" s="184"/>
      <c r="D376" s="184"/>
      <c r="E376" s="184"/>
      <c r="F376" s="184"/>
      <c r="G376" s="184"/>
    </row>
    <row r="377" spans="1:7" ht="13" x14ac:dyDescent="0.3">
      <c r="A377" s="184"/>
      <c r="B377" s="184"/>
      <c r="C377" s="184"/>
      <c r="D377" s="184"/>
      <c r="E377" s="184"/>
      <c r="F377" s="184"/>
      <c r="G377" s="184"/>
    </row>
    <row r="378" spans="1:7" ht="13" x14ac:dyDescent="0.3">
      <c r="A378" s="184"/>
      <c r="B378" s="184"/>
      <c r="C378" s="184"/>
      <c r="D378" s="184"/>
      <c r="E378" s="184"/>
      <c r="F378" s="184"/>
      <c r="G378" s="184"/>
    </row>
    <row r="379" spans="1:7" ht="13" x14ac:dyDescent="0.3">
      <c r="A379" s="184"/>
      <c r="B379" s="184"/>
      <c r="C379" s="184"/>
      <c r="D379" s="184"/>
      <c r="E379" s="184"/>
      <c r="F379" s="184"/>
      <c r="G379" s="184"/>
    </row>
    <row r="380" spans="1:7" ht="13" x14ac:dyDescent="0.3">
      <c r="A380" s="184"/>
      <c r="B380" s="184"/>
      <c r="C380" s="184"/>
      <c r="D380" s="184"/>
      <c r="E380" s="184"/>
      <c r="F380" s="184"/>
      <c r="G380" s="184"/>
    </row>
    <row r="381" spans="1:7" ht="13" x14ac:dyDescent="0.3">
      <c r="A381" s="184"/>
      <c r="B381" s="184"/>
      <c r="C381" s="184"/>
      <c r="D381" s="184"/>
      <c r="E381" s="184"/>
      <c r="F381" s="184"/>
      <c r="G381" s="184"/>
    </row>
    <row r="382" spans="1:7" ht="13" x14ac:dyDescent="0.3">
      <c r="A382" s="184"/>
      <c r="B382" s="184"/>
      <c r="C382" s="184"/>
      <c r="D382" s="184"/>
      <c r="E382" s="184"/>
      <c r="F382" s="184"/>
      <c r="G382" s="184"/>
    </row>
    <row r="383" spans="1:7" ht="13" x14ac:dyDescent="0.3">
      <c r="A383" s="184"/>
      <c r="B383" s="184"/>
      <c r="C383" s="184"/>
      <c r="D383" s="184"/>
      <c r="E383" s="184"/>
      <c r="F383" s="184"/>
      <c r="G383" s="184"/>
    </row>
    <row r="384" spans="1:7" ht="13" x14ac:dyDescent="0.3">
      <c r="A384" s="184"/>
      <c r="B384" s="184"/>
      <c r="C384" s="184"/>
      <c r="D384" s="184"/>
      <c r="E384" s="184"/>
      <c r="F384" s="184"/>
      <c r="G384" s="184"/>
    </row>
    <row r="385" spans="1:7" ht="13" x14ac:dyDescent="0.3">
      <c r="A385" s="184"/>
      <c r="B385" s="184"/>
      <c r="C385" s="184"/>
      <c r="D385" s="184"/>
      <c r="E385" s="184"/>
      <c r="F385" s="184"/>
      <c r="G385" s="184"/>
    </row>
    <row r="386" spans="1:7" ht="13" x14ac:dyDescent="0.3">
      <c r="A386" s="184"/>
      <c r="B386" s="184"/>
      <c r="C386" s="184"/>
      <c r="D386" s="184"/>
      <c r="E386" s="184"/>
      <c r="F386" s="184"/>
      <c r="G386" s="184"/>
    </row>
    <row r="387" spans="1:7" ht="13" x14ac:dyDescent="0.3">
      <c r="A387" s="184"/>
      <c r="B387" s="184"/>
      <c r="C387" s="184"/>
      <c r="D387" s="184"/>
      <c r="E387" s="184"/>
      <c r="F387" s="184"/>
      <c r="G387" s="184"/>
    </row>
    <row r="388" spans="1:7" ht="13" x14ac:dyDescent="0.3">
      <c r="A388" s="184"/>
      <c r="B388" s="184"/>
      <c r="C388" s="184"/>
      <c r="D388" s="184"/>
      <c r="E388" s="184"/>
      <c r="F388" s="184"/>
      <c r="G388" s="184"/>
    </row>
    <row r="389" spans="1:7" ht="13" x14ac:dyDescent="0.3">
      <c r="A389" s="184"/>
      <c r="B389" s="184"/>
      <c r="C389" s="184"/>
      <c r="D389" s="184"/>
      <c r="E389" s="184"/>
      <c r="F389" s="184"/>
      <c r="G389" s="184"/>
    </row>
    <row r="390" spans="1:7" ht="13" x14ac:dyDescent="0.3">
      <c r="A390" s="184"/>
      <c r="B390" s="184"/>
      <c r="C390" s="184"/>
      <c r="D390" s="184"/>
      <c r="E390" s="184"/>
      <c r="F390" s="184"/>
      <c r="G390" s="184"/>
    </row>
    <row r="391" spans="1:7" ht="13" x14ac:dyDescent="0.3">
      <c r="A391" s="184"/>
      <c r="B391" s="184"/>
      <c r="C391" s="184"/>
      <c r="D391" s="184"/>
      <c r="E391" s="184"/>
      <c r="F391" s="184"/>
      <c r="G391" s="184"/>
    </row>
    <row r="392" spans="1:7" ht="13" x14ac:dyDescent="0.3">
      <c r="A392" s="184"/>
      <c r="B392" s="184"/>
      <c r="C392" s="184"/>
      <c r="D392" s="184"/>
      <c r="E392" s="184"/>
      <c r="F392" s="184"/>
      <c r="G392" s="184"/>
    </row>
    <row r="393" spans="1:7" ht="13" x14ac:dyDescent="0.3">
      <c r="A393" s="184"/>
      <c r="B393" s="184"/>
      <c r="C393" s="184"/>
      <c r="D393" s="184"/>
      <c r="E393" s="184"/>
      <c r="F393" s="184"/>
      <c r="G393" s="184"/>
    </row>
    <row r="394" spans="1:7" ht="13" x14ac:dyDescent="0.3">
      <c r="A394" s="184"/>
      <c r="B394" s="184"/>
      <c r="C394" s="184"/>
      <c r="D394" s="184"/>
      <c r="E394" s="184"/>
      <c r="F394" s="184"/>
      <c r="G394" s="184"/>
    </row>
    <row r="395" spans="1:7" ht="13" x14ac:dyDescent="0.3">
      <c r="A395" s="184"/>
      <c r="B395" s="184"/>
      <c r="C395" s="184"/>
      <c r="D395" s="184"/>
      <c r="E395" s="184"/>
      <c r="F395" s="184"/>
      <c r="G395" s="184"/>
    </row>
    <row r="396" spans="1:7" ht="13" x14ac:dyDescent="0.3">
      <c r="A396" s="184"/>
      <c r="B396" s="184"/>
      <c r="C396" s="184"/>
      <c r="D396" s="184"/>
      <c r="E396" s="184"/>
      <c r="F396" s="184"/>
      <c r="G396" s="184"/>
    </row>
    <row r="397" spans="1:7" ht="13" x14ac:dyDescent="0.3">
      <c r="A397" s="184"/>
      <c r="B397" s="184"/>
      <c r="C397" s="184"/>
      <c r="D397" s="184"/>
      <c r="E397" s="184"/>
      <c r="F397" s="184"/>
      <c r="G397" s="184"/>
    </row>
    <row r="398" spans="1:7" ht="13" x14ac:dyDescent="0.3">
      <c r="A398" s="184"/>
      <c r="B398" s="184"/>
      <c r="C398" s="184"/>
      <c r="D398" s="184"/>
      <c r="E398" s="184"/>
      <c r="F398" s="184"/>
      <c r="G398" s="184"/>
    </row>
    <row r="399" spans="1:7" ht="13" x14ac:dyDescent="0.3">
      <c r="A399" s="184"/>
      <c r="B399" s="184"/>
      <c r="C399" s="184"/>
      <c r="D399" s="184"/>
      <c r="E399" s="184"/>
      <c r="F399" s="184"/>
      <c r="G399" s="184"/>
    </row>
    <row r="400" spans="1:7" ht="13" x14ac:dyDescent="0.3">
      <c r="A400" s="184"/>
      <c r="B400" s="184"/>
      <c r="C400" s="184"/>
      <c r="D400" s="184"/>
      <c r="E400" s="184"/>
      <c r="F400" s="184"/>
      <c r="G400" s="184"/>
    </row>
    <row r="401" spans="1:7" ht="13" x14ac:dyDescent="0.3">
      <c r="A401" s="184"/>
      <c r="B401" s="184"/>
      <c r="C401" s="184"/>
      <c r="D401" s="184"/>
      <c r="E401" s="184"/>
      <c r="F401" s="184"/>
      <c r="G401" s="184"/>
    </row>
    <row r="402" spans="1:7" ht="13" x14ac:dyDescent="0.3">
      <c r="A402" s="184"/>
      <c r="B402" s="184"/>
      <c r="C402" s="184"/>
      <c r="D402" s="184"/>
      <c r="E402" s="184"/>
      <c r="F402" s="184"/>
      <c r="G402" s="184"/>
    </row>
    <row r="403" spans="1:7" ht="13" x14ac:dyDescent="0.3">
      <c r="A403" s="184"/>
      <c r="B403" s="184"/>
      <c r="C403" s="184"/>
      <c r="D403" s="184"/>
      <c r="E403" s="184"/>
      <c r="F403" s="184"/>
      <c r="G403" s="184"/>
    </row>
    <row r="404" spans="1:7" ht="13" x14ac:dyDescent="0.3">
      <c r="A404" s="184"/>
      <c r="B404" s="184"/>
      <c r="C404" s="184"/>
      <c r="D404" s="184"/>
      <c r="E404" s="184"/>
      <c r="F404" s="184"/>
      <c r="G404" s="184"/>
    </row>
    <row r="405" spans="1:7" ht="13" x14ac:dyDescent="0.3">
      <c r="A405" s="184"/>
      <c r="B405" s="184"/>
      <c r="C405" s="184"/>
      <c r="D405" s="184"/>
      <c r="E405" s="184"/>
      <c r="F405" s="184"/>
      <c r="G405" s="184"/>
    </row>
    <row r="406" spans="1:7" ht="13" x14ac:dyDescent="0.3">
      <c r="A406" s="184"/>
      <c r="B406" s="184"/>
      <c r="C406" s="184"/>
      <c r="D406" s="184"/>
      <c r="E406" s="184"/>
      <c r="F406" s="184"/>
      <c r="G406" s="184"/>
    </row>
    <row r="407" spans="1:7" ht="13" x14ac:dyDescent="0.3">
      <c r="A407" s="184"/>
      <c r="B407" s="184"/>
      <c r="C407" s="184"/>
      <c r="D407" s="184"/>
      <c r="E407" s="184"/>
      <c r="F407" s="184"/>
      <c r="G407" s="184"/>
    </row>
    <row r="408" spans="1:7" ht="13" x14ac:dyDescent="0.3">
      <c r="A408" s="184"/>
      <c r="B408" s="184"/>
      <c r="C408" s="184"/>
      <c r="D408" s="184"/>
      <c r="E408" s="184"/>
      <c r="F408" s="184"/>
      <c r="G408" s="184"/>
    </row>
    <row r="409" spans="1:7" ht="13" x14ac:dyDescent="0.3">
      <c r="A409" s="184"/>
      <c r="B409" s="184"/>
      <c r="C409" s="184"/>
      <c r="D409" s="184"/>
      <c r="E409" s="184"/>
      <c r="F409" s="184"/>
      <c r="G409" s="184"/>
    </row>
    <row r="410" spans="1:7" ht="13" x14ac:dyDescent="0.3">
      <c r="A410" s="184"/>
      <c r="B410" s="184"/>
      <c r="C410" s="184"/>
      <c r="D410" s="184"/>
      <c r="E410" s="184"/>
      <c r="F410" s="184"/>
      <c r="G410" s="184"/>
    </row>
    <row r="411" spans="1:7" ht="13" x14ac:dyDescent="0.3">
      <c r="A411" s="184"/>
      <c r="B411" s="184"/>
      <c r="C411" s="184"/>
      <c r="D411" s="184"/>
      <c r="E411" s="184"/>
      <c r="F411" s="184"/>
      <c r="G411" s="184"/>
    </row>
    <row r="412" spans="1:7" ht="13" x14ac:dyDescent="0.3">
      <c r="A412" s="184"/>
      <c r="B412" s="184"/>
      <c r="C412" s="184"/>
      <c r="D412" s="184"/>
      <c r="E412" s="184"/>
      <c r="F412" s="184"/>
      <c r="G412" s="184"/>
    </row>
    <row r="413" spans="1:7" ht="13" x14ac:dyDescent="0.3">
      <c r="A413" s="184"/>
      <c r="B413" s="184"/>
      <c r="C413" s="184"/>
      <c r="D413" s="184"/>
      <c r="E413" s="184"/>
      <c r="F413" s="184"/>
      <c r="G413" s="184"/>
    </row>
  </sheetData>
  <protectedRanges>
    <protectedRange sqref="B315:D318 F313:G318 D313:D314" name="Range12"/>
    <protectedRange sqref="B209:C215 F209:G215 B221:C227 C231:C238 B234:B238 B243:C284 C240:C241" name="Range10"/>
    <protectedRange sqref="B168:D172 F168:G172 D164:D166" name="Range8"/>
    <protectedRange sqref="B106:D110 F101:G110 F157:G162 F131:G136 B131:D136 C147:D147 D112:D129 B101:B105 D101:D105" name="Range6"/>
    <protectedRange sqref="B18:B25" name="Basic Facts 2"/>
    <protectedRange sqref="C18:C25" name="Basic facts"/>
    <protectedRange sqref="B31:C35 C28" name="Regulatory Sumary"/>
    <protectedRange sqref="C3 B18:C25 C42:C43 B48:D51 F46:G51 B59:D64 F59:G64 D66 B83:D87 F78:G87 B40:B43 B31:C35 C28 B46:C47 G45 D53:D57 G53:G57 D70:D76 F66:G69 G70:G76 B78:B82 D78:D82" name="HTT General"/>
    <protectedRange sqref="C139:D146 B157:D162 C148:D155" name="Range7"/>
    <protectedRange sqref="B180:D191 F180:G191" name="Range9"/>
    <protectedRange sqref="B321:G365 C312:C314" name="Range11"/>
    <protectedRange sqref="B48:G51 G45 B46:C47 E46:G47" name="Range13"/>
    <protectedRange sqref="C14:C17 C27 C29:C30 C38:C41 C45 F45 D46:D47 C66:C76 C93:D99 C89:D89 G93:G99 C112:C129 F112 C138:D138 F138 C164:C166 F164 C193:C207 F193:F207 C217:C219 F217:G217 C229 F70:F76 C78:C82 C101:C105 C174:C178 F174:F178 C53:C57 F53:F57" name="Basic facts_1"/>
    <protectedRange sqref="C14:C17 C27 C29:C30 C38:C41 C45 F45 D46:D47 C66:C76 C93:D99 C89:D89 G93:G99 C112:C129 F112 C138:D138 F138 C164:C166 F164 C193:C207 F193:F207 C217:C219 F217:G217 C229 F70:F76 C78:C82 C101:C105 C174:C178 F174:F178 C53:C57 F53:F57" name="HTT General_1"/>
  </protectedRanges>
  <dataValidations count="1">
    <dataValidation type="list" allowBlank="1" showInputMessage="1" showErrorMessage="1" sqref="C299" xr:uid="{7E56A187-836E-4CFF-B276-27E57A65568C}">
      <formula1>J299:J302</formula1>
    </dataValidation>
  </dataValidations>
  <hyperlinks>
    <hyperlink ref="B6" location="'A. HTT General'!B13" display="1. Basic Facts" xr:uid="{82702274-4671-4289-920B-6C3EA7D24B57}"/>
    <hyperlink ref="B7" location="'A. HTT General'!B26" display="2. Regulatory Summary" xr:uid="{A5C5AB3F-058E-4557-B754-237A406E94F8}"/>
    <hyperlink ref="B8" location="'A. HTT General'!B36" display="3. General Cover Pool / Covered Bond Information" xr:uid="{3DE7984F-172F-407F-BC8E-4A1C1C3AFF43}"/>
    <hyperlink ref="B9" location="'A. HTT General'!B285" display="4. References to Capital Requirements Regulation (CRR) 129(7)" xr:uid="{602F0F95-5135-440E-A500-FBFC2FBEC099}"/>
    <hyperlink ref="B11" location="'A. HTT General'!B319" display="6. Other relevant information" xr:uid="{63BAD1A4-9A4D-42F2-9EEC-3CFF27877686}"/>
    <hyperlink ref="C289" location="'A. HTT General'!A39" display="'A. HTT General'!A39" xr:uid="{01BAC444-C939-4D77-B893-DD17A9479689}"/>
    <hyperlink ref="C291" location="'B1. HTT Mortgage Assets'!B43" display="'B1. HTT Mortgage Assets'!B43" xr:uid="{D1F96CCA-8971-441C-B889-13A798479E16}"/>
    <hyperlink ref="D291" location="'B2. HTT Public Sector Assets'!B48" display="'B2. HTT Public Sector Assets'!B48" xr:uid="{E21F4379-849A-42CE-9952-DB3B66FA3004}"/>
    <hyperlink ref="C292" location="'A. HTT General'!A52" display="'A. HTT General'!A52" xr:uid="{775DF7AB-6F13-4868-B849-B836CA60D313}"/>
    <hyperlink ref="C297" location="'A. HTT General'!B163" display="'A. HTT General'!B163" xr:uid="{2A75C976-70E1-4A92-9735-F5E7A0D01E79}"/>
    <hyperlink ref="C298" location="'A. HTT General'!B137" display="'A. HTT General'!B137" xr:uid="{F437C54D-7340-4273-B478-07A8142C9B23}"/>
    <hyperlink ref="C302" location="'C. HTT Harmonised Glossary'!B18" display="'C. HTT Harmonised Glossary'!B18" xr:uid="{DC0ADD3E-7CEE-4525-A515-A2E51822FFA3}"/>
    <hyperlink ref="C303" location="'A. HTT General'!B65" display="'A. HTT General'!B65" xr:uid="{D871A6F5-274C-41D6-902C-815E0B6CE83A}"/>
    <hyperlink ref="C304" location="'A. HTT General'!B88" display="'A. HTT General'!B88" xr:uid="{B1304F1F-4B0C-4986-A49C-7D9381C97662}"/>
    <hyperlink ref="C307" location="'B1. HTT Mortgage Assets'!B179" display="'B1. HTT Mortgage Assets'!B179" xr:uid="{1ED8FF97-4970-4D0B-8BCD-584A8BA123BD}"/>
    <hyperlink ref="D307" location="'B2. HTT Public Sector Assets'!B166" display="'B2. HTT Public Sector Assets'!B166" xr:uid="{E367337D-44DE-4C6A-8AE1-76D793C08D10}"/>
    <hyperlink ref="B27" r:id="rId1" display="Basel Compliance (Y/N)" xr:uid="{D616EF10-0AFA-4099-BFF2-1131E6EA2977}"/>
    <hyperlink ref="B29" r:id="rId2" xr:uid="{E2825115-ED4E-47F4-8C19-18A42655BC7D}"/>
    <hyperlink ref="B30" r:id="rId3" xr:uid="{37AE9CE0-083E-48B3-A637-AF2F9F5BAED5}"/>
    <hyperlink ref="B10" location="'A. HTT General'!B311" display="5. References to Capital Requirements Regulation (CRR) 129(1)" xr:uid="{70BAB5A5-48FF-4F43-BDD7-25F5B730763C}"/>
    <hyperlink ref="D293" location="'B1. HTT Mortgage Assets'!B424" display="'B1. HTT Mortgage Assets'!B424" xr:uid="{211A7D8C-4863-48E5-9FFB-DE6B0C666B7F}"/>
    <hyperlink ref="C293" location="'B1. HTT Mortgage Assets'!B186" display="'B1. HTT Mortgage Assets'!B186" xr:uid="{A3255808-560A-4829-9202-F083AE9A9309}"/>
    <hyperlink ref="C288" location="'A. HTT General'!A38" display="'A. HTT General'!A38" xr:uid="{02220A72-408F-402B-840E-29370203060E}"/>
    <hyperlink ref="C296" location="'A. HTT General'!B111" display="'A. HTT General'!B111" xr:uid="{746EC5F5-E5D6-4AE5-B855-745FE83ED042}"/>
    <hyperlink ref="D295" location="'B2. HTT Public Sector Assets'!B129" display="'B2. HTT Public Sector Assets'!B129" xr:uid="{76AD6F3A-E383-4BD9-8700-A0B113AFF55B}"/>
    <hyperlink ref="C295" location="'B1. HTT Mortgage Assets'!B149" display="'B1. HTT Mortgage Assets'!B149" xr:uid="{5C9271E6-5AC7-4D32-A41A-A5DC53731CA3}"/>
    <hyperlink ref="C294" location="'C. HTT Harmonised Glossary'!B20" display="link to Glossary HG.1.15" xr:uid="{53290F4F-3A07-4886-94E4-2A4DB417E9C7}"/>
    <hyperlink ref="C306" location="'A. HTT General'!B44" display="'A. HTT General'!B44" xr:uid="{688B6D1D-0E3B-4B15-A1C8-84286F3CFA9C}"/>
    <hyperlink ref="C300" location="'B1. HTT Mortgage Assets'!B215" display="215 LTV residential mortgage" xr:uid="{EF8C1DEB-85A8-4A1A-B508-6582CEF54910}"/>
    <hyperlink ref="D300" location="'B1. HTT Mortgage Assets'!B453" display="441 LTV Commercial Mortgage" xr:uid="{1B938C91-EA97-4DDE-934E-A3F67FA45190}"/>
    <hyperlink ref="C301" location="'A. HTT General'!B230" display="230 Derivatives and Swaps" xr:uid="{A41CCF9D-BC8E-43BA-81C3-FF20B03B4AC2}"/>
    <hyperlink ref="B28" r:id="rId4" display="CBD Compliance (Y/N)" xr:uid="{9FD7F1EF-EA69-4C0A-BEFF-21B6A6CDE1F2}"/>
    <hyperlink ref="F293" location="'B2. HTT Public Sector Assets'!A18" display="'B2. HTT Public Sector Assets'!A18" xr:uid="{1D9266FF-43EB-4C6E-A444-72BB33506A56}"/>
    <hyperlink ref="G293" location="'B3. HTT Shipping Assets'!B116" display="'B3. HTT Shipping Assets'!B116" xr:uid="{9CE13785-880F-426B-88BB-6CF52A0D48C8}"/>
    <hyperlink ref="F295" location="'B3. HTT Shipping Assets'!B80" display="'B3. HTT Shipping Assets'!B80" xr:uid="{B8A8E547-A0A7-40FB-A06C-C25FD5FEA716}"/>
    <hyperlink ref="C305" location="'C. HTT Harmonised Glossary'!B12" display="link to Glossary HG 1.7" xr:uid="{E74FFED6-B17C-47FD-BA41-EF2023F0A9D0}"/>
    <hyperlink ref="F307" location="'B3. HTT Shipping Assets'!B110" display="'B3. HTT Shipping Assets'!B110" xr:uid="{CE246E7B-2E40-43AE-911F-57E1460E3B2F}"/>
    <hyperlink ref="B44" location="'C. HTT Harmonised Glossary'!B6" display="2. Over-collateralisation (OC) " xr:uid="{E55ED992-EEE6-45FA-B38F-BBA8E6A47BB0}"/>
  </hyperlinks>
  <pageMargins left="0.7" right="0.7" top="0.75" bottom="0.75" header="0.3" footer="0.3"/>
  <pageSetup paperSize="9" scale="40" orientation="portrait" r:id="rId5"/>
  <headerFooter>
    <oddFooter>&amp;R&amp;1#&amp;"Calibri"&amp;10&amp;K0078D7Classification : Internal</oddFooter>
  </headerFooter>
  <rowBreaks count="2" manualBreakCount="2">
    <brk id="110" max="16383" man="1"/>
    <brk id="2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EC837-D118-49C4-AEB3-FDEB5ADBD136}">
  <sheetPr>
    <tabColor theme="9" tint="-0.249977111117893"/>
  </sheetPr>
  <dimension ref="A1:I622"/>
  <sheetViews>
    <sheetView topLeftCell="A368" zoomScaleNormal="100" workbookViewId="0">
      <selection activeCell="A385" sqref="A385:XFD422"/>
    </sheetView>
  </sheetViews>
  <sheetFormatPr defaultRowHeight="14.5" x14ac:dyDescent="0.3"/>
  <cols>
    <col min="1" max="1" width="12.6328125" style="159" customWidth="1"/>
    <col min="2" max="2" width="55.36328125" style="159" customWidth="1"/>
    <col min="3" max="3" width="37.26953125" style="159" customWidth="1"/>
    <col min="4" max="4" width="37.1796875" style="159" customWidth="1"/>
    <col min="5" max="5" width="6.08984375" style="159" customWidth="1"/>
    <col min="6" max="6" width="37.81640625" style="159" customWidth="1"/>
    <col min="7" max="7" width="37.81640625" style="152" customWidth="1"/>
    <col min="8" max="16384" width="8.7265625" style="154"/>
  </cols>
  <sheetData>
    <row r="1" spans="1:7" ht="31" x14ac:dyDescent="0.3">
      <c r="A1" s="151" t="s">
        <v>761</v>
      </c>
      <c r="B1" s="151"/>
      <c r="C1" s="152"/>
      <c r="D1" s="152"/>
      <c r="E1" s="152"/>
      <c r="F1" s="153" t="s">
        <v>1385</v>
      </c>
    </row>
    <row r="2" spans="1:7" ht="13.5" thickBot="1" x14ac:dyDescent="0.35">
      <c r="A2" s="152"/>
      <c r="B2" s="152"/>
      <c r="C2" s="152"/>
      <c r="D2" s="152"/>
      <c r="E2" s="152"/>
      <c r="F2" s="152"/>
    </row>
    <row r="3" spans="1:7" ht="19" thickBot="1" x14ac:dyDescent="0.35">
      <c r="A3" s="156"/>
      <c r="B3" s="157" t="s">
        <v>0</v>
      </c>
      <c r="C3" s="227" t="s">
        <v>1</v>
      </c>
      <c r="D3" s="156"/>
      <c r="E3" s="156"/>
      <c r="F3" s="152"/>
      <c r="G3" s="156"/>
    </row>
    <row r="4" spans="1:7" ht="15" thickBot="1" x14ac:dyDescent="0.35"/>
    <row r="5" spans="1:7" ht="18.5" x14ac:dyDescent="0.3">
      <c r="A5" s="160"/>
      <c r="B5" s="161" t="s">
        <v>401</v>
      </c>
      <c r="C5" s="160"/>
      <c r="E5" s="162"/>
      <c r="F5" s="162"/>
    </row>
    <row r="6" spans="1:7" x14ac:dyDescent="0.3">
      <c r="B6" s="228" t="s">
        <v>402</v>
      </c>
    </row>
    <row r="7" spans="1:7" x14ac:dyDescent="0.3">
      <c r="B7" s="229" t="s">
        <v>403</v>
      </c>
    </row>
    <row r="8" spans="1:7" ht="15" thickBot="1" x14ac:dyDescent="0.35">
      <c r="B8" s="230" t="s">
        <v>404</v>
      </c>
    </row>
    <row r="9" spans="1:7" x14ac:dyDescent="0.3">
      <c r="B9" s="231"/>
    </row>
    <row r="10" spans="1:7" ht="37" x14ac:dyDescent="0.3">
      <c r="A10" s="167" t="s">
        <v>5</v>
      </c>
      <c r="B10" s="167" t="s">
        <v>402</v>
      </c>
      <c r="C10" s="168"/>
      <c r="D10" s="168"/>
      <c r="E10" s="168"/>
      <c r="F10" s="168"/>
      <c r="G10" s="169"/>
    </row>
    <row r="11" spans="1:7" x14ac:dyDescent="0.3">
      <c r="A11" s="177"/>
      <c r="B11" s="178" t="s">
        <v>405</v>
      </c>
      <c r="C11" s="177" t="s">
        <v>55</v>
      </c>
      <c r="D11" s="177"/>
      <c r="E11" s="177"/>
      <c r="F11" s="180" t="s">
        <v>406</v>
      </c>
      <c r="G11" s="180"/>
    </row>
    <row r="12" spans="1:7" x14ac:dyDescent="0.3">
      <c r="A12" s="159" t="s">
        <v>407</v>
      </c>
      <c r="B12" s="159" t="s">
        <v>408</v>
      </c>
      <c r="C12" s="181">
        <v>2953.8609053600198</v>
      </c>
      <c r="F12" s="188">
        <f>IF($C$15=0,"",IF(C12="[for completion]","",C12/$C$15))</f>
        <v>1</v>
      </c>
    </row>
    <row r="13" spans="1:7" x14ac:dyDescent="0.3">
      <c r="A13" s="159" t="s">
        <v>409</v>
      </c>
      <c r="B13" s="159" t="s">
        <v>410</v>
      </c>
      <c r="C13" s="181">
        <v>0</v>
      </c>
      <c r="F13" s="188">
        <f>IF($C$15=0,"",IF(C13="[for completion]","",C13/$C$15))</f>
        <v>0</v>
      </c>
    </row>
    <row r="14" spans="1:7" x14ac:dyDescent="0.3">
      <c r="A14" s="159" t="s">
        <v>411</v>
      </c>
      <c r="B14" s="159" t="s">
        <v>66</v>
      </c>
      <c r="C14" s="181">
        <v>0</v>
      </c>
      <c r="F14" s="188">
        <f>IF($C$15=0,"",IF(C14="[for completion]","",C14/$C$15))</f>
        <v>0</v>
      </c>
    </row>
    <row r="15" spans="1:7" x14ac:dyDescent="0.3">
      <c r="A15" s="159" t="s">
        <v>412</v>
      </c>
      <c r="B15" s="232" t="s">
        <v>68</v>
      </c>
      <c r="C15" s="181">
        <v>2953.8609053600198</v>
      </c>
      <c r="F15" s="233">
        <f>SUM(F12:F14)</f>
        <v>1</v>
      </c>
    </row>
    <row r="16" spans="1:7" x14ac:dyDescent="0.3">
      <c r="A16" s="159" t="s">
        <v>413</v>
      </c>
      <c r="B16" s="192" t="s">
        <v>414</v>
      </c>
      <c r="C16" s="183"/>
      <c r="F16" s="193">
        <f t="shared" ref="F16:F26" si="0">IF($C$15=0,"",IF(C16="[for completion]","",C16/$C$15))</f>
        <v>0</v>
      </c>
    </row>
    <row r="17" spans="1:7" x14ac:dyDescent="0.3">
      <c r="A17" s="159" t="s">
        <v>415</v>
      </c>
      <c r="B17" s="192" t="s">
        <v>416</v>
      </c>
      <c r="C17" s="183"/>
      <c r="F17" s="193">
        <f t="shared" si="0"/>
        <v>0</v>
      </c>
    </row>
    <row r="18" spans="1:7" x14ac:dyDescent="0.3">
      <c r="A18" s="159" t="s">
        <v>417</v>
      </c>
      <c r="B18" s="192" t="s">
        <v>174</v>
      </c>
      <c r="C18" s="183"/>
      <c r="F18" s="193">
        <f t="shared" si="0"/>
        <v>0</v>
      </c>
    </row>
    <row r="19" spans="1:7" x14ac:dyDescent="0.3">
      <c r="A19" s="159" t="s">
        <v>418</v>
      </c>
      <c r="B19" s="192" t="s">
        <v>174</v>
      </c>
      <c r="C19" s="183"/>
      <c r="F19" s="193">
        <f t="shared" si="0"/>
        <v>0</v>
      </c>
    </row>
    <row r="20" spans="1:7" x14ac:dyDescent="0.3">
      <c r="A20" s="159" t="s">
        <v>419</v>
      </c>
      <c r="B20" s="192" t="s">
        <v>174</v>
      </c>
      <c r="C20" s="183"/>
      <c r="F20" s="193">
        <f t="shared" si="0"/>
        <v>0</v>
      </c>
    </row>
    <row r="21" spans="1:7" x14ac:dyDescent="0.3">
      <c r="A21" s="159" t="s">
        <v>420</v>
      </c>
      <c r="B21" s="192" t="s">
        <v>174</v>
      </c>
      <c r="C21" s="183"/>
      <c r="F21" s="193">
        <f t="shared" si="0"/>
        <v>0</v>
      </c>
    </row>
    <row r="22" spans="1:7" x14ac:dyDescent="0.3">
      <c r="A22" s="159" t="s">
        <v>421</v>
      </c>
      <c r="B22" s="192" t="s">
        <v>174</v>
      </c>
      <c r="C22" s="183"/>
      <c r="F22" s="193">
        <f t="shared" si="0"/>
        <v>0</v>
      </c>
    </row>
    <row r="23" spans="1:7" x14ac:dyDescent="0.3">
      <c r="A23" s="159" t="s">
        <v>422</v>
      </c>
      <c r="B23" s="192" t="s">
        <v>174</v>
      </c>
      <c r="C23" s="183"/>
      <c r="F23" s="193">
        <f t="shared" si="0"/>
        <v>0</v>
      </c>
    </row>
    <row r="24" spans="1:7" x14ac:dyDescent="0.3">
      <c r="A24" s="159" t="s">
        <v>423</v>
      </c>
      <c r="B24" s="192" t="s">
        <v>174</v>
      </c>
      <c r="C24" s="183"/>
      <c r="F24" s="193">
        <f t="shared" si="0"/>
        <v>0</v>
      </c>
    </row>
    <row r="25" spans="1:7" x14ac:dyDescent="0.3">
      <c r="A25" s="159" t="s">
        <v>424</v>
      </c>
      <c r="B25" s="192" t="s">
        <v>174</v>
      </c>
      <c r="C25" s="183"/>
      <c r="F25" s="193">
        <f t="shared" si="0"/>
        <v>0</v>
      </c>
    </row>
    <row r="26" spans="1:7" x14ac:dyDescent="0.3">
      <c r="A26" s="159" t="s">
        <v>1511</v>
      </c>
      <c r="B26" s="192" t="s">
        <v>174</v>
      </c>
      <c r="C26" s="194"/>
      <c r="D26" s="184"/>
      <c r="E26" s="184"/>
      <c r="F26" s="193">
        <f t="shared" si="0"/>
        <v>0</v>
      </c>
    </row>
    <row r="27" spans="1:7" x14ac:dyDescent="0.3">
      <c r="A27" s="177"/>
      <c r="B27" s="178" t="s">
        <v>425</v>
      </c>
      <c r="C27" s="177" t="s">
        <v>426</v>
      </c>
      <c r="D27" s="177" t="s">
        <v>427</v>
      </c>
      <c r="E27" s="179"/>
      <c r="F27" s="177" t="s">
        <v>428</v>
      </c>
      <c r="G27" s="180"/>
    </row>
    <row r="28" spans="1:7" x14ac:dyDescent="0.3">
      <c r="A28" s="159" t="s">
        <v>429</v>
      </c>
      <c r="B28" s="159" t="s">
        <v>430</v>
      </c>
      <c r="C28" s="234">
        <v>44383</v>
      </c>
      <c r="D28" s="234">
        <v>0</v>
      </c>
      <c r="F28" s="234">
        <f>IF(AND(C28="[For completion]",D28="[For completion]"),"[For completion]",SUM(C28:D28))</f>
        <v>44383</v>
      </c>
    </row>
    <row r="29" spans="1:7" x14ac:dyDescent="0.3">
      <c r="A29" s="159" t="s">
        <v>431</v>
      </c>
      <c r="B29" s="172" t="s">
        <v>1512</v>
      </c>
      <c r="C29" s="234">
        <v>23466</v>
      </c>
      <c r="D29" s="234">
        <v>0</v>
      </c>
      <c r="F29" s="234">
        <f>IF(AND(C29="[For completion]",D29="[For completion]"),"[For completion]",SUM(C29:D29))</f>
        <v>23466</v>
      </c>
    </row>
    <row r="30" spans="1:7" x14ac:dyDescent="0.3">
      <c r="A30" s="159" t="s">
        <v>433</v>
      </c>
      <c r="B30" s="172" t="s">
        <v>434</v>
      </c>
      <c r="C30" s="234">
        <v>0</v>
      </c>
      <c r="D30" s="234">
        <v>0</v>
      </c>
    </row>
    <row r="31" spans="1:7" x14ac:dyDescent="0.3">
      <c r="A31" s="159" t="s">
        <v>435</v>
      </c>
      <c r="B31" s="172"/>
    </row>
    <row r="32" spans="1:7" x14ac:dyDescent="0.3">
      <c r="A32" s="159" t="s">
        <v>436</v>
      </c>
      <c r="B32" s="172"/>
    </row>
    <row r="33" spans="1:7" x14ac:dyDescent="0.3">
      <c r="A33" s="159" t="s">
        <v>437</v>
      </c>
      <c r="B33" s="172"/>
    </row>
    <row r="34" spans="1:7" x14ac:dyDescent="0.3">
      <c r="A34" s="159" t="s">
        <v>438</v>
      </c>
      <c r="B34" s="172"/>
    </row>
    <row r="35" spans="1:7" x14ac:dyDescent="0.3">
      <c r="A35" s="177"/>
      <c r="B35" s="178" t="s">
        <v>439</v>
      </c>
      <c r="C35" s="177" t="s">
        <v>440</v>
      </c>
      <c r="D35" s="177" t="s">
        <v>441</v>
      </c>
      <c r="E35" s="179"/>
      <c r="F35" s="180" t="s">
        <v>406</v>
      </c>
      <c r="G35" s="180"/>
    </row>
    <row r="36" spans="1:7" x14ac:dyDescent="0.3">
      <c r="A36" s="159" t="s">
        <v>442</v>
      </c>
      <c r="B36" s="159" t="s">
        <v>443</v>
      </c>
      <c r="C36" s="235">
        <v>9.0147213098901099E-3</v>
      </c>
      <c r="D36" s="235">
        <v>0</v>
      </c>
      <c r="E36" s="236"/>
      <c r="F36" s="235">
        <v>9.0147213098901099E-3</v>
      </c>
    </row>
    <row r="37" spans="1:7" x14ac:dyDescent="0.3">
      <c r="A37" s="159" t="s">
        <v>444</v>
      </c>
      <c r="C37" s="235"/>
      <c r="D37" s="235"/>
      <c r="E37" s="236"/>
      <c r="F37" s="235"/>
    </row>
    <row r="38" spans="1:7" x14ac:dyDescent="0.3">
      <c r="A38" s="159" t="s">
        <v>445</v>
      </c>
      <c r="C38" s="235"/>
      <c r="D38" s="235"/>
      <c r="E38" s="236"/>
      <c r="F38" s="235"/>
    </row>
    <row r="39" spans="1:7" x14ac:dyDescent="0.3">
      <c r="A39" s="159" t="s">
        <v>446</v>
      </c>
      <c r="C39" s="235"/>
      <c r="D39" s="235"/>
      <c r="E39" s="236"/>
      <c r="F39" s="235"/>
    </row>
    <row r="40" spans="1:7" x14ac:dyDescent="0.3">
      <c r="A40" s="159" t="s">
        <v>447</v>
      </c>
      <c r="C40" s="235"/>
      <c r="D40" s="235"/>
      <c r="E40" s="236"/>
      <c r="F40" s="235"/>
    </row>
    <row r="41" spans="1:7" x14ac:dyDescent="0.3">
      <c r="A41" s="159" t="s">
        <v>448</v>
      </c>
      <c r="C41" s="235"/>
      <c r="D41" s="235"/>
      <c r="E41" s="236"/>
      <c r="F41" s="235"/>
    </row>
    <row r="42" spans="1:7" x14ac:dyDescent="0.3">
      <c r="A42" s="159" t="s">
        <v>449</v>
      </c>
      <c r="C42" s="235"/>
      <c r="D42" s="235"/>
      <c r="E42" s="236"/>
      <c r="F42" s="235"/>
    </row>
    <row r="43" spans="1:7" x14ac:dyDescent="0.3">
      <c r="A43" s="177"/>
      <c r="B43" s="178" t="s">
        <v>450</v>
      </c>
      <c r="C43" s="177" t="s">
        <v>440</v>
      </c>
      <c r="D43" s="177" t="s">
        <v>441</v>
      </c>
      <c r="E43" s="179"/>
      <c r="F43" s="180" t="s">
        <v>406</v>
      </c>
      <c r="G43" s="180"/>
    </row>
    <row r="44" spans="1:7" x14ac:dyDescent="0.3">
      <c r="A44" s="159" t="s">
        <v>451</v>
      </c>
      <c r="B44" s="237" t="s">
        <v>452</v>
      </c>
      <c r="C44" s="238">
        <f>SUM(C45:C71)</f>
        <v>1</v>
      </c>
      <c r="D44" s="239">
        <f>SUM(D45:D71)</f>
        <v>0</v>
      </c>
      <c r="E44" s="235"/>
      <c r="F44" s="238">
        <f>SUM(F45:F71)</f>
        <v>1</v>
      </c>
      <c r="G44" s="159"/>
    </row>
    <row r="45" spans="1:7" x14ac:dyDescent="0.3">
      <c r="A45" s="159" t="s">
        <v>453</v>
      </c>
      <c r="B45" s="159" t="s">
        <v>454</v>
      </c>
      <c r="C45" s="233">
        <v>0</v>
      </c>
      <c r="D45" s="235">
        <v>0</v>
      </c>
      <c r="E45" s="235"/>
      <c r="F45" s="233">
        <v>0</v>
      </c>
      <c r="G45" s="159"/>
    </row>
    <row r="46" spans="1:7" x14ac:dyDescent="0.3">
      <c r="A46" s="159" t="s">
        <v>455</v>
      </c>
      <c r="B46" s="159" t="s">
        <v>8</v>
      </c>
      <c r="C46" s="233">
        <v>1</v>
      </c>
      <c r="D46" s="235">
        <v>0</v>
      </c>
      <c r="E46" s="235"/>
      <c r="F46" s="233">
        <v>1</v>
      </c>
      <c r="G46" s="159"/>
    </row>
    <row r="47" spans="1:7" x14ac:dyDescent="0.3">
      <c r="A47" s="159" t="s">
        <v>456</v>
      </c>
      <c r="B47" s="159" t="s">
        <v>457</v>
      </c>
      <c r="C47" s="233">
        <v>0</v>
      </c>
      <c r="D47" s="235">
        <v>0</v>
      </c>
      <c r="E47" s="235"/>
      <c r="F47" s="233">
        <v>0</v>
      </c>
      <c r="G47" s="159"/>
    </row>
    <row r="48" spans="1:7" x14ac:dyDescent="0.3">
      <c r="A48" s="159" t="s">
        <v>458</v>
      </c>
      <c r="B48" s="159" t="s">
        <v>459</v>
      </c>
      <c r="C48" s="233">
        <v>0</v>
      </c>
      <c r="D48" s="235">
        <v>0</v>
      </c>
      <c r="E48" s="235"/>
      <c r="F48" s="233">
        <v>0</v>
      </c>
      <c r="G48" s="159"/>
    </row>
    <row r="49" spans="1:7" x14ac:dyDescent="0.3">
      <c r="A49" s="159" t="s">
        <v>460</v>
      </c>
      <c r="B49" s="159" t="s">
        <v>461</v>
      </c>
      <c r="C49" s="233">
        <v>0</v>
      </c>
      <c r="D49" s="235">
        <v>0</v>
      </c>
      <c r="E49" s="235"/>
      <c r="F49" s="233">
        <v>0</v>
      </c>
      <c r="G49" s="159"/>
    </row>
    <row r="50" spans="1:7" x14ac:dyDescent="0.3">
      <c r="A50" s="159" t="s">
        <v>462</v>
      </c>
      <c r="B50" s="159" t="s">
        <v>1513</v>
      </c>
      <c r="C50" s="233">
        <v>0</v>
      </c>
      <c r="D50" s="235">
        <v>0</v>
      </c>
      <c r="E50" s="235"/>
      <c r="F50" s="233">
        <v>0</v>
      </c>
      <c r="G50" s="159"/>
    </row>
    <row r="51" spans="1:7" x14ac:dyDescent="0.3">
      <c r="A51" s="159" t="s">
        <v>463</v>
      </c>
      <c r="B51" s="159" t="s">
        <v>464</v>
      </c>
      <c r="C51" s="233">
        <v>0</v>
      </c>
      <c r="D51" s="235">
        <v>0</v>
      </c>
      <c r="E51" s="235"/>
      <c r="F51" s="233">
        <v>0</v>
      </c>
      <c r="G51" s="159"/>
    </row>
    <row r="52" spans="1:7" x14ac:dyDescent="0.3">
      <c r="A52" s="159" t="s">
        <v>465</v>
      </c>
      <c r="B52" s="159" t="s">
        <v>466</v>
      </c>
      <c r="C52" s="233">
        <v>0</v>
      </c>
      <c r="D52" s="235">
        <v>0</v>
      </c>
      <c r="E52" s="235"/>
      <c r="F52" s="233">
        <v>0</v>
      </c>
      <c r="G52" s="159"/>
    </row>
    <row r="53" spans="1:7" x14ac:dyDescent="0.3">
      <c r="A53" s="159" t="s">
        <v>467</v>
      </c>
      <c r="B53" s="159" t="s">
        <v>468</v>
      </c>
      <c r="C53" s="233">
        <v>0</v>
      </c>
      <c r="D53" s="235">
        <v>0</v>
      </c>
      <c r="E53" s="235"/>
      <c r="F53" s="233">
        <v>0</v>
      </c>
      <c r="G53" s="159"/>
    </row>
    <row r="54" spans="1:7" x14ac:dyDescent="0.3">
      <c r="A54" s="159" t="s">
        <v>469</v>
      </c>
      <c r="B54" s="159" t="s">
        <v>470</v>
      </c>
      <c r="C54" s="233">
        <v>0</v>
      </c>
      <c r="D54" s="235">
        <v>0</v>
      </c>
      <c r="E54" s="235"/>
      <c r="F54" s="233">
        <v>0</v>
      </c>
      <c r="G54" s="159"/>
    </row>
    <row r="55" spans="1:7" x14ac:dyDescent="0.3">
      <c r="A55" s="159" t="s">
        <v>471</v>
      </c>
      <c r="B55" s="159" t="s">
        <v>472</v>
      </c>
      <c r="C55" s="233">
        <v>0</v>
      </c>
      <c r="D55" s="235">
        <v>0</v>
      </c>
      <c r="E55" s="235"/>
      <c r="F55" s="233">
        <v>0</v>
      </c>
      <c r="G55" s="159"/>
    </row>
    <row r="56" spans="1:7" x14ac:dyDescent="0.3">
      <c r="A56" s="159" t="s">
        <v>473</v>
      </c>
      <c r="B56" s="159" t="s">
        <v>474</v>
      </c>
      <c r="C56" s="233">
        <v>0</v>
      </c>
      <c r="D56" s="235">
        <v>0</v>
      </c>
      <c r="E56" s="235"/>
      <c r="F56" s="233">
        <v>0</v>
      </c>
      <c r="G56" s="159"/>
    </row>
    <row r="57" spans="1:7" x14ac:dyDescent="0.3">
      <c r="A57" s="159" t="s">
        <v>475</v>
      </c>
      <c r="B57" s="159" t="s">
        <v>476</v>
      </c>
      <c r="C57" s="233">
        <v>0</v>
      </c>
      <c r="D57" s="235">
        <v>0</v>
      </c>
      <c r="E57" s="235"/>
      <c r="F57" s="233">
        <v>0</v>
      </c>
      <c r="G57" s="159"/>
    </row>
    <row r="58" spans="1:7" x14ac:dyDescent="0.3">
      <c r="A58" s="159" t="s">
        <v>477</v>
      </c>
      <c r="B58" s="159" t="s">
        <v>478</v>
      </c>
      <c r="C58" s="233">
        <v>0</v>
      </c>
      <c r="D58" s="235">
        <v>0</v>
      </c>
      <c r="E58" s="235"/>
      <c r="F58" s="233">
        <v>0</v>
      </c>
      <c r="G58" s="159"/>
    </row>
    <row r="59" spans="1:7" x14ac:dyDescent="0.3">
      <c r="A59" s="159" t="s">
        <v>479</v>
      </c>
      <c r="B59" s="159" t="s">
        <v>480</v>
      </c>
      <c r="C59" s="233">
        <v>0</v>
      </c>
      <c r="D59" s="235">
        <v>0</v>
      </c>
      <c r="E59" s="235"/>
      <c r="F59" s="233">
        <v>0</v>
      </c>
      <c r="G59" s="159"/>
    </row>
    <row r="60" spans="1:7" x14ac:dyDescent="0.3">
      <c r="A60" s="159" t="s">
        <v>481</v>
      </c>
      <c r="B60" s="159" t="s">
        <v>482</v>
      </c>
      <c r="C60" s="233">
        <v>0</v>
      </c>
      <c r="D60" s="235">
        <v>0</v>
      </c>
      <c r="E60" s="235"/>
      <c r="F60" s="233">
        <v>0</v>
      </c>
      <c r="G60" s="159"/>
    </row>
    <row r="61" spans="1:7" x14ac:dyDescent="0.3">
      <c r="A61" s="159" t="s">
        <v>483</v>
      </c>
      <c r="B61" s="159" t="s">
        <v>484</v>
      </c>
      <c r="C61" s="233">
        <v>0</v>
      </c>
      <c r="D61" s="235">
        <v>0</v>
      </c>
      <c r="E61" s="235"/>
      <c r="F61" s="233">
        <v>0</v>
      </c>
      <c r="G61" s="159"/>
    </row>
    <row r="62" spans="1:7" x14ac:dyDescent="0.3">
      <c r="A62" s="159" t="s">
        <v>485</v>
      </c>
      <c r="B62" s="159" t="s">
        <v>486</v>
      </c>
      <c r="C62" s="233">
        <v>0</v>
      </c>
      <c r="D62" s="235">
        <v>0</v>
      </c>
      <c r="E62" s="235"/>
      <c r="F62" s="233">
        <v>0</v>
      </c>
      <c r="G62" s="159"/>
    </row>
    <row r="63" spans="1:7" x14ac:dyDescent="0.3">
      <c r="A63" s="159" t="s">
        <v>487</v>
      </c>
      <c r="B63" s="159" t="s">
        <v>488</v>
      </c>
      <c r="C63" s="233">
        <v>0</v>
      </c>
      <c r="D63" s="235">
        <v>0</v>
      </c>
      <c r="E63" s="235"/>
      <c r="F63" s="233">
        <v>0</v>
      </c>
      <c r="G63" s="159"/>
    </row>
    <row r="64" spans="1:7" x14ac:dyDescent="0.3">
      <c r="A64" s="159" t="s">
        <v>489</v>
      </c>
      <c r="B64" s="159" t="s">
        <v>490</v>
      </c>
      <c r="C64" s="233">
        <v>0</v>
      </c>
      <c r="D64" s="235">
        <v>0</v>
      </c>
      <c r="E64" s="235"/>
      <c r="F64" s="233">
        <v>0</v>
      </c>
      <c r="G64" s="159"/>
    </row>
    <row r="65" spans="1:7" x14ac:dyDescent="0.3">
      <c r="A65" s="159" t="s">
        <v>491</v>
      </c>
      <c r="B65" s="159" t="s">
        <v>492</v>
      </c>
      <c r="C65" s="233">
        <v>0</v>
      </c>
      <c r="D65" s="235">
        <v>0</v>
      </c>
      <c r="E65" s="235"/>
      <c r="F65" s="233">
        <v>0</v>
      </c>
      <c r="G65" s="159"/>
    </row>
    <row r="66" spans="1:7" x14ac:dyDescent="0.3">
      <c r="A66" s="159" t="s">
        <v>493</v>
      </c>
      <c r="B66" s="159" t="s">
        <v>494</v>
      </c>
      <c r="C66" s="233">
        <v>0</v>
      </c>
      <c r="D66" s="235">
        <v>0</v>
      </c>
      <c r="E66" s="235"/>
      <c r="F66" s="233">
        <v>0</v>
      </c>
      <c r="G66" s="159"/>
    </row>
    <row r="67" spans="1:7" x14ac:dyDescent="0.3">
      <c r="A67" s="159" t="s">
        <v>495</v>
      </c>
      <c r="B67" s="159" t="s">
        <v>496</v>
      </c>
      <c r="C67" s="233">
        <v>0</v>
      </c>
      <c r="D67" s="235">
        <v>0</v>
      </c>
      <c r="E67" s="235"/>
      <c r="F67" s="233">
        <v>0</v>
      </c>
      <c r="G67" s="159"/>
    </row>
    <row r="68" spans="1:7" x14ac:dyDescent="0.3">
      <c r="A68" s="159" t="s">
        <v>497</v>
      </c>
      <c r="B68" s="159" t="s">
        <v>498</v>
      </c>
      <c r="C68" s="233">
        <v>0</v>
      </c>
      <c r="D68" s="235">
        <v>0</v>
      </c>
      <c r="E68" s="235"/>
      <c r="F68" s="233">
        <v>0</v>
      </c>
      <c r="G68" s="159"/>
    </row>
    <row r="69" spans="1:7" x14ac:dyDescent="0.3">
      <c r="A69" s="159" t="s">
        <v>499</v>
      </c>
      <c r="B69" s="159" t="s">
        <v>500</v>
      </c>
      <c r="C69" s="233">
        <v>0</v>
      </c>
      <c r="D69" s="235">
        <v>0</v>
      </c>
      <c r="E69" s="235"/>
      <c r="F69" s="233">
        <v>0</v>
      </c>
      <c r="G69" s="159"/>
    </row>
    <row r="70" spans="1:7" x14ac:dyDescent="0.3">
      <c r="A70" s="159" t="s">
        <v>501</v>
      </c>
      <c r="B70" s="159" t="s">
        <v>502</v>
      </c>
      <c r="C70" s="233">
        <v>0</v>
      </c>
      <c r="D70" s="235">
        <v>0</v>
      </c>
      <c r="E70" s="235"/>
      <c r="F70" s="233">
        <v>0</v>
      </c>
      <c r="G70" s="159"/>
    </row>
    <row r="71" spans="1:7" x14ac:dyDescent="0.3">
      <c r="A71" s="159" t="s">
        <v>503</v>
      </c>
      <c r="B71" s="159" t="s">
        <v>504</v>
      </c>
      <c r="C71" s="233">
        <v>0</v>
      </c>
      <c r="D71" s="235">
        <v>0</v>
      </c>
      <c r="E71" s="235"/>
      <c r="F71" s="233">
        <v>0</v>
      </c>
      <c r="G71" s="159"/>
    </row>
    <row r="72" spans="1:7" x14ac:dyDescent="0.3">
      <c r="A72" s="159" t="s">
        <v>505</v>
      </c>
      <c r="B72" s="237" t="s">
        <v>258</v>
      </c>
      <c r="C72" s="238">
        <f>SUM(C73:C75)</f>
        <v>0</v>
      </c>
      <c r="D72" s="239">
        <f>SUM(D73:D75)</f>
        <v>0</v>
      </c>
      <c r="E72" s="235"/>
      <c r="F72" s="238">
        <f>SUM(F73:F75)</f>
        <v>0</v>
      </c>
      <c r="G72" s="159"/>
    </row>
    <row r="73" spans="1:7" x14ac:dyDescent="0.3">
      <c r="A73" s="159" t="s">
        <v>506</v>
      </c>
      <c r="B73" s="159" t="s">
        <v>507</v>
      </c>
      <c r="C73" s="235"/>
      <c r="D73" s="235"/>
      <c r="E73" s="235"/>
      <c r="F73" s="235"/>
      <c r="G73" s="159"/>
    </row>
    <row r="74" spans="1:7" x14ac:dyDescent="0.3">
      <c r="A74" s="159" t="s">
        <v>508</v>
      </c>
      <c r="B74" s="159" t="s">
        <v>509</v>
      </c>
      <c r="C74" s="235"/>
      <c r="D74" s="235"/>
      <c r="E74" s="235"/>
      <c r="F74" s="235"/>
      <c r="G74" s="159"/>
    </row>
    <row r="75" spans="1:7" x14ac:dyDescent="0.3">
      <c r="A75" s="159" t="s">
        <v>510</v>
      </c>
      <c r="B75" s="159" t="s">
        <v>511</v>
      </c>
      <c r="C75" s="235"/>
      <c r="D75" s="235"/>
      <c r="E75" s="235"/>
      <c r="F75" s="235"/>
      <c r="G75" s="159"/>
    </row>
    <row r="76" spans="1:7" x14ac:dyDescent="0.3">
      <c r="A76" s="159" t="s">
        <v>512</v>
      </c>
      <c r="B76" s="237" t="s">
        <v>66</v>
      </c>
      <c r="C76" s="238">
        <f>SUM(C77:C87)</f>
        <v>0</v>
      </c>
      <c r="D76" s="238">
        <f>SUM(D77:D87)</f>
        <v>0</v>
      </c>
      <c r="E76" s="233"/>
      <c r="F76" s="238">
        <f>SUM(F77:F87)</f>
        <v>0</v>
      </c>
      <c r="G76" s="159"/>
    </row>
    <row r="77" spans="1:7" x14ac:dyDescent="0.3">
      <c r="A77" s="159" t="s">
        <v>513</v>
      </c>
      <c r="B77" s="174" t="s">
        <v>260</v>
      </c>
      <c r="C77" s="235"/>
      <c r="D77" s="235"/>
      <c r="E77" s="235"/>
      <c r="F77" s="235"/>
      <c r="G77" s="159"/>
    </row>
    <row r="78" spans="1:7" x14ac:dyDescent="0.3">
      <c r="A78" s="159" t="s">
        <v>514</v>
      </c>
      <c r="B78" s="159" t="s">
        <v>515</v>
      </c>
      <c r="C78" s="235"/>
      <c r="D78" s="235"/>
      <c r="E78" s="235"/>
      <c r="F78" s="235"/>
      <c r="G78" s="159"/>
    </row>
    <row r="79" spans="1:7" x14ac:dyDescent="0.3">
      <c r="A79" s="159" t="s">
        <v>516</v>
      </c>
      <c r="B79" s="174" t="s">
        <v>262</v>
      </c>
      <c r="C79" s="235"/>
      <c r="D79" s="235"/>
      <c r="E79" s="235"/>
      <c r="F79" s="235"/>
      <c r="G79" s="159"/>
    </row>
    <row r="80" spans="1:7" x14ac:dyDescent="0.3">
      <c r="A80" s="159" t="s">
        <v>517</v>
      </c>
      <c r="B80" s="174" t="s">
        <v>264</v>
      </c>
      <c r="C80" s="235"/>
      <c r="D80" s="235"/>
      <c r="E80" s="235"/>
      <c r="F80" s="235"/>
      <c r="G80" s="159"/>
    </row>
    <row r="81" spans="1:7" x14ac:dyDescent="0.3">
      <c r="A81" s="159" t="s">
        <v>518</v>
      </c>
      <c r="B81" s="174" t="s">
        <v>266</v>
      </c>
      <c r="C81" s="235"/>
      <c r="D81" s="235"/>
      <c r="E81" s="235"/>
      <c r="F81" s="235"/>
      <c r="G81" s="159"/>
    </row>
    <row r="82" spans="1:7" x14ac:dyDescent="0.3">
      <c r="A82" s="159" t="s">
        <v>519</v>
      </c>
      <c r="B82" s="174" t="s">
        <v>268</v>
      </c>
      <c r="C82" s="235"/>
      <c r="D82" s="235"/>
      <c r="E82" s="235"/>
      <c r="F82" s="235"/>
      <c r="G82" s="159"/>
    </row>
    <row r="83" spans="1:7" x14ac:dyDescent="0.3">
      <c r="A83" s="159" t="s">
        <v>520</v>
      </c>
      <c r="B83" s="174" t="s">
        <v>270</v>
      </c>
      <c r="C83" s="235"/>
      <c r="D83" s="235"/>
      <c r="E83" s="235"/>
      <c r="F83" s="235"/>
      <c r="G83" s="159"/>
    </row>
    <row r="84" spans="1:7" x14ac:dyDescent="0.3">
      <c r="A84" s="159" t="s">
        <v>521</v>
      </c>
      <c r="B84" s="174" t="s">
        <v>272</v>
      </c>
      <c r="C84" s="235"/>
      <c r="D84" s="235"/>
      <c r="E84" s="235"/>
      <c r="F84" s="235"/>
      <c r="G84" s="159"/>
    </row>
    <row r="85" spans="1:7" x14ac:dyDescent="0.3">
      <c r="A85" s="159" t="s">
        <v>522</v>
      </c>
      <c r="B85" s="174" t="s">
        <v>274</v>
      </c>
      <c r="C85" s="235"/>
      <c r="D85" s="235"/>
      <c r="E85" s="235"/>
      <c r="F85" s="235"/>
      <c r="G85" s="159"/>
    </row>
    <row r="86" spans="1:7" x14ac:dyDescent="0.3">
      <c r="A86" s="159" t="s">
        <v>523</v>
      </c>
      <c r="B86" s="174" t="s">
        <v>276</v>
      </c>
      <c r="C86" s="235"/>
      <c r="D86" s="235"/>
      <c r="E86" s="235"/>
      <c r="F86" s="235"/>
      <c r="G86" s="159"/>
    </row>
    <row r="87" spans="1:7" x14ac:dyDescent="0.3">
      <c r="A87" s="159" t="s">
        <v>524</v>
      </c>
      <c r="B87" s="174" t="s">
        <v>66</v>
      </c>
      <c r="C87" s="235"/>
      <c r="D87" s="235"/>
      <c r="E87" s="235"/>
      <c r="F87" s="235"/>
      <c r="G87" s="159"/>
    </row>
    <row r="88" spans="1:7" x14ac:dyDescent="0.3">
      <c r="A88" s="159" t="s">
        <v>525</v>
      </c>
      <c r="B88" s="192" t="s">
        <v>174</v>
      </c>
      <c r="C88" s="235"/>
      <c r="D88" s="235"/>
      <c r="E88" s="235"/>
      <c r="F88" s="235"/>
      <c r="G88" s="159"/>
    </row>
    <row r="89" spans="1:7" x14ac:dyDescent="0.3">
      <c r="A89" s="159" t="s">
        <v>526</v>
      </c>
      <c r="B89" s="192" t="s">
        <v>174</v>
      </c>
      <c r="C89" s="235"/>
      <c r="D89" s="235"/>
      <c r="E89" s="235"/>
      <c r="F89" s="235"/>
      <c r="G89" s="159"/>
    </row>
    <row r="90" spans="1:7" x14ac:dyDescent="0.3">
      <c r="A90" s="159" t="s">
        <v>527</v>
      </c>
      <c r="B90" s="192" t="s">
        <v>174</v>
      </c>
      <c r="C90" s="235"/>
      <c r="D90" s="235"/>
      <c r="E90" s="235"/>
      <c r="F90" s="235"/>
      <c r="G90" s="159"/>
    </row>
    <row r="91" spans="1:7" x14ac:dyDescent="0.3">
      <c r="A91" s="159" t="s">
        <v>528</v>
      </c>
      <c r="B91" s="192" t="s">
        <v>174</v>
      </c>
      <c r="C91" s="235"/>
      <c r="D91" s="235"/>
      <c r="E91" s="235"/>
      <c r="F91" s="235"/>
      <c r="G91" s="159"/>
    </row>
    <row r="92" spans="1:7" x14ac:dyDescent="0.3">
      <c r="A92" s="159" t="s">
        <v>529</v>
      </c>
      <c r="B92" s="192" t="s">
        <v>174</v>
      </c>
      <c r="C92" s="235"/>
      <c r="D92" s="235"/>
      <c r="E92" s="235"/>
      <c r="F92" s="235"/>
      <c r="G92" s="159"/>
    </row>
    <row r="93" spans="1:7" x14ac:dyDescent="0.3">
      <c r="A93" s="159" t="s">
        <v>530</v>
      </c>
      <c r="B93" s="192" t="s">
        <v>174</v>
      </c>
      <c r="C93" s="235"/>
      <c r="D93" s="235"/>
      <c r="E93" s="235"/>
      <c r="F93" s="235"/>
      <c r="G93" s="159"/>
    </row>
    <row r="94" spans="1:7" x14ac:dyDescent="0.3">
      <c r="A94" s="159" t="s">
        <v>531</v>
      </c>
      <c r="B94" s="192" t="s">
        <v>174</v>
      </c>
      <c r="C94" s="235"/>
      <c r="D94" s="235"/>
      <c r="E94" s="235"/>
      <c r="F94" s="235"/>
      <c r="G94" s="159"/>
    </row>
    <row r="95" spans="1:7" x14ac:dyDescent="0.3">
      <c r="A95" s="159" t="s">
        <v>532</v>
      </c>
      <c r="B95" s="192" t="s">
        <v>174</v>
      </c>
      <c r="C95" s="235"/>
      <c r="D95" s="235"/>
      <c r="E95" s="235"/>
      <c r="F95" s="235"/>
      <c r="G95" s="159"/>
    </row>
    <row r="96" spans="1:7" x14ac:dyDescent="0.3">
      <c r="A96" s="159" t="s">
        <v>533</v>
      </c>
      <c r="B96" s="192" t="s">
        <v>174</v>
      </c>
      <c r="C96" s="235"/>
      <c r="D96" s="235"/>
      <c r="E96" s="235"/>
      <c r="F96" s="235"/>
      <c r="G96" s="159"/>
    </row>
    <row r="97" spans="1:7" x14ac:dyDescent="0.3">
      <c r="A97" s="159" t="s">
        <v>534</v>
      </c>
      <c r="B97" s="192" t="s">
        <v>174</v>
      </c>
      <c r="C97" s="235"/>
      <c r="D97" s="235"/>
      <c r="E97" s="235"/>
      <c r="F97" s="235"/>
      <c r="G97" s="159"/>
    </row>
    <row r="98" spans="1:7" x14ac:dyDescent="0.3">
      <c r="A98" s="177"/>
      <c r="B98" s="208" t="s">
        <v>1514</v>
      </c>
      <c r="C98" s="177" t="s">
        <v>440</v>
      </c>
      <c r="D98" s="177" t="s">
        <v>441</v>
      </c>
      <c r="E98" s="179"/>
      <c r="F98" s="180" t="s">
        <v>406</v>
      </c>
      <c r="G98" s="180"/>
    </row>
    <row r="99" spans="1:7" x14ac:dyDescent="0.3">
      <c r="A99" s="159" t="s">
        <v>535</v>
      </c>
      <c r="B99" s="235" t="s">
        <v>536</v>
      </c>
      <c r="C99" s="233">
        <v>0.16799516671876699</v>
      </c>
      <c r="D99" s="233"/>
      <c r="E99" s="233"/>
      <c r="F99" s="233">
        <v>0.16799516671876699</v>
      </c>
      <c r="G99" s="159"/>
    </row>
    <row r="100" spans="1:7" x14ac:dyDescent="0.3">
      <c r="A100" s="159" t="s">
        <v>537</v>
      </c>
      <c r="B100" s="235" t="s">
        <v>538</v>
      </c>
      <c r="C100" s="233">
        <v>0.13499053386923199</v>
      </c>
      <c r="D100" s="233"/>
      <c r="E100" s="233"/>
      <c r="F100" s="233">
        <v>0.13499053386923199</v>
      </c>
      <c r="G100" s="159"/>
    </row>
    <row r="101" spans="1:7" x14ac:dyDescent="0.3">
      <c r="A101" s="159" t="s">
        <v>539</v>
      </c>
      <c r="B101" s="235" t="s">
        <v>540</v>
      </c>
      <c r="C101" s="233">
        <v>0.151498646069613</v>
      </c>
      <c r="D101" s="233"/>
      <c r="E101" s="233"/>
      <c r="F101" s="233">
        <v>0.151498646069613</v>
      </c>
      <c r="G101" s="159"/>
    </row>
    <row r="102" spans="1:7" x14ac:dyDescent="0.3">
      <c r="A102" s="159" t="s">
        <v>541</v>
      </c>
      <c r="B102" s="235" t="s">
        <v>542</v>
      </c>
      <c r="C102" s="233">
        <v>0.10423503934843401</v>
      </c>
      <c r="D102" s="233"/>
      <c r="E102" s="233"/>
      <c r="F102" s="233">
        <v>0.10423503934843401</v>
      </c>
      <c r="G102" s="159"/>
    </row>
    <row r="103" spans="1:7" x14ac:dyDescent="0.3">
      <c r="A103" s="159" t="s">
        <v>543</v>
      </c>
      <c r="B103" s="235" t="s">
        <v>544</v>
      </c>
      <c r="C103" s="233">
        <v>0.109442786166196</v>
      </c>
      <c r="D103" s="233"/>
      <c r="E103" s="233"/>
      <c r="F103" s="233">
        <v>0.109442786166196</v>
      </c>
      <c r="G103" s="159"/>
    </row>
    <row r="104" spans="1:7" x14ac:dyDescent="0.3">
      <c r="A104" s="159" t="s">
        <v>545</v>
      </c>
      <c r="B104" s="235" t="s">
        <v>546</v>
      </c>
      <c r="C104" s="233">
        <v>6.8388616486117298E-2</v>
      </c>
      <c r="D104" s="233"/>
      <c r="E104" s="233"/>
      <c r="F104" s="233">
        <v>6.8388616486117298E-2</v>
      </c>
      <c r="G104" s="159"/>
    </row>
    <row r="105" spans="1:7" x14ac:dyDescent="0.3">
      <c r="A105" s="159" t="s">
        <v>547</v>
      </c>
      <c r="B105" s="235" t="s">
        <v>548</v>
      </c>
      <c r="C105" s="233">
        <v>7.7164324821930294E-2</v>
      </c>
      <c r="D105" s="233"/>
      <c r="E105" s="233"/>
      <c r="F105" s="233">
        <v>7.7164324821930294E-2</v>
      </c>
      <c r="G105" s="159"/>
    </row>
    <row r="106" spans="1:7" x14ac:dyDescent="0.3">
      <c r="A106" s="159" t="s">
        <v>549</v>
      </c>
      <c r="B106" s="235" t="s">
        <v>550</v>
      </c>
      <c r="C106" s="233">
        <v>6.05575738368083E-2</v>
      </c>
      <c r="D106" s="233"/>
      <c r="E106" s="233"/>
      <c r="F106" s="233">
        <v>6.05575738368083E-2</v>
      </c>
      <c r="G106" s="159"/>
    </row>
    <row r="107" spans="1:7" x14ac:dyDescent="0.3">
      <c r="A107" s="159" t="s">
        <v>551</v>
      </c>
      <c r="B107" s="235" t="s">
        <v>552</v>
      </c>
      <c r="C107" s="233">
        <v>5.74143747805657E-2</v>
      </c>
      <c r="D107" s="233"/>
      <c r="E107" s="233"/>
      <c r="F107" s="233">
        <v>5.74143747805657E-2</v>
      </c>
      <c r="G107" s="159"/>
    </row>
    <row r="108" spans="1:7" x14ac:dyDescent="0.3">
      <c r="A108" s="159" t="s">
        <v>553</v>
      </c>
      <c r="B108" s="235" t="s">
        <v>554</v>
      </c>
      <c r="C108" s="233">
        <v>3.9309037012983099E-2</v>
      </c>
      <c r="D108" s="233"/>
      <c r="E108" s="233"/>
      <c r="F108" s="233">
        <v>3.9309037012983099E-2</v>
      </c>
      <c r="G108" s="159"/>
    </row>
    <row r="109" spans="1:7" x14ac:dyDescent="0.3">
      <c r="A109" s="159" t="s">
        <v>555</v>
      </c>
      <c r="B109" s="235" t="s">
        <v>488</v>
      </c>
      <c r="C109" s="233">
        <v>2.7962373935794201E-2</v>
      </c>
      <c r="D109" s="233"/>
      <c r="E109" s="233"/>
      <c r="F109" s="233">
        <v>2.7962373935794201E-2</v>
      </c>
      <c r="G109" s="159"/>
    </row>
    <row r="110" spans="1:7" x14ac:dyDescent="0.3">
      <c r="A110" s="159" t="s">
        <v>556</v>
      </c>
      <c r="B110" s="235" t="s">
        <v>66</v>
      </c>
      <c r="C110" s="233">
        <v>1.04152695356014E-3</v>
      </c>
      <c r="D110" s="233"/>
      <c r="E110" s="233"/>
      <c r="F110" s="233">
        <v>1.04152695356014E-3</v>
      </c>
      <c r="G110" s="159"/>
    </row>
    <row r="111" spans="1:7" hidden="1" x14ac:dyDescent="0.3">
      <c r="A111" s="159" t="s">
        <v>557</v>
      </c>
      <c r="B111" s="174" t="s">
        <v>558</v>
      </c>
      <c r="C111" s="235"/>
      <c r="D111" s="235"/>
      <c r="E111" s="235"/>
      <c r="F111" s="235"/>
      <c r="G111" s="159"/>
    </row>
    <row r="112" spans="1:7" hidden="1" x14ac:dyDescent="0.3">
      <c r="A112" s="159" t="s">
        <v>559</v>
      </c>
      <c r="B112" s="174" t="s">
        <v>558</v>
      </c>
      <c r="C112" s="235"/>
      <c r="D112" s="235"/>
      <c r="E112" s="235"/>
      <c r="F112" s="235"/>
      <c r="G112" s="159"/>
    </row>
    <row r="113" spans="1:7" hidden="1" x14ac:dyDescent="0.3">
      <c r="A113" s="159" t="s">
        <v>560</v>
      </c>
      <c r="B113" s="174" t="s">
        <v>558</v>
      </c>
      <c r="C113" s="235"/>
      <c r="D113" s="235"/>
      <c r="E113" s="235"/>
      <c r="F113" s="235"/>
      <c r="G113" s="159"/>
    </row>
    <row r="114" spans="1:7" hidden="1" x14ac:dyDescent="0.3">
      <c r="A114" s="159" t="s">
        <v>561</v>
      </c>
      <c r="B114" s="174" t="s">
        <v>558</v>
      </c>
      <c r="C114" s="235"/>
      <c r="D114" s="235"/>
      <c r="E114" s="235"/>
      <c r="F114" s="235"/>
      <c r="G114" s="159"/>
    </row>
    <row r="115" spans="1:7" hidden="1" x14ac:dyDescent="0.3">
      <c r="A115" s="159" t="s">
        <v>562</v>
      </c>
      <c r="B115" s="174" t="s">
        <v>558</v>
      </c>
      <c r="C115" s="235"/>
      <c r="D115" s="235"/>
      <c r="E115" s="235"/>
      <c r="F115" s="235"/>
      <c r="G115" s="159"/>
    </row>
    <row r="116" spans="1:7" hidden="1" x14ac:dyDescent="0.3">
      <c r="A116" s="159" t="s">
        <v>563</v>
      </c>
      <c r="B116" s="174" t="s">
        <v>558</v>
      </c>
      <c r="C116" s="235"/>
      <c r="D116" s="235"/>
      <c r="E116" s="235"/>
      <c r="F116" s="235"/>
      <c r="G116" s="159"/>
    </row>
    <row r="117" spans="1:7" hidden="1" x14ac:dyDescent="0.3">
      <c r="A117" s="159" t="s">
        <v>564</v>
      </c>
      <c r="B117" s="174" t="s">
        <v>558</v>
      </c>
      <c r="C117" s="235"/>
      <c r="D117" s="235"/>
      <c r="E117" s="235"/>
      <c r="F117" s="235"/>
      <c r="G117" s="159"/>
    </row>
    <row r="118" spans="1:7" hidden="1" x14ac:dyDescent="0.3">
      <c r="A118" s="159" t="s">
        <v>565</v>
      </c>
      <c r="B118" s="174" t="s">
        <v>558</v>
      </c>
      <c r="C118" s="235"/>
      <c r="D118" s="235"/>
      <c r="E118" s="235"/>
      <c r="F118" s="235"/>
      <c r="G118" s="159"/>
    </row>
    <row r="119" spans="1:7" hidden="1" x14ac:dyDescent="0.3">
      <c r="A119" s="159" t="s">
        <v>566</v>
      </c>
      <c r="B119" s="174" t="s">
        <v>558</v>
      </c>
      <c r="C119" s="235"/>
      <c r="D119" s="235"/>
      <c r="E119" s="235"/>
      <c r="F119" s="235"/>
      <c r="G119" s="159"/>
    </row>
    <row r="120" spans="1:7" hidden="1" x14ac:dyDescent="0.3">
      <c r="A120" s="159" t="s">
        <v>567</v>
      </c>
      <c r="B120" s="174" t="s">
        <v>558</v>
      </c>
      <c r="C120" s="235"/>
      <c r="D120" s="235"/>
      <c r="E120" s="235"/>
      <c r="F120" s="235"/>
      <c r="G120" s="159"/>
    </row>
    <row r="121" spans="1:7" hidden="1" x14ac:dyDescent="0.3">
      <c r="A121" s="159" t="s">
        <v>568</v>
      </c>
      <c r="B121" s="174" t="s">
        <v>558</v>
      </c>
      <c r="C121" s="235"/>
      <c r="D121" s="235"/>
      <c r="E121" s="235"/>
      <c r="F121" s="235"/>
      <c r="G121" s="159"/>
    </row>
    <row r="122" spans="1:7" hidden="1" x14ac:dyDescent="0.3">
      <c r="A122" s="159" t="s">
        <v>569</v>
      </c>
      <c r="B122" s="174" t="s">
        <v>558</v>
      </c>
      <c r="C122" s="235"/>
      <c r="D122" s="235"/>
      <c r="E122" s="235"/>
      <c r="F122" s="235"/>
      <c r="G122" s="159"/>
    </row>
    <row r="123" spans="1:7" hidden="1" x14ac:dyDescent="0.3">
      <c r="A123" s="159" t="s">
        <v>570</v>
      </c>
      <c r="B123" s="174" t="s">
        <v>558</v>
      </c>
      <c r="C123" s="235"/>
      <c r="D123" s="235"/>
      <c r="E123" s="235"/>
      <c r="F123" s="235"/>
      <c r="G123" s="159"/>
    </row>
    <row r="124" spans="1:7" hidden="1" x14ac:dyDescent="0.3">
      <c r="A124" s="159" t="s">
        <v>571</v>
      </c>
      <c r="B124" s="174" t="s">
        <v>558</v>
      </c>
      <c r="C124" s="235"/>
      <c r="D124" s="235"/>
      <c r="E124" s="235"/>
      <c r="F124" s="235"/>
      <c r="G124" s="159"/>
    </row>
    <row r="125" spans="1:7" hidden="1" x14ac:dyDescent="0.3">
      <c r="A125" s="159" t="s">
        <v>572</v>
      </c>
      <c r="B125" s="174" t="s">
        <v>558</v>
      </c>
      <c r="C125" s="235"/>
      <c r="D125" s="235"/>
      <c r="E125" s="235"/>
      <c r="F125" s="235"/>
      <c r="G125" s="159"/>
    </row>
    <row r="126" spans="1:7" hidden="1" x14ac:dyDescent="0.3">
      <c r="A126" s="159" t="s">
        <v>573</v>
      </c>
      <c r="B126" s="174" t="s">
        <v>558</v>
      </c>
      <c r="C126" s="235"/>
      <c r="D126" s="235"/>
      <c r="E126" s="235"/>
      <c r="F126" s="235"/>
      <c r="G126" s="159"/>
    </row>
    <row r="127" spans="1:7" hidden="1" x14ac:dyDescent="0.3">
      <c r="A127" s="159" t="s">
        <v>574</v>
      </c>
      <c r="B127" s="174" t="s">
        <v>558</v>
      </c>
      <c r="C127" s="235"/>
      <c r="D127" s="235"/>
      <c r="E127" s="235"/>
      <c r="F127" s="235"/>
      <c r="G127" s="159"/>
    </row>
    <row r="128" spans="1:7" hidden="1" x14ac:dyDescent="0.3">
      <c r="A128" s="159" t="s">
        <v>575</v>
      </c>
      <c r="B128" s="174" t="s">
        <v>558</v>
      </c>
      <c r="C128" s="235"/>
      <c r="D128" s="235"/>
      <c r="E128" s="235"/>
      <c r="F128" s="235"/>
      <c r="G128" s="159"/>
    </row>
    <row r="129" spans="1:7" hidden="1" x14ac:dyDescent="0.3">
      <c r="A129" s="159" t="s">
        <v>576</v>
      </c>
      <c r="B129" s="174" t="s">
        <v>558</v>
      </c>
      <c r="C129" s="235"/>
      <c r="D129" s="235"/>
      <c r="E129" s="235"/>
      <c r="F129" s="235"/>
      <c r="G129" s="159"/>
    </row>
    <row r="130" spans="1:7" hidden="1" x14ac:dyDescent="0.3">
      <c r="A130" s="159" t="s">
        <v>1515</v>
      </c>
      <c r="B130" s="174" t="s">
        <v>558</v>
      </c>
      <c r="C130" s="235"/>
      <c r="D130" s="235"/>
      <c r="E130" s="235"/>
      <c r="F130" s="235"/>
      <c r="G130" s="159"/>
    </row>
    <row r="131" spans="1:7" hidden="1" x14ac:dyDescent="0.3">
      <c r="A131" s="159" t="s">
        <v>1516</v>
      </c>
      <c r="B131" s="174" t="s">
        <v>558</v>
      </c>
      <c r="C131" s="235"/>
      <c r="D131" s="235"/>
      <c r="E131" s="235"/>
      <c r="F131" s="235"/>
      <c r="G131" s="159"/>
    </row>
    <row r="132" spans="1:7" hidden="1" x14ac:dyDescent="0.3">
      <c r="A132" s="159" t="s">
        <v>1517</v>
      </c>
      <c r="B132" s="174" t="s">
        <v>558</v>
      </c>
      <c r="C132" s="235"/>
      <c r="D132" s="235"/>
      <c r="E132" s="235"/>
      <c r="F132" s="235"/>
      <c r="G132" s="159"/>
    </row>
    <row r="133" spans="1:7" hidden="1" x14ac:dyDescent="0.3">
      <c r="A133" s="159" t="s">
        <v>1518</v>
      </c>
      <c r="B133" s="174" t="s">
        <v>558</v>
      </c>
      <c r="C133" s="235"/>
      <c r="D133" s="235"/>
      <c r="E133" s="235"/>
      <c r="F133" s="235"/>
      <c r="G133" s="159"/>
    </row>
    <row r="134" spans="1:7" hidden="1" x14ac:dyDescent="0.3">
      <c r="A134" s="159" t="s">
        <v>1519</v>
      </c>
      <c r="B134" s="174" t="s">
        <v>558</v>
      </c>
      <c r="C134" s="235"/>
      <c r="D134" s="235"/>
      <c r="E134" s="235"/>
      <c r="F134" s="235"/>
      <c r="G134" s="159"/>
    </row>
    <row r="135" spans="1:7" hidden="1" x14ac:dyDescent="0.3">
      <c r="A135" s="159" t="s">
        <v>1520</v>
      </c>
      <c r="B135" s="174" t="s">
        <v>558</v>
      </c>
      <c r="C135" s="235"/>
      <c r="D135" s="235"/>
      <c r="E135" s="235"/>
      <c r="F135" s="235"/>
      <c r="G135" s="159"/>
    </row>
    <row r="136" spans="1:7" hidden="1" x14ac:dyDescent="0.3">
      <c r="A136" s="159" t="s">
        <v>1521</v>
      </c>
      <c r="B136" s="174" t="s">
        <v>558</v>
      </c>
      <c r="C136" s="235"/>
      <c r="D136" s="235"/>
      <c r="E136" s="235"/>
      <c r="F136" s="235"/>
      <c r="G136" s="159"/>
    </row>
    <row r="137" spans="1:7" hidden="1" x14ac:dyDescent="0.3">
      <c r="A137" s="159" t="s">
        <v>1522</v>
      </c>
      <c r="B137" s="174" t="s">
        <v>558</v>
      </c>
      <c r="C137" s="235"/>
      <c r="D137" s="235"/>
      <c r="E137" s="235"/>
      <c r="F137" s="235"/>
      <c r="G137" s="159"/>
    </row>
    <row r="138" spans="1:7" hidden="1" x14ac:dyDescent="0.3">
      <c r="A138" s="159" t="s">
        <v>1523</v>
      </c>
      <c r="B138" s="174" t="s">
        <v>558</v>
      </c>
      <c r="C138" s="235"/>
      <c r="D138" s="235"/>
      <c r="E138" s="235"/>
      <c r="F138" s="235"/>
      <c r="G138" s="159"/>
    </row>
    <row r="139" spans="1:7" hidden="1" x14ac:dyDescent="0.3">
      <c r="A139" s="159" t="s">
        <v>1524</v>
      </c>
      <c r="B139" s="174" t="s">
        <v>558</v>
      </c>
      <c r="C139" s="235"/>
      <c r="D139" s="235"/>
      <c r="E139" s="235"/>
      <c r="F139" s="235"/>
      <c r="G139" s="159"/>
    </row>
    <row r="140" spans="1:7" hidden="1" x14ac:dyDescent="0.3">
      <c r="A140" s="159" t="s">
        <v>1525</v>
      </c>
      <c r="B140" s="174" t="s">
        <v>558</v>
      </c>
      <c r="C140" s="235"/>
      <c r="D140" s="235"/>
      <c r="E140" s="235"/>
      <c r="F140" s="235"/>
      <c r="G140" s="159"/>
    </row>
    <row r="141" spans="1:7" hidden="1" x14ac:dyDescent="0.3">
      <c r="A141" s="159" t="s">
        <v>1526</v>
      </c>
      <c r="B141" s="174" t="s">
        <v>558</v>
      </c>
      <c r="C141" s="235"/>
      <c r="D141" s="235"/>
      <c r="E141" s="235"/>
      <c r="F141" s="235"/>
      <c r="G141" s="159"/>
    </row>
    <row r="142" spans="1:7" hidden="1" x14ac:dyDescent="0.3">
      <c r="A142" s="159" t="s">
        <v>1527</v>
      </c>
      <c r="B142" s="174" t="s">
        <v>558</v>
      </c>
      <c r="C142" s="235"/>
      <c r="D142" s="235"/>
      <c r="E142" s="235"/>
      <c r="F142" s="235"/>
      <c r="G142" s="159"/>
    </row>
    <row r="143" spans="1:7" hidden="1" x14ac:dyDescent="0.3">
      <c r="A143" s="159" t="s">
        <v>1528</v>
      </c>
      <c r="B143" s="174" t="s">
        <v>558</v>
      </c>
      <c r="C143" s="235"/>
      <c r="D143" s="235"/>
      <c r="E143" s="235"/>
      <c r="F143" s="235"/>
      <c r="G143" s="159"/>
    </row>
    <row r="144" spans="1:7" hidden="1" x14ac:dyDescent="0.3">
      <c r="A144" s="159" t="s">
        <v>1529</v>
      </c>
      <c r="B144" s="174" t="s">
        <v>558</v>
      </c>
      <c r="C144" s="235"/>
      <c r="D144" s="235"/>
      <c r="E144" s="235"/>
      <c r="F144" s="235"/>
      <c r="G144" s="159"/>
    </row>
    <row r="145" spans="1:7" hidden="1" x14ac:dyDescent="0.3">
      <c r="A145" s="159" t="s">
        <v>1530</v>
      </c>
      <c r="B145" s="174" t="s">
        <v>558</v>
      </c>
      <c r="C145" s="235"/>
      <c r="D145" s="235"/>
      <c r="E145" s="235"/>
      <c r="F145" s="235"/>
      <c r="G145" s="159"/>
    </row>
    <row r="146" spans="1:7" hidden="1" x14ac:dyDescent="0.3">
      <c r="A146" s="159" t="s">
        <v>1531</v>
      </c>
      <c r="B146" s="174" t="s">
        <v>558</v>
      </c>
      <c r="C146" s="235"/>
      <c r="D146" s="235"/>
      <c r="E146" s="235"/>
      <c r="F146" s="235"/>
      <c r="G146" s="159"/>
    </row>
    <row r="147" spans="1:7" hidden="1" x14ac:dyDescent="0.3">
      <c r="A147" s="159" t="s">
        <v>1532</v>
      </c>
      <c r="B147" s="174" t="s">
        <v>558</v>
      </c>
      <c r="C147" s="235"/>
      <c r="D147" s="235"/>
      <c r="E147" s="235"/>
      <c r="F147" s="235"/>
      <c r="G147" s="159"/>
    </row>
    <row r="148" spans="1:7" hidden="1" x14ac:dyDescent="0.3">
      <c r="A148" s="159" t="s">
        <v>1533</v>
      </c>
      <c r="B148" s="174" t="s">
        <v>558</v>
      </c>
      <c r="C148" s="235"/>
      <c r="D148" s="235"/>
      <c r="E148" s="235"/>
      <c r="F148" s="235"/>
      <c r="G148" s="159"/>
    </row>
    <row r="149" spans="1:7" x14ac:dyDescent="0.3">
      <c r="A149" s="177"/>
      <c r="B149" s="178" t="s">
        <v>577</v>
      </c>
      <c r="C149" s="177" t="s">
        <v>440</v>
      </c>
      <c r="D149" s="177" t="s">
        <v>441</v>
      </c>
      <c r="E149" s="179"/>
      <c r="F149" s="180" t="s">
        <v>406</v>
      </c>
      <c r="G149" s="180"/>
    </row>
    <row r="150" spans="1:7" x14ac:dyDescent="0.3">
      <c r="A150" s="159" t="s">
        <v>578</v>
      </c>
      <c r="B150" s="159" t="s">
        <v>579</v>
      </c>
      <c r="C150" s="233">
        <v>0.92799405526712198</v>
      </c>
      <c r="D150" s="233"/>
      <c r="E150" s="240"/>
      <c r="F150" s="233">
        <v>0.92799405526712198</v>
      </c>
    </row>
    <row r="151" spans="1:7" x14ac:dyDescent="0.3">
      <c r="A151" s="159" t="s">
        <v>580</v>
      </c>
      <c r="B151" s="159" t="s">
        <v>581</v>
      </c>
      <c r="C151" s="233">
        <v>0</v>
      </c>
      <c r="D151" s="233"/>
      <c r="E151" s="240"/>
      <c r="F151" s="233">
        <v>0</v>
      </c>
    </row>
    <row r="152" spans="1:7" x14ac:dyDescent="0.3">
      <c r="A152" s="159" t="s">
        <v>582</v>
      </c>
      <c r="B152" s="159" t="s">
        <v>66</v>
      </c>
      <c r="C152" s="233">
        <v>7.2005944732891403E-2</v>
      </c>
      <c r="D152" s="233"/>
      <c r="E152" s="240"/>
      <c r="F152" s="233">
        <v>7.2005944732891403E-2</v>
      </c>
    </row>
    <row r="153" spans="1:7" x14ac:dyDescent="0.3">
      <c r="A153" s="159" t="s">
        <v>583</v>
      </c>
      <c r="C153" s="235"/>
      <c r="D153" s="235"/>
      <c r="E153" s="241"/>
      <c r="F153" s="235"/>
    </row>
    <row r="154" spans="1:7" x14ac:dyDescent="0.3">
      <c r="A154" s="159" t="s">
        <v>584</v>
      </c>
      <c r="C154" s="235"/>
      <c r="D154" s="235"/>
      <c r="E154" s="241"/>
      <c r="F154" s="235"/>
    </row>
    <row r="155" spans="1:7" x14ac:dyDescent="0.3">
      <c r="A155" s="159" t="s">
        <v>585</v>
      </c>
      <c r="C155" s="235"/>
      <c r="D155" s="235"/>
      <c r="E155" s="241"/>
      <c r="F155" s="235"/>
    </row>
    <row r="156" spans="1:7" x14ac:dyDescent="0.3">
      <c r="A156" s="159" t="s">
        <v>586</v>
      </c>
      <c r="C156" s="235"/>
      <c r="D156" s="235"/>
      <c r="E156" s="241"/>
      <c r="F156" s="235"/>
    </row>
    <row r="157" spans="1:7" x14ac:dyDescent="0.3">
      <c r="A157" s="159" t="s">
        <v>587</v>
      </c>
      <c r="C157" s="235"/>
      <c r="D157" s="235"/>
      <c r="E157" s="241"/>
      <c r="F157" s="235"/>
    </row>
    <row r="158" spans="1:7" x14ac:dyDescent="0.3">
      <c r="A158" s="159" t="s">
        <v>588</v>
      </c>
      <c r="C158" s="235"/>
      <c r="D158" s="235"/>
      <c r="E158" s="241"/>
      <c r="F158" s="235"/>
    </row>
    <row r="159" spans="1:7" x14ac:dyDescent="0.3">
      <c r="A159" s="177"/>
      <c r="B159" s="178" t="s">
        <v>589</v>
      </c>
      <c r="C159" s="177" t="s">
        <v>440</v>
      </c>
      <c r="D159" s="177" t="s">
        <v>441</v>
      </c>
      <c r="E159" s="179"/>
      <c r="F159" s="180" t="s">
        <v>406</v>
      </c>
      <c r="G159" s="180"/>
    </row>
    <row r="160" spans="1:7" x14ac:dyDescent="0.3">
      <c r="A160" s="159" t="s">
        <v>590</v>
      </c>
      <c r="B160" s="159" t="s">
        <v>591</v>
      </c>
      <c r="C160" s="233">
        <v>3.0517595126576501E-2</v>
      </c>
      <c r="D160" s="233"/>
      <c r="E160" s="240"/>
      <c r="F160" s="233">
        <v>3.0517595126576501E-2</v>
      </c>
    </row>
    <row r="161" spans="1:7" x14ac:dyDescent="0.3">
      <c r="A161" s="159" t="s">
        <v>592</v>
      </c>
      <c r="B161" s="159" t="s">
        <v>593</v>
      </c>
      <c r="C161" s="233">
        <v>0.96948240487342396</v>
      </c>
      <c r="D161" s="233"/>
      <c r="E161" s="240"/>
      <c r="F161" s="233">
        <v>0.96948240487342396</v>
      </c>
    </row>
    <row r="162" spans="1:7" x14ac:dyDescent="0.3">
      <c r="A162" s="159" t="s">
        <v>594</v>
      </c>
      <c r="B162" s="159" t="s">
        <v>66</v>
      </c>
      <c r="C162" s="233">
        <v>0</v>
      </c>
      <c r="D162" s="233"/>
      <c r="E162" s="240"/>
      <c r="F162" s="233">
        <v>0</v>
      </c>
    </row>
    <row r="163" spans="1:7" x14ac:dyDescent="0.3">
      <c r="A163" s="159" t="s">
        <v>595</v>
      </c>
      <c r="E163" s="152"/>
    </row>
    <row r="164" spans="1:7" x14ac:dyDescent="0.3">
      <c r="A164" s="159" t="s">
        <v>596</v>
      </c>
      <c r="E164" s="152"/>
    </row>
    <row r="165" spans="1:7" x14ac:dyDescent="0.3">
      <c r="A165" s="159" t="s">
        <v>597</v>
      </c>
      <c r="E165" s="152"/>
    </row>
    <row r="166" spans="1:7" x14ac:dyDescent="0.3">
      <c r="A166" s="159" t="s">
        <v>598</v>
      </c>
      <c r="E166" s="152"/>
    </row>
    <row r="167" spans="1:7" x14ac:dyDescent="0.3">
      <c r="A167" s="159" t="s">
        <v>599</v>
      </c>
      <c r="E167" s="152"/>
    </row>
    <row r="168" spans="1:7" x14ac:dyDescent="0.3">
      <c r="A168" s="159" t="s">
        <v>600</v>
      </c>
      <c r="E168" s="152"/>
    </row>
    <row r="169" spans="1:7" x14ac:dyDescent="0.3">
      <c r="A169" s="177"/>
      <c r="B169" s="178" t="s">
        <v>601</v>
      </c>
      <c r="C169" s="177" t="s">
        <v>440</v>
      </c>
      <c r="D169" s="177" t="s">
        <v>441</v>
      </c>
      <c r="E169" s="179"/>
      <c r="F169" s="180" t="s">
        <v>406</v>
      </c>
      <c r="G169" s="180"/>
    </row>
    <row r="170" spans="1:7" x14ac:dyDescent="0.3">
      <c r="A170" s="159" t="s">
        <v>602</v>
      </c>
      <c r="B170" s="201" t="s">
        <v>603</v>
      </c>
      <c r="C170" s="233">
        <v>2.6961842186097599E-2</v>
      </c>
      <c r="D170" s="233"/>
      <c r="E170" s="240"/>
      <c r="F170" s="233">
        <v>2.6961842186097599E-2</v>
      </c>
    </row>
    <row r="171" spans="1:7" x14ac:dyDescent="0.3">
      <c r="A171" s="159" t="s">
        <v>604</v>
      </c>
      <c r="B171" s="201" t="s">
        <v>1534</v>
      </c>
      <c r="C171" s="233">
        <v>0.106087870793567</v>
      </c>
      <c r="D171" s="233"/>
      <c r="E171" s="240"/>
      <c r="F171" s="233">
        <v>0.106087870793567</v>
      </c>
    </row>
    <row r="172" spans="1:7" x14ac:dyDescent="0.3">
      <c r="A172" s="159" t="s">
        <v>605</v>
      </c>
      <c r="B172" s="201" t="s">
        <v>1535</v>
      </c>
      <c r="C172" s="233">
        <v>0.17523016687439999</v>
      </c>
      <c r="D172" s="233"/>
      <c r="E172" s="233"/>
      <c r="F172" s="233">
        <v>0.17523016687439999</v>
      </c>
    </row>
    <row r="173" spans="1:7" x14ac:dyDescent="0.3">
      <c r="A173" s="159" t="s">
        <v>606</v>
      </c>
      <c r="B173" s="201" t="s">
        <v>1536</v>
      </c>
      <c r="C173" s="233">
        <v>0.1277489282807</v>
      </c>
      <c r="D173" s="233"/>
      <c r="E173" s="233"/>
      <c r="F173" s="233">
        <v>0.1277489282807</v>
      </c>
    </row>
    <row r="174" spans="1:7" x14ac:dyDescent="0.3">
      <c r="A174" s="159" t="s">
        <v>607</v>
      </c>
      <c r="B174" s="201" t="s">
        <v>1537</v>
      </c>
      <c r="C174" s="233">
        <v>0.56397119186523603</v>
      </c>
      <c r="D174" s="233"/>
      <c r="E174" s="233"/>
      <c r="F174" s="233">
        <v>0.56397119186523603</v>
      </c>
    </row>
    <row r="175" spans="1:7" x14ac:dyDescent="0.3">
      <c r="A175" s="159" t="s">
        <v>608</v>
      </c>
      <c r="B175" s="172"/>
      <c r="C175" s="235"/>
      <c r="D175" s="235"/>
      <c r="E175" s="235"/>
      <c r="F175" s="235"/>
    </row>
    <row r="176" spans="1:7" x14ac:dyDescent="0.3">
      <c r="A176" s="159" t="s">
        <v>609</v>
      </c>
      <c r="B176" s="172"/>
      <c r="C176" s="235"/>
      <c r="D176" s="235"/>
      <c r="E176" s="235"/>
      <c r="F176" s="235"/>
    </row>
    <row r="177" spans="1:7" x14ac:dyDescent="0.3">
      <c r="A177" s="159" t="s">
        <v>610</v>
      </c>
      <c r="B177" s="201"/>
      <c r="C177" s="235"/>
      <c r="D177" s="235"/>
      <c r="E177" s="235"/>
      <c r="F177" s="235"/>
    </row>
    <row r="178" spans="1:7" x14ac:dyDescent="0.3">
      <c r="A178" s="159" t="s">
        <v>611</v>
      </c>
      <c r="B178" s="201"/>
      <c r="C178" s="235"/>
      <c r="D178" s="235"/>
      <c r="E178" s="235"/>
      <c r="F178" s="235"/>
    </row>
    <row r="179" spans="1:7" x14ac:dyDescent="0.3">
      <c r="A179" s="177"/>
      <c r="B179" s="208" t="s">
        <v>612</v>
      </c>
      <c r="C179" s="177" t="s">
        <v>440</v>
      </c>
      <c r="D179" s="177" t="s">
        <v>441</v>
      </c>
      <c r="E179" s="177"/>
      <c r="F179" s="177" t="s">
        <v>406</v>
      </c>
      <c r="G179" s="180"/>
    </row>
    <row r="180" spans="1:7" x14ac:dyDescent="0.3">
      <c r="A180" s="159" t="s">
        <v>613</v>
      </c>
      <c r="B180" s="159" t="s">
        <v>1538</v>
      </c>
      <c r="C180" s="233">
        <v>1.9085228724786301E-4</v>
      </c>
      <c r="D180" s="242"/>
      <c r="E180" s="241"/>
      <c r="F180" s="233">
        <v>1.9085228724786301E-4</v>
      </c>
    </row>
    <row r="181" spans="1:7" x14ac:dyDescent="0.3">
      <c r="A181" s="159" t="s">
        <v>614</v>
      </c>
      <c r="B181" s="159" t="s">
        <v>615</v>
      </c>
      <c r="C181" s="233">
        <v>0</v>
      </c>
      <c r="D181" s="242"/>
      <c r="E181" s="241"/>
      <c r="F181" s="233">
        <v>0</v>
      </c>
    </row>
    <row r="182" spans="1:7" x14ac:dyDescent="0.3">
      <c r="A182" s="159" t="s">
        <v>616</v>
      </c>
      <c r="B182" s="243"/>
      <c r="C182" s="235"/>
      <c r="D182" s="235"/>
      <c r="E182" s="241"/>
      <c r="F182" s="235"/>
    </row>
    <row r="183" spans="1:7" x14ac:dyDescent="0.3">
      <c r="A183" s="159" t="s">
        <v>617</v>
      </c>
      <c r="B183" s="243"/>
      <c r="C183" s="235"/>
      <c r="D183" s="235"/>
      <c r="E183" s="241"/>
      <c r="F183" s="235"/>
    </row>
    <row r="184" spans="1:7" x14ac:dyDescent="0.3">
      <c r="A184" s="159" t="s">
        <v>618</v>
      </c>
      <c r="B184" s="243"/>
      <c r="C184" s="235"/>
      <c r="D184" s="235"/>
      <c r="E184" s="241"/>
      <c r="F184" s="235"/>
    </row>
    <row r="185" spans="1:7" ht="18.5" x14ac:dyDescent="0.3">
      <c r="A185" s="244"/>
      <c r="B185" s="245" t="s">
        <v>403</v>
      </c>
      <c r="C185" s="244"/>
      <c r="D185" s="244"/>
      <c r="E185" s="244"/>
      <c r="F185" s="246"/>
      <c r="G185" s="246"/>
    </row>
    <row r="186" spans="1:7" x14ac:dyDescent="0.3">
      <c r="A186" s="177"/>
      <c r="B186" s="178" t="s">
        <v>619</v>
      </c>
      <c r="C186" s="177" t="s">
        <v>620</v>
      </c>
      <c r="D186" s="177" t="s">
        <v>621</v>
      </c>
      <c r="E186" s="179"/>
      <c r="F186" s="177" t="s">
        <v>440</v>
      </c>
      <c r="G186" s="177" t="s">
        <v>622</v>
      </c>
    </row>
    <row r="187" spans="1:7" x14ac:dyDescent="0.3">
      <c r="A187" s="159" t="s">
        <v>623</v>
      </c>
      <c r="B187" s="174" t="s">
        <v>624</v>
      </c>
      <c r="C187" s="181">
        <v>66.553881111236393</v>
      </c>
      <c r="D187" s="181"/>
      <c r="E187" s="247"/>
      <c r="F187" s="248"/>
      <c r="G187" s="248"/>
    </row>
    <row r="188" spans="1:7" x14ac:dyDescent="0.3">
      <c r="A188" s="170"/>
      <c r="B188" s="249"/>
      <c r="C188" s="247"/>
      <c r="D188" s="247"/>
      <c r="E188" s="247"/>
      <c r="F188" s="248"/>
      <c r="G188" s="248"/>
    </row>
    <row r="189" spans="1:7" x14ac:dyDescent="0.3">
      <c r="B189" s="174" t="s">
        <v>625</v>
      </c>
      <c r="C189" s="247"/>
      <c r="D189" s="247"/>
      <c r="E189" s="247"/>
      <c r="F189" s="248"/>
      <c r="G189" s="248"/>
    </row>
    <row r="190" spans="1:7" x14ac:dyDescent="0.3">
      <c r="A190" s="159" t="s">
        <v>626</v>
      </c>
      <c r="B190" s="183" t="s">
        <v>627</v>
      </c>
      <c r="C190" s="181">
        <v>1401.5587488000101</v>
      </c>
      <c r="D190" s="181">
        <v>35268</v>
      </c>
      <c r="E190" s="247"/>
      <c r="F190" s="213">
        <f>IF($C$214=0,"",IF(C190="[for completion]","",IF(C190="","",C190/$C$214)))</f>
        <v>0.47448366517758972</v>
      </c>
      <c r="G190" s="213">
        <f>IF($D$214=0,"",IF(D190="[for completion]","",IF(D190="","",D190/$D$214)))</f>
        <v>0.79462857400355991</v>
      </c>
    </row>
    <row r="191" spans="1:7" x14ac:dyDescent="0.3">
      <c r="A191" s="159" t="s">
        <v>628</v>
      </c>
      <c r="B191" s="183" t="s">
        <v>629</v>
      </c>
      <c r="C191" s="181">
        <v>980.86273215999802</v>
      </c>
      <c r="D191" s="181">
        <v>7195</v>
      </c>
      <c r="E191" s="247"/>
      <c r="F191" s="213">
        <f t="shared" ref="F191:F213" si="1">IF($C$214=0,"",IF(C191="[for completion]","",IF(C191="","",C191/$C$214)))</f>
        <v>0.33206124580211177</v>
      </c>
      <c r="G191" s="213">
        <f t="shared" ref="G191:G213" si="2">IF($D$214=0,"",IF(D191="[for completion]","",IF(D191="","",D191/$D$214)))</f>
        <v>0.16211161931370119</v>
      </c>
    </row>
    <row r="192" spans="1:7" x14ac:dyDescent="0.3">
      <c r="A192" s="159" t="s">
        <v>630</v>
      </c>
      <c r="B192" s="183" t="s">
        <v>631</v>
      </c>
      <c r="C192" s="181">
        <v>326.35954566999999</v>
      </c>
      <c r="D192" s="181">
        <v>1364</v>
      </c>
      <c r="E192" s="247"/>
      <c r="F192" s="213">
        <f t="shared" si="1"/>
        <v>0.11048575275761817</v>
      </c>
      <c r="G192" s="213">
        <f t="shared" si="2"/>
        <v>3.073248766419575E-2</v>
      </c>
    </row>
    <row r="193" spans="1:7" x14ac:dyDescent="0.3">
      <c r="A193" s="159" t="s">
        <v>632</v>
      </c>
      <c r="B193" s="183" t="s">
        <v>633</v>
      </c>
      <c r="C193" s="181">
        <v>111.22205876</v>
      </c>
      <c r="D193" s="181">
        <v>326</v>
      </c>
      <c r="E193" s="247"/>
      <c r="F193" s="213">
        <f t="shared" si="1"/>
        <v>3.765311310298295E-2</v>
      </c>
      <c r="G193" s="213">
        <f t="shared" si="2"/>
        <v>7.34515467634004E-3</v>
      </c>
    </row>
    <row r="194" spans="1:7" x14ac:dyDescent="0.3">
      <c r="A194" s="159" t="s">
        <v>634</v>
      </c>
      <c r="B194" s="183" t="s">
        <v>635</v>
      </c>
      <c r="C194" s="181">
        <v>133.85781997000001</v>
      </c>
      <c r="D194" s="181">
        <v>230</v>
      </c>
      <c r="E194" s="247"/>
      <c r="F194" s="213">
        <f t="shared" si="1"/>
        <v>4.5316223159697432E-2</v>
      </c>
      <c r="G194" s="213">
        <f t="shared" si="2"/>
        <v>5.1821643422030961E-3</v>
      </c>
    </row>
    <row r="195" spans="1:7" hidden="1" x14ac:dyDescent="0.3">
      <c r="A195" s="159" t="s">
        <v>636</v>
      </c>
      <c r="B195" s="174"/>
      <c r="C195" s="183"/>
      <c r="D195" s="234"/>
      <c r="E195" s="170"/>
      <c r="F195" s="193" t="str">
        <f t="shared" si="1"/>
        <v/>
      </c>
      <c r="G195" s="193" t="str">
        <f t="shared" si="2"/>
        <v/>
      </c>
    </row>
    <row r="196" spans="1:7" hidden="1" x14ac:dyDescent="0.3">
      <c r="A196" s="159" t="s">
        <v>637</v>
      </c>
      <c r="B196" s="174"/>
      <c r="C196" s="183"/>
      <c r="D196" s="234"/>
      <c r="E196" s="170"/>
      <c r="F196" s="193" t="str">
        <f t="shared" si="1"/>
        <v/>
      </c>
      <c r="G196" s="193" t="str">
        <f t="shared" si="2"/>
        <v/>
      </c>
    </row>
    <row r="197" spans="1:7" hidden="1" x14ac:dyDescent="0.3">
      <c r="A197" s="159" t="s">
        <v>638</v>
      </c>
      <c r="B197" s="174"/>
      <c r="C197" s="183"/>
      <c r="D197" s="234"/>
      <c r="E197" s="170"/>
      <c r="F197" s="193" t="str">
        <f t="shared" si="1"/>
        <v/>
      </c>
      <c r="G197" s="193" t="str">
        <f t="shared" si="2"/>
        <v/>
      </c>
    </row>
    <row r="198" spans="1:7" hidden="1" x14ac:dyDescent="0.3">
      <c r="A198" s="159" t="s">
        <v>639</v>
      </c>
      <c r="B198" s="174"/>
      <c r="C198" s="183"/>
      <c r="D198" s="234"/>
      <c r="E198" s="170"/>
      <c r="F198" s="193" t="str">
        <f t="shared" si="1"/>
        <v/>
      </c>
      <c r="G198" s="193" t="str">
        <f t="shared" si="2"/>
        <v/>
      </c>
    </row>
    <row r="199" spans="1:7" hidden="1" x14ac:dyDescent="0.3">
      <c r="A199" s="159" t="s">
        <v>640</v>
      </c>
      <c r="B199" s="174"/>
      <c r="C199" s="183"/>
      <c r="D199" s="234"/>
      <c r="E199" s="174"/>
      <c r="F199" s="193" t="str">
        <f t="shared" si="1"/>
        <v/>
      </c>
      <c r="G199" s="193" t="str">
        <f t="shared" si="2"/>
        <v/>
      </c>
    </row>
    <row r="200" spans="1:7" hidden="1" x14ac:dyDescent="0.3">
      <c r="A200" s="159" t="s">
        <v>641</v>
      </c>
      <c r="B200" s="174"/>
      <c r="C200" s="183"/>
      <c r="D200" s="234"/>
      <c r="E200" s="174"/>
      <c r="F200" s="193" t="str">
        <f t="shared" si="1"/>
        <v/>
      </c>
      <c r="G200" s="193" t="str">
        <f t="shared" si="2"/>
        <v/>
      </c>
    </row>
    <row r="201" spans="1:7" hidden="1" x14ac:dyDescent="0.3">
      <c r="A201" s="159" t="s">
        <v>642</v>
      </c>
      <c r="B201" s="174"/>
      <c r="C201" s="183"/>
      <c r="D201" s="234"/>
      <c r="E201" s="174"/>
      <c r="F201" s="193" t="str">
        <f t="shared" si="1"/>
        <v/>
      </c>
      <c r="G201" s="193" t="str">
        <f t="shared" si="2"/>
        <v/>
      </c>
    </row>
    <row r="202" spans="1:7" hidden="1" x14ac:dyDescent="0.3">
      <c r="A202" s="159" t="s">
        <v>643</v>
      </c>
      <c r="B202" s="174"/>
      <c r="C202" s="183"/>
      <c r="D202" s="234"/>
      <c r="E202" s="174"/>
      <c r="F202" s="193" t="str">
        <f t="shared" si="1"/>
        <v/>
      </c>
      <c r="G202" s="193" t="str">
        <f t="shared" si="2"/>
        <v/>
      </c>
    </row>
    <row r="203" spans="1:7" hidden="1" x14ac:dyDescent="0.3">
      <c r="A203" s="159" t="s">
        <v>644</v>
      </c>
      <c r="B203" s="174"/>
      <c r="C203" s="183"/>
      <c r="D203" s="234"/>
      <c r="E203" s="174"/>
      <c r="F203" s="193" t="str">
        <f t="shared" si="1"/>
        <v/>
      </c>
      <c r="G203" s="193" t="str">
        <f t="shared" si="2"/>
        <v/>
      </c>
    </row>
    <row r="204" spans="1:7" hidden="1" x14ac:dyDescent="0.3">
      <c r="A204" s="159" t="s">
        <v>645</v>
      </c>
      <c r="B204" s="174"/>
      <c r="C204" s="183"/>
      <c r="D204" s="234"/>
      <c r="E204" s="174"/>
      <c r="F204" s="193" t="str">
        <f t="shared" si="1"/>
        <v/>
      </c>
      <c r="G204" s="193" t="str">
        <f t="shared" si="2"/>
        <v/>
      </c>
    </row>
    <row r="205" spans="1:7" hidden="1" x14ac:dyDescent="0.3">
      <c r="A205" s="159" t="s">
        <v>646</v>
      </c>
      <c r="B205" s="174"/>
      <c r="C205" s="183"/>
      <c r="D205" s="234"/>
      <c r="F205" s="193" t="str">
        <f t="shared" si="1"/>
        <v/>
      </c>
      <c r="G205" s="193" t="str">
        <f t="shared" si="2"/>
        <v/>
      </c>
    </row>
    <row r="206" spans="1:7" hidden="1" x14ac:dyDescent="0.3">
      <c r="A206" s="159" t="s">
        <v>647</v>
      </c>
      <c r="B206" s="174"/>
      <c r="C206" s="183"/>
      <c r="D206" s="234"/>
      <c r="E206" s="250"/>
      <c r="F206" s="193" t="str">
        <f t="shared" si="1"/>
        <v/>
      </c>
      <c r="G206" s="193" t="str">
        <f t="shared" si="2"/>
        <v/>
      </c>
    </row>
    <row r="207" spans="1:7" hidden="1" x14ac:dyDescent="0.3">
      <c r="A207" s="159" t="s">
        <v>648</v>
      </c>
      <c r="B207" s="174"/>
      <c r="C207" s="183"/>
      <c r="D207" s="234"/>
      <c r="E207" s="250"/>
      <c r="F207" s="193" t="str">
        <f t="shared" si="1"/>
        <v/>
      </c>
      <c r="G207" s="193" t="str">
        <f t="shared" si="2"/>
        <v/>
      </c>
    </row>
    <row r="208" spans="1:7" hidden="1" x14ac:dyDescent="0.3">
      <c r="A208" s="159" t="s">
        <v>649</v>
      </c>
      <c r="B208" s="174"/>
      <c r="C208" s="183"/>
      <c r="D208" s="234"/>
      <c r="E208" s="250"/>
      <c r="F208" s="193" t="str">
        <f t="shared" si="1"/>
        <v/>
      </c>
      <c r="G208" s="193" t="str">
        <f t="shared" si="2"/>
        <v/>
      </c>
    </row>
    <row r="209" spans="1:7" hidden="1" x14ac:dyDescent="0.3">
      <c r="A209" s="159" t="s">
        <v>650</v>
      </c>
      <c r="B209" s="174"/>
      <c r="C209" s="183"/>
      <c r="D209" s="234"/>
      <c r="E209" s="250"/>
      <c r="F209" s="193" t="str">
        <f t="shared" si="1"/>
        <v/>
      </c>
      <c r="G209" s="193" t="str">
        <f t="shared" si="2"/>
        <v/>
      </c>
    </row>
    <row r="210" spans="1:7" hidden="1" x14ac:dyDescent="0.3">
      <c r="A210" s="159" t="s">
        <v>651</v>
      </c>
      <c r="B210" s="174"/>
      <c r="C210" s="183"/>
      <c r="D210" s="234"/>
      <c r="E210" s="250"/>
      <c r="F210" s="193" t="str">
        <f t="shared" si="1"/>
        <v/>
      </c>
      <c r="G210" s="193" t="str">
        <f t="shared" si="2"/>
        <v/>
      </c>
    </row>
    <row r="211" spans="1:7" hidden="1" x14ac:dyDescent="0.3">
      <c r="A211" s="159" t="s">
        <v>652</v>
      </c>
      <c r="B211" s="174"/>
      <c r="C211" s="183"/>
      <c r="D211" s="234"/>
      <c r="E211" s="250"/>
      <c r="F211" s="193" t="str">
        <f t="shared" si="1"/>
        <v/>
      </c>
      <c r="G211" s="193" t="str">
        <f t="shared" si="2"/>
        <v/>
      </c>
    </row>
    <row r="212" spans="1:7" hidden="1" x14ac:dyDescent="0.3">
      <c r="A212" s="159" t="s">
        <v>653</v>
      </c>
      <c r="B212" s="174"/>
      <c r="C212" s="183"/>
      <c r="D212" s="234"/>
      <c r="E212" s="250"/>
      <c r="F212" s="193" t="str">
        <f t="shared" si="1"/>
        <v/>
      </c>
      <c r="G212" s="193" t="str">
        <f t="shared" si="2"/>
        <v/>
      </c>
    </row>
    <row r="213" spans="1:7" hidden="1" x14ac:dyDescent="0.3">
      <c r="A213" s="159" t="s">
        <v>654</v>
      </c>
      <c r="B213" s="174"/>
      <c r="C213" s="183"/>
      <c r="D213" s="234"/>
      <c r="E213" s="250"/>
      <c r="F213" s="193" t="str">
        <f t="shared" si="1"/>
        <v/>
      </c>
      <c r="G213" s="193" t="str">
        <f t="shared" si="2"/>
        <v/>
      </c>
    </row>
    <row r="214" spans="1:7" x14ac:dyDescent="0.3">
      <c r="A214" s="159" t="s">
        <v>655</v>
      </c>
      <c r="B214" s="189" t="s">
        <v>68</v>
      </c>
      <c r="C214" s="190">
        <f>SUM(C190:C213)</f>
        <v>2953.860905360008</v>
      </c>
      <c r="D214" s="187">
        <f>SUM(D190:D213)</f>
        <v>44383</v>
      </c>
      <c r="E214" s="250"/>
      <c r="F214" s="251">
        <f>SUM(F190:F213)</f>
        <v>1</v>
      </c>
      <c r="G214" s="251">
        <f>SUM(G190:G213)</f>
        <v>1</v>
      </c>
    </row>
    <row r="215" spans="1:7" x14ac:dyDescent="0.3">
      <c r="A215" s="177"/>
      <c r="B215" s="177" t="s">
        <v>656</v>
      </c>
      <c r="C215" s="177" t="s">
        <v>620</v>
      </c>
      <c r="D215" s="177" t="s">
        <v>621</v>
      </c>
      <c r="E215" s="179"/>
      <c r="F215" s="177" t="s">
        <v>440</v>
      </c>
      <c r="G215" s="177" t="s">
        <v>622</v>
      </c>
    </row>
    <row r="216" spans="1:7" x14ac:dyDescent="0.3">
      <c r="A216" s="159" t="s">
        <v>657</v>
      </c>
      <c r="B216" s="159" t="s">
        <v>658</v>
      </c>
      <c r="C216" s="233">
        <v>0.56589872950874298</v>
      </c>
      <c r="F216" s="236"/>
      <c r="G216" s="236"/>
    </row>
    <row r="217" spans="1:7" x14ac:dyDescent="0.3">
      <c r="F217" s="236"/>
      <c r="G217" s="236"/>
    </row>
    <row r="218" spans="1:7" x14ac:dyDescent="0.3">
      <c r="B218" s="174" t="s">
        <v>659</v>
      </c>
      <c r="F218" s="236"/>
      <c r="G218" s="236"/>
    </row>
    <row r="219" spans="1:7" x14ac:dyDescent="0.3">
      <c r="A219" s="159" t="s">
        <v>660</v>
      </c>
      <c r="B219" s="159" t="s">
        <v>661</v>
      </c>
      <c r="C219" s="213">
        <v>781.89345793999803</v>
      </c>
      <c r="D219" s="187">
        <v>20569</v>
      </c>
      <c r="F219" s="188">
        <f t="shared" ref="F219:F226" si="3">IF($C$227=0,"",IF(C219="[for completion]","",C219/$C$227))</f>
        <v>0.26470219248346977</v>
      </c>
      <c r="G219" s="188">
        <f t="shared" ref="G219:G226" si="4">IF($D$227=0,"",IF(D219="[for completion]","",D219/$D$227))</f>
        <v>0.46344321023815427</v>
      </c>
    </row>
    <row r="220" spans="1:7" x14ac:dyDescent="0.3">
      <c r="A220" s="159" t="s">
        <v>662</v>
      </c>
      <c r="B220" s="159" t="s">
        <v>663</v>
      </c>
      <c r="C220" s="213">
        <v>381.63593655</v>
      </c>
      <c r="D220" s="187">
        <v>5316</v>
      </c>
      <c r="F220" s="188">
        <f t="shared" si="3"/>
        <v>0.12919902079935236</v>
      </c>
      <c r="G220" s="188">
        <f t="shared" si="4"/>
        <v>0.1197755897528333</v>
      </c>
    </row>
    <row r="221" spans="1:7" x14ac:dyDescent="0.3">
      <c r="A221" s="159" t="s">
        <v>664</v>
      </c>
      <c r="B221" s="159" t="s">
        <v>665</v>
      </c>
      <c r="C221" s="213">
        <v>413.30162111999999</v>
      </c>
      <c r="D221" s="187">
        <v>5124</v>
      </c>
      <c r="F221" s="188">
        <f t="shared" si="3"/>
        <v>0.13991912089361891</v>
      </c>
      <c r="G221" s="188">
        <f t="shared" si="4"/>
        <v>0.11544960908455941</v>
      </c>
    </row>
    <row r="222" spans="1:7" x14ac:dyDescent="0.3">
      <c r="A222" s="159" t="s">
        <v>666</v>
      </c>
      <c r="B222" s="159" t="s">
        <v>667</v>
      </c>
      <c r="C222" s="213">
        <v>437.31741650999999</v>
      </c>
      <c r="D222" s="187">
        <v>4865</v>
      </c>
      <c r="F222" s="188">
        <f t="shared" si="3"/>
        <v>0.1480494276885061</v>
      </c>
      <c r="G222" s="188">
        <f t="shared" si="4"/>
        <v>0.10961404141225244</v>
      </c>
    </row>
    <row r="223" spans="1:7" x14ac:dyDescent="0.3">
      <c r="A223" s="159" t="s">
        <v>668</v>
      </c>
      <c r="B223" s="159" t="s">
        <v>669</v>
      </c>
      <c r="C223" s="213">
        <v>490.60954823999901</v>
      </c>
      <c r="D223" s="187">
        <v>4773</v>
      </c>
      <c r="F223" s="188">
        <f t="shared" si="3"/>
        <v>0.16609094468522606</v>
      </c>
      <c r="G223" s="188">
        <f t="shared" si="4"/>
        <v>0.10754117567537121</v>
      </c>
    </row>
    <row r="224" spans="1:7" x14ac:dyDescent="0.3">
      <c r="A224" s="159" t="s">
        <v>670</v>
      </c>
      <c r="B224" s="159" t="s">
        <v>671</v>
      </c>
      <c r="C224" s="213">
        <v>324.36801926999999</v>
      </c>
      <c r="D224" s="187">
        <v>2705</v>
      </c>
      <c r="F224" s="188">
        <f t="shared" si="3"/>
        <v>0.10981154145796455</v>
      </c>
      <c r="G224" s="188">
        <f t="shared" si="4"/>
        <v>6.0946758894171192E-2</v>
      </c>
    </row>
    <row r="225" spans="1:7" x14ac:dyDescent="0.3">
      <c r="A225" s="159" t="s">
        <v>672</v>
      </c>
      <c r="B225" s="159" t="s">
        <v>673</v>
      </c>
      <c r="C225" s="213">
        <v>82.409918540000007</v>
      </c>
      <c r="D225" s="187">
        <v>646</v>
      </c>
      <c r="F225" s="188">
        <f t="shared" si="3"/>
        <v>2.7899051844472833E-2</v>
      </c>
      <c r="G225" s="188">
        <f t="shared" si="4"/>
        <v>1.4555122456796521E-2</v>
      </c>
    </row>
    <row r="226" spans="1:7" x14ac:dyDescent="0.3">
      <c r="A226" s="159" t="s">
        <v>674</v>
      </c>
      <c r="B226" s="159" t="s">
        <v>675</v>
      </c>
      <c r="C226" s="213">
        <v>42.324987190000002</v>
      </c>
      <c r="D226" s="187">
        <v>385</v>
      </c>
      <c r="F226" s="188">
        <f t="shared" si="3"/>
        <v>1.4328700147389547E-2</v>
      </c>
      <c r="G226" s="188">
        <f t="shared" si="4"/>
        <v>8.674492485861704E-3</v>
      </c>
    </row>
    <row r="227" spans="1:7" x14ac:dyDescent="0.3">
      <c r="A227" s="159" t="s">
        <v>676</v>
      </c>
      <c r="B227" s="189" t="s">
        <v>68</v>
      </c>
      <c r="C227" s="181">
        <f>SUM(C219:C226)</f>
        <v>2953.8609053599967</v>
      </c>
      <c r="D227" s="234">
        <f>SUM(D219:D226)</f>
        <v>44383</v>
      </c>
      <c r="F227" s="233">
        <f>SUM(F219:F226)</f>
        <v>1.0000000000000002</v>
      </c>
      <c r="G227" s="233">
        <f>SUM(G219:G226)</f>
        <v>1</v>
      </c>
    </row>
    <row r="228" spans="1:7" x14ac:dyDescent="0.3">
      <c r="A228" s="159" t="s">
        <v>677</v>
      </c>
      <c r="B228" s="192" t="s">
        <v>678</v>
      </c>
      <c r="C228" s="213">
        <v>13.376912900000001</v>
      </c>
      <c r="D228" s="234"/>
      <c r="F228" s="193"/>
      <c r="G228" s="193"/>
    </row>
    <row r="229" spans="1:7" x14ac:dyDescent="0.3">
      <c r="A229" s="159" t="s">
        <v>679</v>
      </c>
      <c r="B229" s="192" t="s">
        <v>680</v>
      </c>
      <c r="C229" s="213">
        <v>5.4488098599999999</v>
      </c>
      <c r="D229" s="234"/>
      <c r="F229" s="193"/>
      <c r="G229" s="193"/>
    </row>
    <row r="230" spans="1:7" x14ac:dyDescent="0.3">
      <c r="A230" s="159" t="s">
        <v>681</v>
      </c>
      <c r="B230" s="192" t="s">
        <v>682</v>
      </c>
      <c r="C230" s="213">
        <v>2.5579652899999998</v>
      </c>
      <c r="D230" s="234"/>
      <c r="F230" s="193"/>
      <c r="G230" s="193"/>
    </row>
    <row r="231" spans="1:7" x14ac:dyDescent="0.3">
      <c r="A231" s="159" t="s">
        <v>683</v>
      </c>
      <c r="B231" s="192" t="s">
        <v>684</v>
      </c>
      <c r="C231" s="213">
        <v>4.7215133900000001</v>
      </c>
      <c r="D231" s="234"/>
      <c r="F231" s="193"/>
      <c r="G231" s="193"/>
    </row>
    <row r="232" spans="1:7" x14ac:dyDescent="0.3">
      <c r="A232" s="159" t="s">
        <v>685</v>
      </c>
      <c r="B232" s="192" t="s">
        <v>686</v>
      </c>
      <c r="C232" s="213">
        <v>1.8314741299999999</v>
      </c>
      <c r="D232" s="234"/>
      <c r="F232" s="193"/>
      <c r="G232" s="193"/>
    </row>
    <row r="233" spans="1:7" x14ac:dyDescent="0.3">
      <c r="A233" s="159" t="s">
        <v>687</v>
      </c>
      <c r="B233" s="192" t="s">
        <v>688</v>
      </c>
      <c r="C233" s="213">
        <v>14.38831162</v>
      </c>
      <c r="D233" s="234"/>
      <c r="F233" s="193"/>
      <c r="G233" s="193"/>
    </row>
    <row r="234" spans="1:7" x14ac:dyDescent="0.3">
      <c r="A234" s="159" t="s">
        <v>689</v>
      </c>
      <c r="B234" s="192"/>
      <c r="F234" s="193"/>
      <c r="G234" s="193"/>
    </row>
    <row r="235" spans="1:7" x14ac:dyDescent="0.3">
      <c r="A235" s="159" t="s">
        <v>690</v>
      </c>
      <c r="B235" s="192"/>
      <c r="F235" s="193"/>
      <c r="G235" s="193"/>
    </row>
    <row r="236" spans="1:7" x14ac:dyDescent="0.3">
      <c r="A236" s="159" t="s">
        <v>691</v>
      </c>
      <c r="B236" s="192"/>
      <c r="F236" s="193"/>
      <c r="G236" s="193"/>
    </row>
    <row r="237" spans="1:7" x14ac:dyDescent="0.3">
      <c r="A237" s="177"/>
      <c r="B237" s="177" t="s">
        <v>692</v>
      </c>
      <c r="C237" s="177" t="s">
        <v>620</v>
      </c>
      <c r="D237" s="177" t="s">
        <v>621</v>
      </c>
      <c r="E237" s="179"/>
      <c r="F237" s="177" t="s">
        <v>440</v>
      </c>
      <c r="G237" s="177" t="s">
        <v>622</v>
      </c>
    </row>
    <row r="238" spans="1:7" x14ac:dyDescent="0.3">
      <c r="A238" s="159" t="s">
        <v>693</v>
      </c>
      <c r="B238" s="159" t="s">
        <v>658</v>
      </c>
      <c r="C238" s="233">
        <v>0.48547346176687001</v>
      </c>
      <c r="F238" s="236"/>
      <c r="G238" s="236"/>
    </row>
    <row r="239" spans="1:7" x14ac:dyDescent="0.3">
      <c r="F239" s="236"/>
      <c r="G239" s="236"/>
    </row>
    <row r="240" spans="1:7" x14ac:dyDescent="0.3">
      <c r="B240" s="174" t="s">
        <v>659</v>
      </c>
      <c r="F240" s="236"/>
      <c r="G240" s="236"/>
    </row>
    <row r="241" spans="1:7" x14ac:dyDescent="0.3">
      <c r="A241" s="159" t="s">
        <v>694</v>
      </c>
      <c r="B241" s="159" t="s">
        <v>661</v>
      </c>
      <c r="C241" s="213">
        <v>1101.3427090800001</v>
      </c>
      <c r="D241" s="187">
        <v>25424</v>
      </c>
      <c r="F241" s="188">
        <f>IF($C$249=0,"",IF(C241="[Mark as ND1 if not relevant]","",C241/$C$249))</f>
        <v>0.37284853429676806</v>
      </c>
      <c r="G241" s="188">
        <f>IF($D$249=0,"",IF(D241="[Mark as ND1 if not relevant]","",D241/$D$249))</f>
        <v>0.57283194015726746</v>
      </c>
    </row>
    <row r="242" spans="1:7" x14ac:dyDescent="0.3">
      <c r="A242" s="159" t="s">
        <v>695</v>
      </c>
      <c r="B242" s="159" t="s">
        <v>663</v>
      </c>
      <c r="C242" s="213">
        <v>445.56089194999998</v>
      </c>
      <c r="D242" s="187">
        <v>5472</v>
      </c>
      <c r="F242" s="188">
        <f t="shared" ref="F242:F248" si="5">IF($C$249=0,"",IF(C242="[Mark as ND1 if not relevant]","",C242/$C$249))</f>
        <v>0.15084017366609806</v>
      </c>
      <c r="G242" s="188">
        <f t="shared" ref="G242:G248" si="6">IF($D$249=0,"",IF(D242="[Mark as ND1 if not relevant]","",D242/$D$249))</f>
        <v>0.12329044904580583</v>
      </c>
    </row>
    <row r="243" spans="1:7" x14ac:dyDescent="0.3">
      <c r="A243" s="159" t="s">
        <v>696</v>
      </c>
      <c r="B243" s="159" t="s">
        <v>665</v>
      </c>
      <c r="C243" s="213">
        <v>457.62373234999899</v>
      </c>
      <c r="D243" s="187">
        <v>4978</v>
      </c>
      <c r="F243" s="188">
        <f t="shared" si="5"/>
        <v>0.15492392736557326</v>
      </c>
      <c r="G243" s="188">
        <f t="shared" si="6"/>
        <v>0.11216006128472614</v>
      </c>
    </row>
    <row r="244" spans="1:7" x14ac:dyDescent="0.3">
      <c r="A244" s="159" t="s">
        <v>697</v>
      </c>
      <c r="B244" s="159" t="s">
        <v>667</v>
      </c>
      <c r="C244" s="213">
        <v>386.41616942000002</v>
      </c>
      <c r="D244" s="187">
        <v>3820</v>
      </c>
      <c r="F244" s="188">
        <f t="shared" si="5"/>
        <v>0.13081732072042365</v>
      </c>
      <c r="G244" s="188">
        <f t="shared" si="6"/>
        <v>8.6068990379199239E-2</v>
      </c>
    </row>
    <row r="245" spans="1:7" x14ac:dyDescent="0.3">
      <c r="A245" s="159" t="s">
        <v>698</v>
      </c>
      <c r="B245" s="159" t="s">
        <v>669</v>
      </c>
      <c r="C245" s="213">
        <v>309.55860842999999</v>
      </c>
      <c r="D245" s="187">
        <v>2772</v>
      </c>
      <c r="F245" s="188">
        <f t="shared" si="5"/>
        <v>0.10479796386765639</v>
      </c>
      <c r="G245" s="188">
        <f t="shared" si="6"/>
        <v>6.2456345898204264E-2</v>
      </c>
    </row>
    <row r="246" spans="1:7" x14ac:dyDescent="0.3">
      <c r="A246" s="159" t="s">
        <v>699</v>
      </c>
      <c r="B246" s="159" t="s">
        <v>671</v>
      </c>
      <c r="C246" s="213">
        <v>172.97612504</v>
      </c>
      <c r="D246" s="187">
        <v>1304</v>
      </c>
      <c r="F246" s="188">
        <f t="shared" si="5"/>
        <v>5.8559333219151251E-2</v>
      </c>
      <c r="G246" s="188">
        <f t="shared" si="6"/>
        <v>2.938061870536016E-2</v>
      </c>
    </row>
    <row r="247" spans="1:7" x14ac:dyDescent="0.3">
      <c r="A247" s="159" t="s">
        <v>700</v>
      </c>
      <c r="B247" s="159" t="s">
        <v>673</v>
      </c>
      <c r="C247" s="213">
        <v>56.674692929999999</v>
      </c>
      <c r="D247" s="187">
        <v>392</v>
      </c>
      <c r="F247" s="188">
        <f t="shared" si="5"/>
        <v>1.9186649184177756E-2</v>
      </c>
      <c r="G247" s="188">
        <f t="shared" si="6"/>
        <v>8.8322105310591897E-3</v>
      </c>
    </row>
    <row r="248" spans="1:7" x14ac:dyDescent="0.3">
      <c r="A248" s="159" t="s">
        <v>701</v>
      </c>
      <c r="B248" s="159" t="s">
        <v>675</v>
      </c>
      <c r="C248" s="213">
        <v>23.707976160000001</v>
      </c>
      <c r="D248" s="187">
        <v>221</v>
      </c>
      <c r="F248" s="188">
        <f t="shared" si="5"/>
        <v>8.0260976801514658E-3</v>
      </c>
      <c r="G248" s="188">
        <f t="shared" si="6"/>
        <v>4.9793839983777576E-3</v>
      </c>
    </row>
    <row r="249" spans="1:7" x14ac:dyDescent="0.3">
      <c r="A249" s="159" t="s">
        <v>702</v>
      </c>
      <c r="B249" s="189" t="s">
        <v>68</v>
      </c>
      <c r="C249" s="181">
        <f>SUM(C241:C248)</f>
        <v>2953.8609053599994</v>
      </c>
      <c r="D249" s="234">
        <f>SUM(D241:D248)</f>
        <v>44383</v>
      </c>
      <c r="F249" s="233">
        <f>SUM(F241:F248)</f>
        <v>1</v>
      </c>
      <c r="G249" s="233">
        <f>SUM(G241:G248)</f>
        <v>0.99999999999999989</v>
      </c>
    </row>
    <row r="250" spans="1:7" x14ac:dyDescent="0.3">
      <c r="A250" s="159" t="s">
        <v>703</v>
      </c>
      <c r="B250" s="192" t="s">
        <v>678</v>
      </c>
      <c r="C250" s="213">
        <v>4.7185290100000001</v>
      </c>
      <c r="D250" s="234"/>
      <c r="F250" s="188">
        <f t="shared" ref="F250:F255" si="7">IF($C$249=0,"",IF(C250="[for completion]","",C250/$C$249))</f>
        <v>1.5974106977880644E-3</v>
      </c>
      <c r="G250" s="188">
        <f t="shared" ref="G250:G255" si="8">IF($D$249=0,"",IF(D250="[for completion]","",D250/$D$249))</f>
        <v>0</v>
      </c>
    </row>
    <row r="251" spans="1:7" x14ac:dyDescent="0.3">
      <c r="A251" s="159" t="s">
        <v>704</v>
      </c>
      <c r="B251" s="192" t="s">
        <v>680</v>
      </c>
      <c r="C251" s="213">
        <v>3.5549245200000001</v>
      </c>
      <c r="D251" s="234"/>
      <c r="F251" s="188">
        <f t="shared" si="7"/>
        <v>1.2034840616730891E-3</v>
      </c>
      <c r="G251" s="188">
        <f t="shared" si="8"/>
        <v>0</v>
      </c>
    </row>
    <row r="252" spans="1:7" x14ac:dyDescent="0.3">
      <c r="A252" s="159" t="s">
        <v>705</v>
      </c>
      <c r="B252" s="192" t="s">
        <v>682</v>
      </c>
      <c r="C252" s="213">
        <v>2.2771854899999999</v>
      </c>
      <c r="D252" s="234"/>
      <c r="F252" s="188">
        <f t="shared" si="7"/>
        <v>7.7091832112604838E-4</v>
      </c>
      <c r="G252" s="188">
        <f t="shared" si="8"/>
        <v>0</v>
      </c>
    </row>
    <row r="253" spans="1:7" x14ac:dyDescent="0.3">
      <c r="A253" s="159" t="s">
        <v>706</v>
      </c>
      <c r="B253" s="192" t="s">
        <v>684</v>
      </c>
      <c r="C253" s="213">
        <v>2.3276649800000002</v>
      </c>
      <c r="D253" s="234"/>
      <c r="F253" s="188">
        <f t="shared" si="7"/>
        <v>7.8800764645900543E-4</v>
      </c>
      <c r="G253" s="188">
        <f t="shared" si="8"/>
        <v>0</v>
      </c>
    </row>
    <row r="254" spans="1:7" x14ac:dyDescent="0.3">
      <c r="A254" s="159" t="s">
        <v>707</v>
      </c>
      <c r="B254" s="192" t="s">
        <v>686</v>
      </c>
      <c r="C254" s="213">
        <v>1.2440651300000001</v>
      </c>
      <c r="D254" s="234"/>
      <c r="F254" s="188">
        <f t="shared" si="7"/>
        <v>4.2116577924930444E-4</v>
      </c>
      <c r="G254" s="188">
        <f t="shared" si="8"/>
        <v>0</v>
      </c>
    </row>
    <row r="255" spans="1:7" x14ac:dyDescent="0.3">
      <c r="A255" s="159" t="s">
        <v>708</v>
      </c>
      <c r="B255" s="192" t="s">
        <v>688</v>
      </c>
      <c r="C255" s="213">
        <v>9.5856070300000003</v>
      </c>
      <c r="D255" s="234"/>
      <c r="F255" s="188">
        <f t="shared" si="7"/>
        <v>3.2451111738559545E-3</v>
      </c>
      <c r="G255" s="188">
        <f t="shared" si="8"/>
        <v>0</v>
      </c>
    </row>
    <row r="256" spans="1:7" x14ac:dyDescent="0.3">
      <c r="A256" s="159" t="s">
        <v>709</v>
      </c>
      <c r="B256" s="192"/>
      <c r="F256" s="188"/>
      <c r="G256" s="188"/>
    </row>
    <row r="257" spans="1:9" x14ac:dyDescent="0.3">
      <c r="A257" s="159" t="s">
        <v>710</v>
      </c>
      <c r="B257" s="192"/>
      <c r="F257" s="188"/>
      <c r="G257" s="188"/>
    </row>
    <row r="258" spans="1:9" x14ac:dyDescent="0.3">
      <c r="A258" s="159" t="s">
        <v>711</v>
      </c>
      <c r="B258" s="192"/>
      <c r="F258" s="188"/>
      <c r="G258" s="188"/>
    </row>
    <row r="259" spans="1:9" x14ac:dyDescent="0.3">
      <c r="A259" s="177"/>
      <c r="B259" s="196" t="s">
        <v>712</v>
      </c>
      <c r="C259" s="177" t="s">
        <v>440</v>
      </c>
      <c r="D259" s="177"/>
      <c r="E259" s="179"/>
      <c r="F259" s="177"/>
      <c r="G259" s="177"/>
    </row>
    <row r="260" spans="1:9" x14ac:dyDescent="0.3">
      <c r="A260" s="159" t="s">
        <v>713</v>
      </c>
      <c r="B260" s="159" t="s">
        <v>1539</v>
      </c>
      <c r="C260" s="233">
        <v>0.80374834521965899</v>
      </c>
      <c r="E260" s="250"/>
      <c r="F260" s="250"/>
      <c r="G260" s="250"/>
    </row>
    <row r="261" spans="1:9" x14ac:dyDescent="0.3">
      <c r="A261" s="159" t="s">
        <v>715</v>
      </c>
      <c r="B261" s="159" t="s">
        <v>716</v>
      </c>
      <c r="C261" s="233">
        <v>0</v>
      </c>
      <c r="E261" s="250"/>
      <c r="F261" s="250"/>
      <c r="I261" s="252"/>
    </row>
    <row r="262" spans="1:9" x14ac:dyDescent="0.3">
      <c r="A262" s="159" t="s">
        <v>717</v>
      </c>
      <c r="B262" s="159" t="s">
        <v>718</v>
      </c>
      <c r="C262" s="233">
        <v>0</v>
      </c>
      <c r="E262" s="250"/>
      <c r="F262" s="250"/>
    </row>
    <row r="263" spans="1:9" x14ac:dyDescent="0.3">
      <c r="A263" s="159" t="s">
        <v>719</v>
      </c>
      <c r="B263" s="159" t="s">
        <v>720</v>
      </c>
      <c r="C263" s="233">
        <v>0</v>
      </c>
      <c r="E263" s="250"/>
      <c r="F263" s="250"/>
    </row>
    <row r="264" spans="1:9" x14ac:dyDescent="0.3">
      <c r="A264" s="159" t="s">
        <v>721</v>
      </c>
      <c r="B264" s="174" t="s">
        <v>722</v>
      </c>
      <c r="C264" s="233">
        <v>0</v>
      </c>
      <c r="D264" s="170"/>
      <c r="E264" s="170"/>
      <c r="F264" s="200"/>
      <c r="G264" s="200"/>
    </row>
    <row r="265" spans="1:9" x14ac:dyDescent="0.3">
      <c r="A265" s="159" t="s">
        <v>723</v>
      </c>
      <c r="B265" s="159" t="s">
        <v>66</v>
      </c>
      <c r="C265" s="233">
        <v>0.193630809942969</v>
      </c>
      <c r="E265" s="250"/>
      <c r="F265" s="250"/>
    </row>
    <row r="266" spans="1:9" x14ac:dyDescent="0.3">
      <c r="A266" s="159" t="s">
        <v>725</v>
      </c>
      <c r="B266" s="192" t="s">
        <v>727</v>
      </c>
      <c r="C266" s="253"/>
      <c r="E266" s="250"/>
      <c r="F266" s="250"/>
    </row>
    <row r="267" spans="1:9" x14ac:dyDescent="0.3">
      <c r="A267" s="159" t="s">
        <v>726</v>
      </c>
      <c r="B267" s="192" t="s">
        <v>729</v>
      </c>
      <c r="C267" s="235"/>
      <c r="E267" s="250"/>
      <c r="F267" s="250"/>
    </row>
    <row r="268" spans="1:9" x14ac:dyDescent="0.3">
      <c r="A268" s="159" t="s">
        <v>728</v>
      </c>
      <c r="B268" s="192" t="s">
        <v>731</v>
      </c>
      <c r="C268" s="235"/>
      <c r="E268" s="250"/>
      <c r="F268" s="250"/>
    </row>
    <row r="269" spans="1:9" x14ac:dyDescent="0.3">
      <c r="A269" s="159" t="s">
        <v>730</v>
      </c>
      <c r="B269" s="192" t="s">
        <v>733</v>
      </c>
      <c r="C269" s="235"/>
      <c r="E269" s="250"/>
      <c r="F269" s="250"/>
    </row>
    <row r="270" spans="1:9" x14ac:dyDescent="0.3">
      <c r="A270" s="159" t="s">
        <v>732</v>
      </c>
      <c r="B270" s="192" t="s">
        <v>174</v>
      </c>
      <c r="C270" s="235"/>
      <c r="E270" s="250"/>
      <c r="F270" s="250"/>
    </row>
    <row r="271" spans="1:9" x14ac:dyDescent="0.3">
      <c r="A271" s="159" t="s">
        <v>734</v>
      </c>
      <c r="B271" s="192" t="s">
        <v>174</v>
      </c>
      <c r="C271" s="235"/>
      <c r="E271" s="250"/>
      <c r="F271" s="250"/>
    </row>
    <row r="272" spans="1:9" x14ac:dyDescent="0.3">
      <c r="A272" s="159" t="s">
        <v>735</v>
      </c>
      <c r="B272" s="192" t="s">
        <v>174</v>
      </c>
      <c r="C272" s="235"/>
      <c r="E272" s="250"/>
      <c r="F272" s="250"/>
    </row>
    <row r="273" spans="1:7" x14ac:dyDescent="0.3">
      <c r="A273" s="159" t="s">
        <v>736</v>
      </c>
      <c r="B273" s="192" t="s">
        <v>174</v>
      </c>
      <c r="C273" s="235"/>
      <c r="E273" s="250"/>
      <c r="F273" s="250"/>
    </row>
    <row r="274" spans="1:7" x14ac:dyDescent="0.3">
      <c r="A274" s="159" t="s">
        <v>737</v>
      </c>
      <c r="B274" s="192" t="s">
        <v>174</v>
      </c>
      <c r="C274" s="235"/>
      <c r="E274" s="250"/>
      <c r="F274" s="250"/>
    </row>
    <row r="275" spans="1:7" x14ac:dyDescent="0.3">
      <c r="A275" s="159" t="s">
        <v>738</v>
      </c>
      <c r="B275" s="192" t="s">
        <v>174</v>
      </c>
      <c r="C275" s="235"/>
      <c r="E275" s="250"/>
      <c r="F275" s="250"/>
    </row>
    <row r="276" spans="1:7" x14ac:dyDescent="0.3">
      <c r="A276" s="177"/>
      <c r="B276" s="196" t="s">
        <v>739</v>
      </c>
      <c r="C276" s="177" t="s">
        <v>440</v>
      </c>
      <c r="D276" s="177"/>
      <c r="E276" s="179"/>
      <c r="F276" s="177"/>
      <c r="G276" s="180"/>
    </row>
    <row r="277" spans="1:7" x14ac:dyDescent="0.3">
      <c r="A277" s="159" t="s">
        <v>740</v>
      </c>
      <c r="B277" s="159" t="s">
        <v>741</v>
      </c>
      <c r="C277" s="233">
        <v>1</v>
      </c>
      <c r="E277" s="152"/>
      <c r="F277" s="152"/>
    </row>
    <row r="278" spans="1:7" x14ac:dyDescent="0.3">
      <c r="A278" s="159" t="s">
        <v>742</v>
      </c>
      <c r="B278" s="159" t="s">
        <v>743</v>
      </c>
      <c r="C278" s="233">
        <v>0</v>
      </c>
      <c r="E278" s="152"/>
      <c r="F278" s="152"/>
    </row>
    <row r="279" spans="1:7" x14ac:dyDescent="0.3">
      <c r="A279" s="159" t="s">
        <v>744</v>
      </c>
      <c r="B279" s="159" t="s">
        <v>66</v>
      </c>
      <c r="C279" s="233">
        <v>0</v>
      </c>
      <c r="E279" s="152"/>
      <c r="F279" s="152"/>
    </row>
    <row r="280" spans="1:7" x14ac:dyDescent="0.3">
      <c r="A280" s="159" t="s">
        <v>745</v>
      </c>
      <c r="C280" s="235"/>
      <c r="E280" s="152"/>
      <c r="F280" s="152"/>
    </row>
    <row r="281" spans="1:7" x14ac:dyDescent="0.3">
      <c r="A281" s="159" t="s">
        <v>746</v>
      </c>
      <c r="C281" s="235"/>
      <c r="E281" s="152"/>
      <c r="F281" s="152"/>
    </row>
    <row r="282" spans="1:7" x14ac:dyDescent="0.3">
      <c r="A282" s="159" t="s">
        <v>747</v>
      </c>
      <c r="C282" s="235"/>
      <c r="E282" s="152"/>
      <c r="F282" s="152"/>
    </row>
    <row r="283" spans="1:7" x14ac:dyDescent="0.3">
      <c r="A283" s="159" t="s">
        <v>748</v>
      </c>
      <c r="C283" s="235"/>
      <c r="E283" s="152"/>
      <c r="F283" s="152"/>
    </row>
    <row r="284" spans="1:7" x14ac:dyDescent="0.3">
      <c r="A284" s="159" t="s">
        <v>749</v>
      </c>
      <c r="C284" s="235"/>
      <c r="E284" s="152"/>
      <c r="F284" s="152"/>
    </row>
    <row r="285" spans="1:7" x14ac:dyDescent="0.3">
      <c r="A285" s="159" t="s">
        <v>750</v>
      </c>
      <c r="C285" s="235"/>
      <c r="E285" s="152"/>
      <c r="F285" s="152"/>
    </row>
    <row r="286" spans="1:7" x14ac:dyDescent="0.3">
      <c r="A286" s="178"/>
      <c r="B286" s="178" t="s">
        <v>1540</v>
      </c>
      <c r="C286" s="178" t="s">
        <v>55</v>
      </c>
      <c r="D286" s="178" t="s">
        <v>1541</v>
      </c>
      <c r="E286" s="178"/>
      <c r="F286" s="178" t="s">
        <v>440</v>
      </c>
      <c r="G286" s="178" t="s">
        <v>1542</v>
      </c>
    </row>
    <row r="287" spans="1:7" x14ac:dyDescent="0.3">
      <c r="A287" s="159" t="s">
        <v>1543</v>
      </c>
      <c r="B287" s="174" t="s">
        <v>558</v>
      </c>
      <c r="C287" s="183"/>
      <c r="E287" s="162"/>
      <c r="F287" s="193" t="str">
        <f>IF($C$305=0,"",IF(C287="[For completion]","",C287/$C$305))</f>
        <v/>
      </c>
      <c r="G287" s="193" t="str">
        <f>IF($D$305=0,"",IF(D287="[For completion]","",D287/$D$305))</f>
        <v/>
      </c>
    </row>
    <row r="288" spans="1:7" x14ac:dyDescent="0.3">
      <c r="A288" s="159" t="s">
        <v>1544</v>
      </c>
      <c r="B288" s="174" t="s">
        <v>558</v>
      </c>
      <c r="C288" s="183"/>
      <c r="E288" s="162"/>
      <c r="F288" s="193" t="str">
        <f t="shared" ref="F288:F304" si="9">IF($C$305=0,"",IF(C288="[For completion]","",C288/$C$305))</f>
        <v/>
      </c>
      <c r="G288" s="193" t="str">
        <f t="shared" ref="G288:G304" si="10">IF($D$305=0,"",IF(D288="[For completion]","",D288/$D$305))</f>
        <v/>
      </c>
    </row>
    <row r="289" spans="1:7" x14ac:dyDescent="0.3">
      <c r="A289" s="159" t="s">
        <v>1545</v>
      </c>
      <c r="B289" s="174" t="s">
        <v>558</v>
      </c>
      <c r="C289" s="183"/>
      <c r="E289" s="162"/>
      <c r="F289" s="193" t="str">
        <f t="shared" si="9"/>
        <v/>
      </c>
      <c r="G289" s="193" t="str">
        <f t="shared" si="10"/>
        <v/>
      </c>
    </row>
    <row r="290" spans="1:7" x14ac:dyDescent="0.3">
      <c r="A290" s="159" t="s">
        <v>1546</v>
      </c>
      <c r="B290" s="174" t="s">
        <v>558</v>
      </c>
      <c r="C290" s="183"/>
      <c r="E290" s="162"/>
      <c r="F290" s="193" t="str">
        <f t="shared" si="9"/>
        <v/>
      </c>
      <c r="G290" s="193" t="str">
        <f t="shared" si="10"/>
        <v/>
      </c>
    </row>
    <row r="291" spans="1:7" x14ac:dyDescent="0.3">
      <c r="A291" s="159" t="s">
        <v>1547</v>
      </c>
      <c r="B291" s="174" t="s">
        <v>558</v>
      </c>
      <c r="C291" s="183"/>
      <c r="E291" s="162"/>
      <c r="F291" s="193" t="str">
        <f t="shared" si="9"/>
        <v/>
      </c>
      <c r="G291" s="193" t="str">
        <f t="shared" si="10"/>
        <v/>
      </c>
    </row>
    <row r="292" spans="1:7" x14ac:dyDescent="0.3">
      <c r="A292" s="159" t="s">
        <v>1548</v>
      </c>
      <c r="B292" s="174" t="s">
        <v>558</v>
      </c>
      <c r="C292" s="183"/>
      <c r="E292" s="162"/>
      <c r="F292" s="193" t="str">
        <f t="shared" si="9"/>
        <v/>
      </c>
      <c r="G292" s="193" t="str">
        <f t="shared" si="10"/>
        <v/>
      </c>
    </row>
    <row r="293" spans="1:7" x14ac:dyDescent="0.3">
      <c r="A293" s="159" t="s">
        <v>1549</v>
      </c>
      <c r="B293" s="174" t="s">
        <v>558</v>
      </c>
      <c r="C293" s="183"/>
      <c r="E293" s="162"/>
      <c r="F293" s="193" t="str">
        <f t="shared" si="9"/>
        <v/>
      </c>
      <c r="G293" s="193" t="str">
        <f t="shared" si="10"/>
        <v/>
      </c>
    </row>
    <row r="294" spans="1:7" x14ac:dyDescent="0.3">
      <c r="A294" s="159" t="s">
        <v>1550</v>
      </c>
      <c r="B294" s="174" t="s">
        <v>558</v>
      </c>
      <c r="C294" s="183"/>
      <c r="E294" s="162"/>
      <c r="F294" s="193" t="str">
        <f t="shared" si="9"/>
        <v/>
      </c>
      <c r="G294" s="193" t="str">
        <f t="shared" si="10"/>
        <v/>
      </c>
    </row>
    <row r="295" spans="1:7" x14ac:dyDescent="0.3">
      <c r="A295" s="159" t="s">
        <v>1551</v>
      </c>
      <c r="B295" s="174" t="s">
        <v>558</v>
      </c>
      <c r="C295" s="183"/>
      <c r="E295" s="162"/>
      <c r="F295" s="193" t="str">
        <f t="shared" si="9"/>
        <v/>
      </c>
      <c r="G295" s="193" t="str">
        <f t="shared" si="10"/>
        <v/>
      </c>
    </row>
    <row r="296" spans="1:7" x14ac:dyDescent="0.3">
      <c r="A296" s="159" t="s">
        <v>1552</v>
      </c>
      <c r="B296" s="174" t="s">
        <v>558</v>
      </c>
      <c r="C296" s="183"/>
      <c r="E296" s="162"/>
      <c r="F296" s="193" t="str">
        <f t="shared" si="9"/>
        <v/>
      </c>
      <c r="G296" s="193" t="str">
        <f t="shared" si="10"/>
        <v/>
      </c>
    </row>
    <row r="297" spans="1:7" x14ac:dyDescent="0.3">
      <c r="A297" s="159" t="s">
        <v>1553</v>
      </c>
      <c r="B297" s="174" t="s">
        <v>558</v>
      </c>
      <c r="C297" s="183"/>
      <c r="E297" s="162"/>
      <c r="F297" s="193" t="str">
        <f t="shared" si="9"/>
        <v/>
      </c>
      <c r="G297" s="193" t="str">
        <f t="shared" si="10"/>
        <v/>
      </c>
    </row>
    <row r="298" spans="1:7" x14ac:dyDescent="0.3">
      <c r="A298" s="159" t="s">
        <v>1554</v>
      </c>
      <c r="B298" s="174" t="s">
        <v>558</v>
      </c>
      <c r="C298" s="183"/>
      <c r="E298" s="162"/>
      <c r="F298" s="193" t="str">
        <f t="shared" si="9"/>
        <v/>
      </c>
      <c r="G298" s="193" t="str">
        <f t="shared" si="10"/>
        <v/>
      </c>
    </row>
    <row r="299" spans="1:7" x14ac:dyDescent="0.3">
      <c r="A299" s="159" t="s">
        <v>1555</v>
      </c>
      <c r="B299" s="174" t="s">
        <v>558</v>
      </c>
      <c r="C299" s="183"/>
      <c r="E299" s="162"/>
      <c r="F299" s="193" t="str">
        <f t="shared" si="9"/>
        <v/>
      </c>
      <c r="G299" s="193" t="str">
        <f t="shared" si="10"/>
        <v/>
      </c>
    </row>
    <row r="300" spans="1:7" x14ac:dyDescent="0.3">
      <c r="A300" s="159" t="s">
        <v>1556</v>
      </c>
      <c r="B300" s="174" t="s">
        <v>558</v>
      </c>
      <c r="C300" s="183"/>
      <c r="E300" s="162"/>
      <c r="F300" s="193" t="str">
        <f t="shared" si="9"/>
        <v/>
      </c>
      <c r="G300" s="193" t="str">
        <f t="shared" si="10"/>
        <v/>
      </c>
    </row>
    <row r="301" spans="1:7" x14ac:dyDescent="0.3">
      <c r="A301" s="159" t="s">
        <v>1557</v>
      </c>
      <c r="B301" s="174" t="s">
        <v>558</v>
      </c>
      <c r="C301" s="183"/>
      <c r="E301" s="162"/>
      <c r="F301" s="193" t="str">
        <f t="shared" si="9"/>
        <v/>
      </c>
      <c r="G301" s="193" t="str">
        <f t="shared" si="10"/>
        <v/>
      </c>
    </row>
    <row r="302" spans="1:7" x14ac:dyDescent="0.3">
      <c r="A302" s="159" t="s">
        <v>1558</v>
      </c>
      <c r="B302" s="174" t="s">
        <v>558</v>
      </c>
      <c r="C302" s="183"/>
      <c r="E302" s="162"/>
      <c r="F302" s="193" t="str">
        <f t="shared" si="9"/>
        <v/>
      </c>
      <c r="G302" s="193" t="str">
        <f t="shared" si="10"/>
        <v/>
      </c>
    </row>
    <row r="303" spans="1:7" x14ac:dyDescent="0.3">
      <c r="A303" s="159" t="s">
        <v>1559</v>
      </c>
      <c r="B303" s="174" t="s">
        <v>558</v>
      </c>
      <c r="C303" s="183"/>
      <c r="E303" s="162"/>
      <c r="F303" s="193" t="str">
        <f t="shared" si="9"/>
        <v/>
      </c>
      <c r="G303" s="193" t="str">
        <f t="shared" si="10"/>
        <v/>
      </c>
    </row>
    <row r="304" spans="1:7" x14ac:dyDescent="0.3">
      <c r="A304" s="159" t="s">
        <v>1560</v>
      </c>
      <c r="B304" s="174" t="s">
        <v>1561</v>
      </c>
      <c r="C304" s="183"/>
      <c r="E304" s="162"/>
      <c r="F304" s="193" t="str">
        <f t="shared" si="9"/>
        <v/>
      </c>
      <c r="G304" s="193" t="str">
        <f t="shared" si="10"/>
        <v/>
      </c>
    </row>
    <row r="305" spans="1:7" x14ac:dyDescent="0.3">
      <c r="A305" s="159" t="s">
        <v>1562</v>
      </c>
      <c r="B305" s="174" t="s">
        <v>68</v>
      </c>
      <c r="C305" s="181">
        <f>SUM(C287:C304)</f>
        <v>0</v>
      </c>
      <c r="D305" s="159">
        <f>SUM(D287:D304)</f>
        <v>0</v>
      </c>
      <c r="E305" s="162"/>
      <c r="F305" s="254">
        <f>SUM(F287:F304)</f>
        <v>0</v>
      </c>
      <c r="G305" s="254">
        <f>SUM(G287:G304)</f>
        <v>0</v>
      </c>
    </row>
    <row r="306" spans="1:7" x14ac:dyDescent="0.3">
      <c r="A306" s="159" t="s">
        <v>1563</v>
      </c>
      <c r="B306" s="174"/>
      <c r="E306" s="162"/>
      <c r="F306" s="162"/>
      <c r="G306" s="162"/>
    </row>
    <row r="307" spans="1:7" x14ac:dyDescent="0.3">
      <c r="A307" s="159" t="s">
        <v>1564</v>
      </c>
      <c r="B307" s="174"/>
      <c r="E307" s="162"/>
      <c r="F307" s="162"/>
      <c r="G307" s="162"/>
    </row>
    <row r="308" spans="1:7" x14ac:dyDescent="0.3">
      <c r="A308" s="159" t="s">
        <v>1565</v>
      </c>
      <c r="B308" s="174"/>
      <c r="E308" s="162"/>
      <c r="F308" s="162"/>
      <c r="G308" s="162"/>
    </row>
    <row r="309" spans="1:7" x14ac:dyDescent="0.3">
      <c r="A309" s="178"/>
      <c r="B309" s="178" t="s">
        <v>1566</v>
      </c>
      <c r="C309" s="178" t="s">
        <v>55</v>
      </c>
      <c r="D309" s="178" t="s">
        <v>1541</v>
      </c>
      <c r="E309" s="178"/>
      <c r="F309" s="178" t="s">
        <v>440</v>
      </c>
      <c r="G309" s="178" t="s">
        <v>1542</v>
      </c>
    </row>
    <row r="310" spans="1:7" x14ac:dyDescent="0.3">
      <c r="A310" s="159" t="s">
        <v>1567</v>
      </c>
      <c r="B310" s="174" t="s">
        <v>558</v>
      </c>
      <c r="C310" s="183"/>
      <c r="E310" s="162"/>
      <c r="F310" s="193" t="str">
        <f>IF($C$328=0,"",IF(C310="[For completion]","",C310/$C$328))</f>
        <v/>
      </c>
      <c r="G310" s="193" t="str">
        <f>IF($D$328=0,"",IF(D310="[For completion]","",D310/$D$328))</f>
        <v/>
      </c>
    </row>
    <row r="311" spans="1:7" x14ac:dyDescent="0.3">
      <c r="A311" s="159" t="s">
        <v>1568</v>
      </c>
      <c r="B311" s="174" t="s">
        <v>558</v>
      </c>
      <c r="C311" s="183"/>
      <c r="E311" s="162"/>
      <c r="F311" s="193" t="str">
        <f t="shared" ref="F311:F327" si="11">IF($C$328=0,"",IF(C311="[For completion]","",C311/$C$328))</f>
        <v/>
      </c>
      <c r="G311" s="193" t="str">
        <f t="shared" ref="G311:G327" si="12">IF($D$328=0,"",IF(D311="[For completion]","",D311/$D$328))</f>
        <v/>
      </c>
    </row>
    <row r="312" spans="1:7" x14ac:dyDescent="0.3">
      <c r="A312" s="159" t="s">
        <v>1569</v>
      </c>
      <c r="B312" s="174" t="s">
        <v>558</v>
      </c>
      <c r="C312" s="183"/>
      <c r="E312" s="162"/>
      <c r="F312" s="193" t="str">
        <f t="shared" si="11"/>
        <v/>
      </c>
      <c r="G312" s="193" t="str">
        <f t="shared" si="12"/>
        <v/>
      </c>
    </row>
    <row r="313" spans="1:7" x14ac:dyDescent="0.3">
      <c r="A313" s="159" t="s">
        <v>1570</v>
      </c>
      <c r="B313" s="174" t="s">
        <v>558</v>
      </c>
      <c r="C313" s="183"/>
      <c r="E313" s="162"/>
      <c r="F313" s="193" t="str">
        <f t="shared" si="11"/>
        <v/>
      </c>
      <c r="G313" s="193" t="str">
        <f t="shared" si="12"/>
        <v/>
      </c>
    </row>
    <row r="314" spans="1:7" x14ac:dyDescent="0.3">
      <c r="A314" s="159" t="s">
        <v>1571</v>
      </c>
      <c r="B314" s="174" t="s">
        <v>558</v>
      </c>
      <c r="C314" s="183"/>
      <c r="E314" s="162"/>
      <c r="F314" s="193" t="str">
        <f t="shared" si="11"/>
        <v/>
      </c>
      <c r="G314" s="193" t="str">
        <f t="shared" si="12"/>
        <v/>
      </c>
    </row>
    <row r="315" spans="1:7" x14ac:dyDescent="0.3">
      <c r="A315" s="159" t="s">
        <v>1572</v>
      </c>
      <c r="B315" s="174" t="s">
        <v>558</v>
      </c>
      <c r="C315" s="183"/>
      <c r="E315" s="162"/>
      <c r="F315" s="193" t="str">
        <f t="shared" si="11"/>
        <v/>
      </c>
      <c r="G315" s="193" t="str">
        <f t="shared" si="12"/>
        <v/>
      </c>
    </row>
    <row r="316" spans="1:7" x14ac:dyDescent="0.3">
      <c r="A316" s="159" t="s">
        <v>1573</v>
      </c>
      <c r="B316" s="174" t="s">
        <v>558</v>
      </c>
      <c r="C316" s="183"/>
      <c r="E316" s="162"/>
      <c r="F316" s="193" t="str">
        <f t="shared" si="11"/>
        <v/>
      </c>
      <c r="G316" s="193" t="str">
        <f t="shared" si="12"/>
        <v/>
      </c>
    </row>
    <row r="317" spans="1:7" x14ac:dyDescent="0.3">
      <c r="A317" s="159" t="s">
        <v>1574</v>
      </c>
      <c r="B317" s="174" t="s">
        <v>558</v>
      </c>
      <c r="C317" s="183"/>
      <c r="E317" s="162"/>
      <c r="F317" s="193" t="str">
        <f t="shared" si="11"/>
        <v/>
      </c>
      <c r="G317" s="193" t="str">
        <f t="shared" si="12"/>
        <v/>
      </c>
    </row>
    <row r="318" spans="1:7" x14ac:dyDescent="0.3">
      <c r="A318" s="159" t="s">
        <v>1575</v>
      </c>
      <c r="B318" s="174" t="s">
        <v>558</v>
      </c>
      <c r="C318" s="183"/>
      <c r="E318" s="162"/>
      <c r="F318" s="193" t="str">
        <f t="shared" si="11"/>
        <v/>
      </c>
      <c r="G318" s="193" t="str">
        <f t="shared" si="12"/>
        <v/>
      </c>
    </row>
    <row r="319" spans="1:7" x14ac:dyDescent="0.3">
      <c r="A319" s="159" t="s">
        <v>1576</v>
      </c>
      <c r="B319" s="174" t="s">
        <v>558</v>
      </c>
      <c r="C319" s="183"/>
      <c r="E319" s="162"/>
      <c r="F319" s="193" t="str">
        <f t="shared" si="11"/>
        <v/>
      </c>
      <c r="G319" s="193" t="str">
        <f t="shared" si="12"/>
        <v/>
      </c>
    </row>
    <row r="320" spans="1:7" x14ac:dyDescent="0.3">
      <c r="A320" s="159" t="s">
        <v>1577</v>
      </c>
      <c r="B320" s="174" t="s">
        <v>558</v>
      </c>
      <c r="C320" s="183"/>
      <c r="E320" s="162"/>
      <c r="F320" s="193" t="str">
        <f t="shared" si="11"/>
        <v/>
      </c>
      <c r="G320" s="193" t="str">
        <f t="shared" si="12"/>
        <v/>
      </c>
    </row>
    <row r="321" spans="1:7" x14ac:dyDescent="0.3">
      <c r="A321" s="159" t="s">
        <v>1578</v>
      </c>
      <c r="B321" s="174" t="s">
        <v>558</v>
      </c>
      <c r="C321" s="183"/>
      <c r="E321" s="162"/>
      <c r="F321" s="193" t="str">
        <f>IF($C$328=0,"",IF(C321="[For completion]","",C321/$C$328))</f>
        <v/>
      </c>
      <c r="G321" s="193" t="str">
        <f t="shared" si="12"/>
        <v/>
      </c>
    </row>
    <row r="322" spans="1:7" x14ac:dyDescent="0.3">
      <c r="A322" s="159" t="s">
        <v>1579</v>
      </c>
      <c r="B322" s="174" t="s">
        <v>558</v>
      </c>
      <c r="C322" s="183"/>
      <c r="E322" s="162"/>
      <c r="F322" s="193" t="str">
        <f t="shared" si="11"/>
        <v/>
      </c>
      <c r="G322" s="193" t="str">
        <f t="shared" si="12"/>
        <v/>
      </c>
    </row>
    <row r="323" spans="1:7" x14ac:dyDescent="0.3">
      <c r="A323" s="159" t="s">
        <v>1580</v>
      </c>
      <c r="B323" s="174" t="s">
        <v>558</v>
      </c>
      <c r="C323" s="183"/>
      <c r="E323" s="162"/>
      <c r="F323" s="193" t="str">
        <f t="shared" si="11"/>
        <v/>
      </c>
      <c r="G323" s="193" t="str">
        <f t="shared" si="12"/>
        <v/>
      </c>
    </row>
    <row r="324" spans="1:7" x14ac:dyDescent="0.3">
      <c r="A324" s="159" t="s">
        <v>1581</v>
      </c>
      <c r="B324" s="174" t="s">
        <v>558</v>
      </c>
      <c r="C324" s="183"/>
      <c r="E324" s="162"/>
      <c r="F324" s="193" t="str">
        <f t="shared" si="11"/>
        <v/>
      </c>
      <c r="G324" s="193" t="str">
        <f t="shared" si="12"/>
        <v/>
      </c>
    </row>
    <row r="325" spans="1:7" x14ac:dyDescent="0.3">
      <c r="A325" s="159" t="s">
        <v>1582</v>
      </c>
      <c r="B325" s="174" t="s">
        <v>558</v>
      </c>
      <c r="C325" s="183"/>
      <c r="E325" s="162"/>
      <c r="F325" s="193" t="str">
        <f t="shared" si="11"/>
        <v/>
      </c>
      <c r="G325" s="193" t="str">
        <f t="shared" si="12"/>
        <v/>
      </c>
    </row>
    <row r="326" spans="1:7" x14ac:dyDescent="0.3">
      <c r="A326" s="159" t="s">
        <v>1583</v>
      </c>
      <c r="B326" s="174" t="s">
        <v>558</v>
      </c>
      <c r="C326" s="183"/>
      <c r="E326" s="162"/>
      <c r="F326" s="193" t="str">
        <f t="shared" si="11"/>
        <v/>
      </c>
      <c r="G326" s="193" t="str">
        <f t="shared" si="12"/>
        <v/>
      </c>
    </row>
    <row r="327" spans="1:7" x14ac:dyDescent="0.3">
      <c r="A327" s="159" t="s">
        <v>1584</v>
      </c>
      <c r="B327" s="174" t="s">
        <v>1561</v>
      </c>
      <c r="C327" s="183"/>
      <c r="E327" s="162"/>
      <c r="F327" s="193" t="str">
        <f t="shared" si="11"/>
        <v/>
      </c>
      <c r="G327" s="193" t="str">
        <f t="shared" si="12"/>
        <v/>
      </c>
    </row>
    <row r="328" spans="1:7" x14ac:dyDescent="0.3">
      <c r="A328" s="159" t="s">
        <v>1585</v>
      </c>
      <c r="B328" s="174" t="s">
        <v>68</v>
      </c>
      <c r="C328" s="181">
        <f>SUM(C310:C327)</f>
        <v>0</v>
      </c>
      <c r="D328" s="159">
        <f>SUM(D310:D327)</f>
        <v>0</v>
      </c>
      <c r="E328" s="162"/>
      <c r="F328" s="254">
        <f>SUM(F310:F327)</f>
        <v>0</v>
      </c>
      <c r="G328" s="254">
        <f>SUM(G310:G327)</f>
        <v>0</v>
      </c>
    </row>
    <row r="329" spans="1:7" x14ac:dyDescent="0.3">
      <c r="A329" s="159" t="s">
        <v>1586</v>
      </c>
      <c r="B329" s="174"/>
      <c r="E329" s="162"/>
      <c r="F329" s="162"/>
      <c r="G329" s="162"/>
    </row>
    <row r="330" spans="1:7" x14ac:dyDescent="0.3">
      <c r="A330" s="159" t="s">
        <v>1587</v>
      </c>
      <c r="B330" s="174"/>
      <c r="E330" s="162"/>
      <c r="F330" s="162"/>
      <c r="G330" s="162"/>
    </row>
    <row r="331" spans="1:7" x14ac:dyDescent="0.3">
      <c r="A331" s="159" t="s">
        <v>1588</v>
      </c>
      <c r="B331" s="174"/>
      <c r="E331" s="162"/>
      <c r="F331" s="162"/>
      <c r="G331" s="162"/>
    </row>
    <row r="332" spans="1:7" x14ac:dyDescent="0.3">
      <c r="A332" s="178"/>
      <c r="B332" s="178" t="s">
        <v>1589</v>
      </c>
      <c r="C332" s="178" t="s">
        <v>55</v>
      </c>
      <c r="D332" s="178" t="s">
        <v>1541</v>
      </c>
      <c r="E332" s="178"/>
      <c r="F332" s="178" t="s">
        <v>440</v>
      </c>
      <c r="G332" s="178" t="s">
        <v>1542</v>
      </c>
    </row>
    <row r="333" spans="1:7" x14ac:dyDescent="0.3">
      <c r="A333" s="159" t="s">
        <v>1590</v>
      </c>
      <c r="B333" s="174" t="s">
        <v>1591</v>
      </c>
      <c r="C333" s="183"/>
      <c r="E333" s="162"/>
      <c r="F333" s="193" t="str">
        <f>IF($C$346=0,"",IF(C333="[For completion]","",C333/$C$346))</f>
        <v/>
      </c>
      <c r="G333" s="193" t="str">
        <f>IF($D$346=0,"",IF(D333="[For completion]","",D333/$D$346))</f>
        <v/>
      </c>
    </row>
    <row r="334" spans="1:7" x14ac:dyDescent="0.3">
      <c r="A334" s="159" t="s">
        <v>1592</v>
      </c>
      <c r="B334" s="174" t="s">
        <v>1593</v>
      </c>
      <c r="C334" s="183"/>
      <c r="E334" s="162"/>
      <c r="F334" s="193" t="str">
        <f t="shared" ref="F334:F345" si="13">IF($C$346=0,"",IF(C334="[For completion]","",C334/$C$346))</f>
        <v/>
      </c>
      <c r="G334" s="193" t="str">
        <f t="shared" ref="G334:G345" si="14">IF($D$346=0,"",IF(D334="[For completion]","",D334/$D$346))</f>
        <v/>
      </c>
    </row>
    <row r="335" spans="1:7" x14ac:dyDescent="0.3">
      <c r="A335" s="159" t="s">
        <v>1594</v>
      </c>
      <c r="B335" s="174" t="s">
        <v>1595</v>
      </c>
      <c r="C335" s="183"/>
      <c r="E335" s="162"/>
      <c r="F335" s="193" t="str">
        <f t="shared" si="13"/>
        <v/>
      </c>
      <c r="G335" s="193" t="str">
        <f t="shared" si="14"/>
        <v/>
      </c>
    </row>
    <row r="336" spans="1:7" x14ac:dyDescent="0.3">
      <c r="A336" s="159" t="s">
        <v>1596</v>
      </c>
      <c r="B336" s="174" t="s">
        <v>1597</v>
      </c>
      <c r="C336" s="183"/>
      <c r="E336" s="162"/>
      <c r="F336" s="193" t="str">
        <f t="shared" si="13"/>
        <v/>
      </c>
      <c r="G336" s="193" t="str">
        <f t="shared" si="14"/>
        <v/>
      </c>
    </row>
    <row r="337" spans="1:7" x14ac:dyDescent="0.3">
      <c r="A337" s="159" t="s">
        <v>1598</v>
      </c>
      <c r="B337" s="174" t="s">
        <v>1599</v>
      </c>
      <c r="C337" s="183"/>
      <c r="E337" s="162"/>
      <c r="F337" s="193" t="str">
        <f t="shared" si="13"/>
        <v/>
      </c>
      <c r="G337" s="193" t="str">
        <f t="shared" si="14"/>
        <v/>
      </c>
    </row>
    <row r="338" spans="1:7" x14ac:dyDescent="0.3">
      <c r="A338" s="159" t="s">
        <v>1600</v>
      </c>
      <c r="B338" s="174" t="s">
        <v>1601</v>
      </c>
      <c r="C338" s="183"/>
      <c r="E338" s="162"/>
      <c r="F338" s="193" t="str">
        <f t="shared" si="13"/>
        <v/>
      </c>
      <c r="G338" s="193" t="str">
        <f t="shared" si="14"/>
        <v/>
      </c>
    </row>
    <row r="339" spans="1:7" x14ac:dyDescent="0.3">
      <c r="A339" s="159" t="s">
        <v>1602</v>
      </c>
      <c r="B339" s="174" t="s">
        <v>1603</v>
      </c>
      <c r="C339" s="183"/>
      <c r="E339" s="162"/>
      <c r="F339" s="193" t="str">
        <f t="shared" si="13"/>
        <v/>
      </c>
      <c r="G339" s="193" t="str">
        <f t="shared" si="14"/>
        <v/>
      </c>
    </row>
    <row r="340" spans="1:7" x14ac:dyDescent="0.3">
      <c r="A340" s="159" t="s">
        <v>1604</v>
      </c>
      <c r="B340" s="174" t="s">
        <v>1605</v>
      </c>
      <c r="C340" s="183"/>
      <c r="E340" s="162"/>
      <c r="F340" s="193" t="str">
        <f t="shared" si="13"/>
        <v/>
      </c>
      <c r="G340" s="193" t="str">
        <f t="shared" si="14"/>
        <v/>
      </c>
    </row>
    <row r="341" spans="1:7" x14ac:dyDescent="0.3">
      <c r="A341" s="159" t="s">
        <v>1606</v>
      </c>
      <c r="B341" s="174" t="s">
        <v>1607</v>
      </c>
      <c r="C341" s="183"/>
      <c r="E341" s="162"/>
      <c r="F341" s="193" t="str">
        <f t="shared" si="13"/>
        <v/>
      </c>
      <c r="G341" s="193" t="str">
        <f t="shared" si="14"/>
        <v/>
      </c>
    </row>
    <row r="342" spans="1:7" x14ac:dyDescent="0.3">
      <c r="A342" s="159" t="s">
        <v>1608</v>
      </c>
      <c r="B342" s="159" t="s">
        <v>1609</v>
      </c>
      <c r="C342" s="183"/>
      <c r="E342" s="154"/>
      <c r="F342" s="193" t="str">
        <f t="shared" si="13"/>
        <v/>
      </c>
      <c r="G342" s="193" t="str">
        <f t="shared" si="14"/>
        <v/>
      </c>
    </row>
    <row r="343" spans="1:7" x14ac:dyDescent="0.3">
      <c r="A343" s="159" t="s">
        <v>1610</v>
      </c>
      <c r="B343" s="159" t="s">
        <v>1611</v>
      </c>
      <c r="C343" s="183"/>
      <c r="E343" s="154"/>
      <c r="F343" s="193" t="str">
        <f t="shared" si="13"/>
        <v/>
      </c>
      <c r="G343" s="193" t="str">
        <f t="shared" si="14"/>
        <v/>
      </c>
    </row>
    <row r="344" spans="1:7" x14ac:dyDescent="0.3">
      <c r="A344" s="159" t="s">
        <v>1612</v>
      </c>
      <c r="B344" s="174" t="s">
        <v>1613</v>
      </c>
      <c r="C344" s="183"/>
      <c r="E344" s="162"/>
      <c r="F344" s="193" t="str">
        <f t="shared" si="13"/>
        <v/>
      </c>
      <c r="G344" s="193" t="str">
        <f t="shared" si="14"/>
        <v/>
      </c>
    </row>
    <row r="345" spans="1:7" x14ac:dyDescent="0.3">
      <c r="A345" s="159" t="s">
        <v>1614</v>
      </c>
      <c r="B345" s="159" t="s">
        <v>1561</v>
      </c>
      <c r="C345" s="183"/>
      <c r="E345" s="154"/>
      <c r="F345" s="193" t="str">
        <f t="shared" si="13"/>
        <v/>
      </c>
      <c r="G345" s="193" t="str">
        <f t="shared" si="14"/>
        <v/>
      </c>
    </row>
    <row r="346" spans="1:7" x14ac:dyDescent="0.3">
      <c r="A346" s="159" t="s">
        <v>1615</v>
      </c>
      <c r="B346" s="174" t="s">
        <v>68</v>
      </c>
      <c r="C346" s="181">
        <f>SUM(C333:C345)</f>
        <v>0</v>
      </c>
      <c r="D346" s="159">
        <f>SUM(D333:D345)</f>
        <v>0</v>
      </c>
      <c r="E346" s="162"/>
      <c r="F346" s="254">
        <f>SUM(F333:F345)</f>
        <v>0</v>
      </c>
      <c r="G346" s="254">
        <f>SUM(G333:G345)</f>
        <v>0</v>
      </c>
    </row>
    <row r="347" spans="1:7" hidden="1" x14ac:dyDescent="0.3">
      <c r="A347" s="159" t="s">
        <v>1616</v>
      </c>
      <c r="B347" s="174"/>
      <c r="C347" s="183"/>
      <c r="E347" s="162"/>
      <c r="F347" s="236"/>
      <c r="G347" s="236"/>
    </row>
    <row r="348" spans="1:7" hidden="1" x14ac:dyDescent="0.3">
      <c r="A348" s="159" t="s">
        <v>1617</v>
      </c>
      <c r="B348" s="174"/>
      <c r="C348" s="183"/>
      <c r="E348" s="162"/>
      <c r="F348" s="236"/>
      <c r="G348" s="236"/>
    </row>
    <row r="349" spans="1:7" hidden="1" x14ac:dyDescent="0.3">
      <c r="A349" s="159" t="s">
        <v>1618</v>
      </c>
      <c r="B349" s="154"/>
      <c r="C349" s="154"/>
      <c r="D349" s="154"/>
      <c r="E349" s="154"/>
      <c r="F349" s="154"/>
      <c r="G349" s="154"/>
    </row>
    <row r="350" spans="1:7" hidden="1" x14ac:dyDescent="0.3">
      <c r="A350" s="159" t="s">
        <v>1619</v>
      </c>
      <c r="B350" s="154"/>
      <c r="C350" s="154"/>
      <c r="D350" s="154"/>
      <c r="E350" s="154"/>
      <c r="F350" s="154"/>
      <c r="G350" s="154"/>
    </row>
    <row r="351" spans="1:7" hidden="1" x14ac:dyDescent="0.3">
      <c r="A351" s="159" t="s">
        <v>1620</v>
      </c>
      <c r="B351" s="174"/>
      <c r="C351" s="183"/>
      <c r="E351" s="162"/>
      <c r="F351" s="236"/>
      <c r="G351" s="236"/>
    </row>
    <row r="352" spans="1:7" hidden="1" x14ac:dyDescent="0.3">
      <c r="A352" s="159" t="s">
        <v>1621</v>
      </c>
      <c r="B352" s="174"/>
      <c r="C352" s="183"/>
      <c r="E352" s="162"/>
      <c r="F352" s="236"/>
      <c r="G352" s="236"/>
    </row>
    <row r="353" spans="1:7" hidden="1" x14ac:dyDescent="0.3">
      <c r="A353" s="159" t="s">
        <v>1622</v>
      </c>
      <c r="B353" s="174"/>
      <c r="C353" s="183"/>
      <c r="E353" s="162"/>
      <c r="F353" s="236"/>
      <c r="G353" s="236"/>
    </row>
    <row r="354" spans="1:7" hidden="1" x14ac:dyDescent="0.3">
      <c r="A354" s="159" t="s">
        <v>1623</v>
      </c>
      <c r="B354" s="174"/>
      <c r="C354" s="183"/>
      <c r="E354" s="162"/>
      <c r="F354" s="236"/>
      <c r="G354" s="236"/>
    </row>
    <row r="355" spans="1:7" hidden="1" x14ac:dyDescent="0.3">
      <c r="A355" s="159" t="s">
        <v>1624</v>
      </c>
      <c r="B355" s="174"/>
      <c r="E355" s="162"/>
      <c r="F355" s="162"/>
      <c r="G355" s="162"/>
    </row>
    <row r="356" spans="1:7" hidden="1" x14ac:dyDescent="0.3">
      <c r="A356" s="159" t="s">
        <v>1625</v>
      </c>
      <c r="B356" s="174"/>
      <c r="E356" s="162"/>
      <c r="F356" s="162"/>
      <c r="G356" s="162"/>
    </row>
    <row r="357" spans="1:7" x14ac:dyDescent="0.3">
      <c r="A357" s="178"/>
      <c r="B357" s="178" t="s">
        <v>1626</v>
      </c>
      <c r="C357" s="178" t="s">
        <v>55</v>
      </c>
      <c r="D357" s="178" t="s">
        <v>1541</v>
      </c>
      <c r="E357" s="178"/>
      <c r="F357" s="178" t="s">
        <v>440</v>
      </c>
      <c r="G357" s="178" t="s">
        <v>1542</v>
      </c>
    </row>
    <row r="358" spans="1:7" x14ac:dyDescent="0.3">
      <c r="A358" s="159" t="s">
        <v>1627</v>
      </c>
      <c r="B358" s="174" t="s">
        <v>1628</v>
      </c>
      <c r="C358" s="183"/>
      <c r="E358" s="162"/>
      <c r="F358" s="193" t="str">
        <f>IF($C$365=0,"",IF(C358="[For completion]","",C358/$C$365))</f>
        <v/>
      </c>
      <c r="G358" s="193" t="str">
        <f>IF($D$365=0,"",IF(D358="[For completion]","",D358/$D$365))</f>
        <v/>
      </c>
    </row>
    <row r="359" spans="1:7" x14ac:dyDescent="0.3">
      <c r="A359" s="159" t="s">
        <v>1629</v>
      </c>
      <c r="B359" s="255" t="s">
        <v>1630</v>
      </c>
      <c r="C359" s="183"/>
      <c r="E359" s="162"/>
      <c r="F359" s="193" t="str">
        <f t="shared" ref="F359:F364" si="15">IF($C$365=0,"",IF(C359="[For completion]","",C359/$C$365))</f>
        <v/>
      </c>
      <c r="G359" s="193" t="str">
        <f t="shared" ref="G359:G364" si="16">IF($D$365=0,"",IF(D359="[For completion]","",D359/$D$365))</f>
        <v/>
      </c>
    </row>
    <row r="360" spans="1:7" x14ac:dyDescent="0.3">
      <c r="A360" s="159" t="s">
        <v>1631</v>
      </c>
      <c r="B360" s="174" t="s">
        <v>1632</v>
      </c>
      <c r="C360" s="183"/>
      <c r="E360" s="162"/>
      <c r="F360" s="193" t="str">
        <f t="shared" si="15"/>
        <v/>
      </c>
      <c r="G360" s="193" t="str">
        <f t="shared" si="16"/>
        <v/>
      </c>
    </row>
    <row r="361" spans="1:7" x14ac:dyDescent="0.3">
      <c r="A361" s="159" t="s">
        <v>1633</v>
      </c>
      <c r="B361" s="174" t="s">
        <v>1634</v>
      </c>
      <c r="C361" s="183"/>
      <c r="E361" s="162"/>
      <c r="F361" s="193" t="str">
        <f t="shared" si="15"/>
        <v/>
      </c>
      <c r="G361" s="193" t="str">
        <f t="shared" si="16"/>
        <v/>
      </c>
    </row>
    <row r="362" spans="1:7" x14ac:dyDescent="0.3">
      <c r="A362" s="159" t="s">
        <v>1635</v>
      </c>
      <c r="B362" s="174" t="s">
        <v>1636</v>
      </c>
      <c r="C362" s="183"/>
      <c r="E362" s="162"/>
      <c r="F362" s="193" t="str">
        <f t="shared" si="15"/>
        <v/>
      </c>
      <c r="G362" s="193" t="str">
        <f t="shared" si="16"/>
        <v/>
      </c>
    </row>
    <row r="363" spans="1:7" x14ac:dyDescent="0.3">
      <c r="A363" s="159" t="s">
        <v>1637</v>
      </c>
      <c r="B363" s="174" t="s">
        <v>1638</v>
      </c>
      <c r="C363" s="183"/>
      <c r="E363" s="162"/>
      <c r="F363" s="193" t="str">
        <f t="shared" si="15"/>
        <v/>
      </c>
      <c r="G363" s="193" t="str">
        <f t="shared" si="16"/>
        <v/>
      </c>
    </row>
    <row r="364" spans="1:7" x14ac:dyDescent="0.3">
      <c r="A364" s="159" t="s">
        <v>1639</v>
      </c>
      <c r="B364" s="174" t="s">
        <v>1640</v>
      </c>
      <c r="C364" s="183"/>
      <c r="E364" s="162"/>
      <c r="F364" s="193" t="str">
        <f t="shared" si="15"/>
        <v/>
      </c>
      <c r="G364" s="193" t="str">
        <f t="shared" si="16"/>
        <v/>
      </c>
    </row>
    <row r="365" spans="1:7" x14ac:dyDescent="0.3">
      <c r="A365" s="159" t="s">
        <v>1641</v>
      </c>
      <c r="B365" s="174" t="s">
        <v>68</v>
      </c>
      <c r="C365" s="181">
        <f>SUM(C358:C364)</f>
        <v>0</v>
      </c>
      <c r="D365" s="159">
        <f>SUM(D358:D364)</f>
        <v>0</v>
      </c>
      <c r="E365" s="162"/>
      <c r="F365" s="254">
        <f>SUM(F358:F364)</f>
        <v>0</v>
      </c>
      <c r="G365" s="254">
        <f>SUM(G358:G364)</f>
        <v>0</v>
      </c>
    </row>
    <row r="366" spans="1:7" x14ac:dyDescent="0.3">
      <c r="A366" s="159" t="s">
        <v>1642</v>
      </c>
      <c r="B366" s="174"/>
      <c r="E366" s="162"/>
      <c r="F366" s="162"/>
      <c r="G366" s="162"/>
    </row>
    <row r="367" spans="1:7" x14ac:dyDescent="0.3">
      <c r="A367" s="178"/>
      <c r="B367" s="178" t="s">
        <v>1643</v>
      </c>
      <c r="C367" s="178" t="s">
        <v>55</v>
      </c>
      <c r="D367" s="178" t="s">
        <v>1541</v>
      </c>
      <c r="E367" s="178"/>
      <c r="F367" s="178" t="s">
        <v>440</v>
      </c>
      <c r="G367" s="178" t="s">
        <v>1542</v>
      </c>
    </row>
    <row r="368" spans="1:7" x14ac:dyDescent="0.3">
      <c r="A368" s="159" t="s">
        <v>1644</v>
      </c>
      <c r="B368" s="174" t="s">
        <v>1645</v>
      </c>
      <c r="C368" s="183"/>
      <c r="E368" s="162"/>
      <c r="F368" s="193" t="str">
        <f>IF($C$372=0,"",IF(C368="[For completion]","",C368/$C$372))</f>
        <v/>
      </c>
      <c r="G368" s="193" t="str">
        <f>IF($D$372=0,"",IF(D368="[For completion]","",D368/$D$372))</f>
        <v/>
      </c>
    </row>
    <row r="369" spans="1:7" x14ac:dyDescent="0.3">
      <c r="A369" s="159" t="s">
        <v>1646</v>
      </c>
      <c r="B369" s="255" t="s">
        <v>1647</v>
      </c>
      <c r="C369" s="183"/>
      <c r="E369" s="162"/>
      <c r="F369" s="193" t="str">
        <f>IF($C$372=0,"",IF(C369="[For completion]","",C369/$C$372))</f>
        <v/>
      </c>
      <c r="G369" s="193" t="str">
        <f>IF($D$372=0,"",IF(D369="[For completion]","",D369/$D$372))</f>
        <v/>
      </c>
    </row>
    <row r="370" spans="1:7" x14ac:dyDescent="0.3">
      <c r="A370" s="159" t="s">
        <v>1648</v>
      </c>
      <c r="B370" s="174" t="s">
        <v>1640</v>
      </c>
      <c r="C370" s="183"/>
      <c r="E370" s="162"/>
      <c r="F370" s="193" t="str">
        <f>IF($C$372=0,"",IF(C370="[For completion]","",C370/$C$372))</f>
        <v/>
      </c>
      <c r="G370" s="193" t="str">
        <f>IF($D$372=0,"",IF(D370="[For completion]","",D370/$D$372))</f>
        <v/>
      </c>
    </row>
    <row r="371" spans="1:7" x14ac:dyDescent="0.3">
      <c r="A371" s="159" t="s">
        <v>1649</v>
      </c>
      <c r="B371" s="159" t="s">
        <v>1561</v>
      </c>
      <c r="C371" s="183"/>
      <c r="E371" s="162"/>
      <c r="F371" s="193" t="str">
        <f>IF($C$372=0,"",IF(C371="[For completion]","",C371/$C$372))</f>
        <v/>
      </c>
      <c r="G371" s="193" t="str">
        <f>IF($D$372=0,"",IF(D371="[For completion]","",D371/$D$372))</f>
        <v/>
      </c>
    </row>
    <row r="372" spans="1:7" x14ac:dyDescent="0.3">
      <c r="A372" s="159" t="s">
        <v>1650</v>
      </c>
      <c r="B372" s="174" t="s">
        <v>68</v>
      </c>
      <c r="C372" s="181">
        <f>SUM(C368:C371)</f>
        <v>0</v>
      </c>
      <c r="D372" s="159">
        <f>SUM(D368:D371)</f>
        <v>0</v>
      </c>
      <c r="E372" s="162"/>
      <c r="F372" s="254">
        <f>SUM(F368:F371)</f>
        <v>0</v>
      </c>
      <c r="G372" s="254">
        <f>SUM(G368:G371)</f>
        <v>0</v>
      </c>
    </row>
    <row r="373" spans="1:7" x14ac:dyDescent="0.3">
      <c r="A373" s="159" t="s">
        <v>1651</v>
      </c>
      <c r="B373" s="174"/>
      <c r="E373" s="162"/>
      <c r="F373" s="162"/>
      <c r="G373" s="162"/>
    </row>
    <row r="374" spans="1:7" x14ac:dyDescent="0.3">
      <c r="A374" s="178"/>
      <c r="B374" s="178" t="s">
        <v>1652</v>
      </c>
      <c r="C374" s="178" t="s">
        <v>1653</v>
      </c>
      <c r="D374" s="178" t="s">
        <v>1654</v>
      </c>
      <c r="E374" s="178"/>
      <c r="F374" s="178" t="s">
        <v>1655</v>
      </c>
      <c r="G374" s="178"/>
    </row>
    <row r="375" spans="1:7" x14ac:dyDescent="0.3">
      <c r="A375" s="159" t="s">
        <v>1656</v>
      </c>
      <c r="B375" s="174" t="s">
        <v>1628</v>
      </c>
      <c r="C375" s="256"/>
      <c r="E375" s="152"/>
      <c r="F375" s="219"/>
      <c r="G375" s="193" t="str">
        <f>IF($D$393=0,"",IF(D375="[For completion]","",D375/$D$393))</f>
        <v/>
      </c>
    </row>
    <row r="376" spans="1:7" x14ac:dyDescent="0.3">
      <c r="A376" s="159" t="s">
        <v>1657</v>
      </c>
      <c r="B376" s="174" t="s">
        <v>1630</v>
      </c>
      <c r="C376" s="256"/>
      <c r="E376" s="152"/>
      <c r="F376" s="219"/>
      <c r="G376" s="193" t="str">
        <f t="shared" ref="G376:G393" si="17">IF($D$393=0,"",IF(D376="[For completion]","",D376/$D$393))</f>
        <v/>
      </c>
    </row>
    <row r="377" spans="1:7" x14ac:dyDescent="0.3">
      <c r="A377" s="159" t="s">
        <v>1658</v>
      </c>
      <c r="B377" s="174" t="s">
        <v>1632</v>
      </c>
      <c r="C377" s="256"/>
      <c r="E377" s="152"/>
      <c r="F377" s="219"/>
      <c r="G377" s="193" t="str">
        <f t="shared" si="17"/>
        <v/>
      </c>
    </row>
    <row r="378" spans="1:7" x14ac:dyDescent="0.3">
      <c r="A378" s="159" t="s">
        <v>1659</v>
      </c>
      <c r="B378" s="174" t="s">
        <v>1634</v>
      </c>
      <c r="C378" s="256"/>
      <c r="E378" s="152"/>
      <c r="F378" s="219"/>
      <c r="G378" s="193" t="str">
        <f t="shared" si="17"/>
        <v/>
      </c>
    </row>
    <row r="379" spans="1:7" x14ac:dyDescent="0.3">
      <c r="A379" s="159" t="s">
        <v>1660</v>
      </c>
      <c r="B379" s="174" t="s">
        <v>1636</v>
      </c>
      <c r="C379" s="256"/>
      <c r="E379" s="152"/>
      <c r="F379" s="219"/>
      <c r="G379" s="193" t="str">
        <f t="shared" si="17"/>
        <v/>
      </c>
    </row>
    <row r="380" spans="1:7" x14ac:dyDescent="0.3">
      <c r="A380" s="159" t="s">
        <v>1661</v>
      </c>
      <c r="B380" s="174" t="s">
        <v>1638</v>
      </c>
      <c r="C380" s="256"/>
      <c r="E380" s="152"/>
      <c r="F380" s="219"/>
      <c r="G380" s="193" t="str">
        <f t="shared" si="17"/>
        <v/>
      </c>
    </row>
    <row r="381" spans="1:7" x14ac:dyDescent="0.3">
      <c r="A381" s="159" t="s">
        <v>1662</v>
      </c>
      <c r="B381" s="174" t="s">
        <v>1640</v>
      </c>
      <c r="C381" s="256"/>
      <c r="E381" s="152"/>
      <c r="F381" s="219"/>
      <c r="G381" s="193" t="str">
        <f t="shared" si="17"/>
        <v/>
      </c>
    </row>
    <row r="382" spans="1:7" x14ac:dyDescent="0.3">
      <c r="A382" s="159" t="s">
        <v>1663</v>
      </c>
      <c r="B382" s="174" t="s">
        <v>1561</v>
      </c>
      <c r="C382" s="256"/>
      <c r="E382" s="152"/>
      <c r="F382" s="219"/>
      <c r="G382" s="193" t="str">
        <f t="shared" si="17"/>
        <v/>
      </c>
    </row>
    <row r="383" spans="1:7" x14ac:dyDescent="0.3">
      <c r="A383" s="159" t="s">
        <v>1664</v>
      </c>
      <c r="B383" s="174" t="s">
        <v>68</v>
      </c>
      <c r="C383" s="181">
        <v>0</v>
      </c>
      <c r="D383" s="159">
        <v>0</v>
      </c>
      <c r="E383" s="152"/>
      <c r="G383" s="193" t="str">
        <f t="shared" si="17"/>
        <v/>
      </c>
    </row>
    <row r="384" spans="1:7" x14ac:dyDescent="0.3">
      <c r="A384" s="159" t="s">
        <v>1665</v>
      </c>
      <c r="B384" s="174" t="s">
        <v>1666</v>
      </c>
      <c r="F384" s="219"/>
      <c r="G384" s="193" t="str">
        <f t="shared" si="17"/>
        <v/>
      </c>
    </row>
    <row r="385" spans="1:7" hidden="1" x14ac:dyDescent="0.3">
      <c r="A385" s="159" t="s">
        <v>1667</v>
      </c>
      <c r="B385" s="174"/>
      <c r="C385" s="183"/>
      <c r="E385" s="152"/>
      <c r="F385" s="193"/>
      <c r="G385" s="193" t="str">
        <f t="shared" si="17"/>
        <v/>
      </c>
    </row>
    <row r="386" spans="1:7" hidden="1" x14ac:dyDescent="0.3">
      <c r="A386" s="159" t="s">
        <v>1668</v>
      </c>
      <c r="B386" s="174"/>
      <c r="C386" s="183"/>
      <c r="E386" s="152"/>
      <c r="F386" s="193"/>
      <c r="G386" s="193" t="str">
        <f t="shared" si="17"/>
        <v/>
      </c>
    </row>
    <row r="387" spans="1:7" hidden="1" x14ac:dyDescent="0.3">
      <c r="A387" s="159" t="s">
        <v>1669</v>
      </c>
      <c r="B387" s="174"/>
      <c r="C387" s="183"/>
      <c r="E387" s="152"/>
      <c r="F387" s="193"/>
      <c r="G387" s="193" t="str">
        <f t="shared" si="17"/>
        <v/>
      </c>
    </row>
    <row r="388" spans="1:7" hidden="1" x14ac:dyDescent="0.3">
      <c r="A388" s="159" t="s">
        <v>1670</v>
      </c>
      <c r="B388" s="174"/>
      <c r="C388" s="183"/>
      <c r="E388" s="152"/>
      <c r="F388" s="193"/>
      <c r="G388" s="193" t="str">
        <f t="shared" si="17"/>
        <v/>
      </c>
    </row>
    <row r="389" spans="1:7" hidden="1" x14ac:dyDescent="0.3">
      <c r="A389" s="159" t="s">
        <v>1671</v>
      </c>
      <c r="B389" s="174"/>
      <c r="C389" s="183"/>
      <c r="E389" s="152"/>
      <c r="F389" s="193"/>
      <c r="G389" s="193" t="str">
        <f t="shared" si="17"/>
        <v/>
      </c>
    </row>
    <row r="390" spans="1:7" hidden="1" x14ac:dyDescent="0.3">
      <c r="A390" s="159" t="s">
        <v>1672</v>
      </c>
      <c r="B390" s="174"/>
      <c r="C390" s="183"/>
      <c r="E390" s="152"/>
      <c r="F390" s="193"/>
      <c r="G390" s="193" t="str">
        <f t="shared" si="17"/>
        <v/>
      </c>
    </row>
    <row r="391" spans="1:7" hidden="1" x14ac:dyDescent="0.3">
      <c r="A391" s="159" t="s">
        <v>1673</v>
      </c>
      <c r="B391" s="174"/>
      <c r="C391" s="183"/>
      <c r="E391" s="152"/>
      <c r="F391" s="193"/>
      <c r="G391" s="193" t="str">
        <f t="shared" si="17"/>
        <v/>
      </c>
    </row>
    <row r="392" spans="1:7" hidden="1" x14ac:dyDescent="0.3">
      <c r="A392" s="159" t="s">
        <v>1674</v>
      </c>
      <c r="B392" s="174"/>
      <c r="C392" s="183"/>
      <c r="E392" s="152"/>
      <c r="F392" s="193"/>
      <c r="G392" s="193" t="str">
        <f t="shared" si="17"/>
        <v/>
      </c>
    </row>
    <row r="393" spans="1:7" hidden="1" x14ac:dyDescent="0.3">
      <c r="A393" s="159" t="s">
        <v>1675</v>
      </c>
      <c r="B393" s="174"/>
      <c r="C393" s="183"/>
      <c r="E393" s="152"/>
      <c r="F393" s="193"/>
      <c r="G393" s="193" t="str">
        <f t="shared" si="17"/>
        <v/>
      </c>
    </row>
    <row r="394" spans="1:7" hidden="1" x14ac:dyDescent="0.3">
      <c r="A394" s="159" t="s">
        <v>1676</v>
      </c>
      <c r="C394" s="257"/>
      <c r="E394" s="152"/>
      <c r="F394" s="152"/>
    </row>
    <row r="395" spans="1:7" hidden="1" x14ac:dyDescent="0.3">
      <c r="A395" s="159" t="s">
        <v>1677</v>
      </c>
      <c r="C395" s="257"/>
      <c r="E395" s="152"/>
      <c r="F395" s="152"/>
    </row>
    <row r="396" spans="1:7" hidden="1" x14ac:dyDescent="0.3">
      <c r="A396" s="159" t="s">
        <v>1678</v>
      </c>
      <c r="C396" s="257"/>
      <c r="E396" s="152"/>
      <c r="F396" s="152"/>
    </row>
    <row r="397" spans="1:7" hidden="1" x14ac:dyDescent="0.3">
      <c r="A397" s="159" t="s">
        <v>1679</v>
      </c>
      <c r="C397" s="257"/>
      <c r="E397" s="152"/>
      <c r="F397" s="152"/>
    </row>
    <row r="398" spans="1:7" hidden="1" x14ac:dyDescent="0.3">
      <c r="A398" s="159" t="s">
        <v>1680</v>
      </c>
      <c r="C398" s="257"/>
      <c r="E398" s="152"/>
      <c r="F398" s="152"/>
    </row>
    <row r="399" spans="1:7" hidden="1" x14ac:dyDescent="0.3">
      <c r="A399" s="159" t="s">
        <v>1681</v>
      </c>
      <c r="C399" s="257"/>
      <c r="E399" s="152"/>
      <c r="F399" s="152"/>
    </row>
    <row r="400" spans="1:7" hidden="1" x14ac:dyDescent="0.3">
      <c r="A400" s="159" t="s">
        <v>1682</v>
      </c>
      <c r="C400" s="257"/>
      <c r="E400" s="152"/>
      <c r="F400" s="152"/>
    </row>
    <row r="401" spans="1:6" hidden="1" x14ac:dyDescent="0.3">
      <c r="A401" s="159" t="s">
        <v>1683</v>
      </c>
      <c r="C401" s="257"/>
      <c r="E401" s="152"/>
      <c r="F401" s="152"/>
    </row>
    <row r="402" spans="1:6" hidden="1" x14ac:dyDescent="0.3">
      <c r="A402" s="159" t="s">
        <v>1684</v>
      </c>
      <c r="C402" s="257"/>
      <c r="E402" s="152"/>
      <c r="F402" s="152"/>
    </row>
    <row r="403" spans="1:6" hidden="1" x14ac:dyDescent="0.3">
      <c r="A403" s="159" t="s">
        <v>1685</v>
      </c>
      <c r="C403" s="257"/>
      <c r="E403" s="152"/>
      <c r="F403" s="152"/>
    </row>
    <row r="404" spans="1:6" hidden="1" x14ac:dyDescent="0.3">
      <c r="A404" s="159" t="s">
        <v>1686</v>
      </c>
      <c r="C404" s="257"/>
      <c r="E404" s="152"/>
      <c r="F404" s="152"/>
    </row>
    <row r="405" spans="1:6" hidden="1" x14ac:dyDescent="0.3">
      <c r="A405" s="159" t="s">
        <v>1687</v>
      </c>
      <c r="C405" s="257"/>
      <c r="E405" s="152"/>
      <c r="F405" s="152"/>
    </row>
    <row r="406" spans="1:6" hidden="1" x14ac:dyDescent="0.3">
      <c r="A406" s="159" t="s">
        <v>1688</v>
      </c>
      <c r="C406" s="257"/>
      <c r="E406" s="152"/>
      <c r="F406" s="152"/>
    </row>
    <row r="407" spans="1:6" hidden="1" x14ac:dyDescent="0.3">
      <c r="A407" s="159" t="s">
        <v>1689</v>
      </c>
      <c r="C407" s="257"/>
      <c r="E407" s="152"/>
      <c r="F407" s="152"/>
    </row>
    <row r="408" spans="1:6" hidden="1" x14ac:dyDescent="0.3">
      <c r="A408" s="159" t="s">
        <v>1690</v>
      </c>
      <c r="C408" s="257"/>
      <c r="E408" s="152"/>
      <c r="F408" s="152"/>
    </row>
    <row r="409" spans="1:6" hidden="1" x14ac:dyDescent="0.3">
      <c r="A409" s="159" t="s">
        <v>1691</v>
      </c>
      <c r="C409" s="257"/>
      <c r="E409" s="152"/>
      <c r="F409" s="152"/>
    </row>
    <row r="410" spans="1:6" hidden="1" x14ac:dyDescent="0.3">
      <c r="A410" s="159" t="s">
        <v>1692</v>
      </c>
      <c r="C410" s="257"/>
      <c r="E410" s="152"/>
      <c r="F410" s="152"/>
    </row>
    <row r="411" spans="1:6" hidden="1" x14ac:dyDescent="0.3">
      <c r="A411" s="159" t="s">
        <v>1693</v>
      </c>
      <c r="C411" s="257"/>
      <c r="E411" s="152"/>
      <c r="F411" s="152"/>
    </row>
    <row r="412" spans="1:6" hidden="1" x14ac:dyDescent="0.3">
      <c r="A412" s="159" t="s">
        <v>1694</v>
      </c>
      <c r="C412" s="257"/>
      <c r="E412" s="152"/>
      <c r="F412" s="152"/>
    </row>
    <row r="413" spans="1:6" hidden="1" x14ac:dyDescent="0.3">
      <c r="A413" s="159" t="s">
        <v>1695</v>
      </c>
      <c r="C413" s="257"/>
      <c r="E413" s="152"/>
      <c r="F413" s="152"/>
    </row>
    <row r="414" spans="1:6" hidden="1" x14ac:dyDescent="0.3">
      <c r="A414" s="159" t="s">
        <v>1696</v>
      </c>
      <c r="C414" s="257"/>
      <c r="E414" s="152"/>
      <c r="F414" s="152"/>
    </row>
    <row r="415" spans="1:6" hidden="1" x14ac:dyDescent="0.3">
      <c r="A415" s="159" t="s">
        <v>1697</v>
      </c>
      <c r="C415" s="257"/>
      <c r="E415" s="152"/>
      <c r="F415" s="152"/>
    </row>
    <row r="416" spans="1:6" hidden="1" x14ac:dyDescent="0.3">
      <c r="A416" s="159" t="s">
        <v>1698</v>
      </c>
      <c r="C416" s="257"/>
      <c r="E416" s="152"/>
      <c r="F416" s="152"/>
    </row>
    <row r="417" spans="1:7" hidden="1" x14ac:dyDescent="0.3">
      <c r="A417" s="159" t="s">
        <v>1699</v>
      </c>
      <c r="C417" s="257"/>
      <c r="E417" s="152"/>
      <c r="F417" s="152"/>
    </row>
    <row r="418" spans="1:7" hidden="1" x14ac:dyDescent="0.3">
      <c r="A418" s="159" t="s">
        <v>1700</v>
      </c>
      <c r="C418" s="257"/>
      <c r="E418" s="152"/>
      <c r="F418" s="152"/>
    </row>
    <row r="419" spans="1:7" hidden="1" x14ac:dyDescent="0.3">
      <c r="A419" s="159" t="s">
        <v>1701</v>
      </c>
      <c r="C419" s="257"/>
      <c r="E419" s="152"/>
      <c r="F419" s="152"/>
    </row>
    <row r="420" spans="1:7" hidden="1" x14ac:dyDescent="0.3">
      <c r="A420" s="159" t="s">
        <v>1702</v>
      </c>
      <c r="C420" s="257"/>
      <c r="E420" s="152"/>
      <c r="F420" s="152"/>
    </row>
    <row r="421" spans="1:7" hidden="1" x14ac:dyDescent="0.3">
      <c r="A421" s="159" t="s">
        <v>1703</v>
      </c>
      <c r="C421" s="257"/>
      <c r="E421" s="152"/>
      <c r="F421" s="152"/>
    </row>
    <row r="422" spans="1:7" hidden="1" x14ac:dyDescent="0.3">
      <c r="A422" s="159" t="s">
        <v>1704</v>
      </c>
      <c r="C422" s="257"/>
      <c r="E422" s="152"/>
      <c r="F422" s="152"/>
    </row>
    <row r="423" spans="1:7" ht="18.5" x14ac:dyDescent="0.3">
      <c r="A423" s="244"/>
      <c r="B423" s="245" t="s">
        <v>1705</v>
      </c>
      <c r="C423" s="244"/>
      <c r="D423" s="244"/>
      <c r="E423" s="244"/>
      <c r="F423" s="246"/>
      <c r="G423" s="246"/>
    </row>
    <row r="424" spans="1:7" x14ac:dyDescent="0.3">
      <c r="A424" s="177"/>
      <c r="B424" s="177" t="s">
        <v>1706</v>
      </c>
      <c r="C424" s="177" t="s">
        <v>620</v>
      </c>
      <c r="D424" s="177" t="s">
        <v>621</v>
      </c>
      <c r="E424" s="177"/>
      <c r="F424" s="177" t="s">
        <v>441</v>
      </c>
      <c r="G424" s="177" t="s">
        <v>622</v>
      </c>
    </row>
    <row r="425" spans="1:7" x14ac:dyDescent="0.3">
      <c r="A425" s="159" t="s">
        <v>1707</v>
      </c>
      <c r="B425" s="159" t="s">
        <v>624</v>
      </c>
      <c r="C425" s="183"/>
      <c r="D425" s="170"/>
      <c r="E425" s="170"/>
      <c r="F425" s="200"/>
      <c r="G425" s="200"/>
    </row>
    <row r="426" spans="1:7" x14ac:dyDescent="0.3">
      <c r="A426" s="170"/>
      <c r="D426" s="170"/>
      <c r="E426" s="170"/>
      <c r="F426" s="200"/>
      <c r="G426" s="200"/>
    </row>
    <row r="427" spans="1:7" x14ac:dyDescent="0.3">
      <c r="B427" s="159" t="s">
        <v>625</v>
      </c>
      <c r="D427" s="170"/>
      <c r="E427" s="170"/>
      <c r="F427" s="200"/>
      <c r="G427" s="200"/>
    </row>
    <row r="428" spans="1:7" x14ac:dyDescent="0.3">
      <c r="A428" s="159" t="s">
        <v>1708</v>
      </c>
      <c r="B428" s="174" t="s">
        <v>558</v>
      </c>
      <c r="C428" s="183"/>
      <c r="D428" s="234"/>
      <c r="E428" s="170"/>
      <c r="F428" s="193" t="str">
        <f t="shared" ref="F428:F451" si="18">IF($C$452=0,"",IF(C428="[for completion]","",C428/$C$452))</f>
        <v/>
      </c>
      <c r="G428" s="193" t="str">
        <f t="shared" ref="G428:G451" si="19">IF($D$452=0,"",IF(D428="[for completion]","",D428/$D$452))</f>
        <v/>
      </c>
    </row>
    <row r="429" spans="1:7" x14ac:dyDescent="0.3">
      <c r="A429" s="159" t="s">
        <v>1709</v>
      </c>
      <c r="B429" s="174" t="s">
        <v>558</v>
      </c>
      <c r="C429" s="183"/>
      <c r="D429" s="234"/>
      <c r="E429" s="170"/>
      <c r="F429" s="193" t="str">
        <f t="shared" si="18"/>
        <v/>
      </c>
      <c r="G429" s="193" t="str">
        <f t="shared" si="19"/>
        <v/>
      </c>
    </row>
    <row r="430" spans="1:7" x14ac:dyDescent="0.3">
      <c r="A430" s="159" t="s">
        <v>1710</v>
      </c>
      <c r="B430" s="174" t="s">
        <v>558</v>
      </c>
      <c r="C430" s="183"/>
      <c r="D430" s="234"/>
      <c r="E430" s="170"/>
      <c r="F430" s="193" t="str">
        <f t="shared" si="18"/>
        <v/>
      </c>
      <c r="G430" s="193" t="str">
        <f t="shared" si="19"/>
        <v/>
      </c>
    </row>
    <row r="431" spans="1:7" x14ac:dyDescent="0.3">
      <c r="A431" s="159" t="s">
        <v>1711</v>
      </c>
      <c r="B431" s="174" t="s">
        <v>558</v>
      </c>
      <c r="C431" s="183"/>
      <c r="D431" s="234"/>
      <c r="E431" s="170"/>
      <c r="F431" s="193" t="str">
        <f t="shared" si="18"/>
        <v/>
      </c>
      <c r="G431" s="193" t="str">
        <f t="shared" si="19"/>
        <v/>
      </c>
    </row>
    <row r="432" spans="1:7" x14ac:dyDescent="0.3">
      <c r="A432" s="159" t="s">
        <v>1712</v>
      </c>
      <c r="B432" s="174" t="s">
        <v>558</v>
      </c>
      <c r="C432" s="183"/>
      <c r="D432" s="234"/>
      <c r="E432" s="170"/>
      <c r="F432" s="193" t="str">
        <f t="shared" si="18"/>
        <v/>
      </c>
      <c r="G432" s="193" t="str">
        <f t="shared" si="19"/>
        <v/>
      </c>
    </row>
    <row r="433" spans="1:7" x14ac:dyDescent="0.3">
      <c r="A433" s="159" t="s">
        <v>1713</v>
      </c>
      <c r="B433" s="174" t="s">
        <v>558</v>
      </c>
      <c r="C433" s="183"/>
      <c r="D433" s="234"/>
      <c r="E433" s="170"/>
      <c r="F433" s="193" t="str">
        <f t="shared" si="18"/>
        <v/>
      </c>
      <c r="G433" s="193" t="str">
        <f t="shared" si="19"/>
        <v/>
      </c>
    </row>
    <row r="434" spans="1:7" x14ac:dyDescent="0.3">
      <c r="A434" s="159" t="s">
        <v>1714</v>
      </c>
      <c r="B434" s="174" t="s">
        <v>558</v>
      </c>
      <c r="C434" s="183"/>
      <c r="D434" s="234"/>
      <c r="E434" s="170"/>
      <c r="F434" s="193" t="str">
        <f t="shared" si="18"/>
        <v/>
      </c>
      <c r="G434" s="193" t="str">
        <f t="shared" si="19"/>
        <v/>
      </c>
    </row>
    <row r="435" spans="1:7" x14ac:dyDescent="0.3">
      <c r="A435" s="159" t="s">
        <v>1715</v>
      </c>
      <c r="B435" s="174" t="s">
        <v>558</v>
      </c>
      <c r="C435" s="183"/>
      <c r="D435" s="234"/>
      <c r="E435" s="170"/>
      <c r="F435" s="193" t="str">
        <f t="shared" si="18"/>
        <v/>
      </c>
      <c r="G435" s="193" t="str">
        <f t="shared" si="19"/>
        <v/>
      </c>
    </row>
    <row r="436" spans="1:7" x14ac:dyDescent="0.3">
      <c r="A436" s="159" t="s">
        <v>1716</v>
      </c>
      <c r="B436" s="174" t="s">
        <v>558</v>
      </c>
      <c r="C436" s="183"/>
      <c r="D436" s="234"/>
      <c r="E436" s="170"/>
      <c r="F436" s="193" t="str">
        <f t="shared" si="18"/>
        <v/>
      </c>
      <c r="G436" s="193" t="str">
        <f t="shared" si="19"/>
        <v/>
      </c>
    </row>
    <row r="437" spans="1:7" x14ac:dyDescent="0.3">
      <c r="A437" s="159" t="s">
        <v>1717</v>
      </c>
      <c r="B437" s="174" t="s">
        <v>558</v>
      </c>
      <c r="C437" s="183"/>
      <c r="D437" s="234"/>
      <c r="E437" s="174"/>
      <c r="F437" s="193" t="str">
        <f t="shared" si="18"/>
        <v/>
      </c>
      <c r="G437" s="193" t="str">
        <f t="shared" si="19"/>
        <v/>
      </c>
    </row>
    <row r="438" spans="1:7" x14ac:dyDescent="0.3">
      <c r="A438" s="159" t="s">
        <v>1718</v>
      </c>
      <c r="B438" s="174" t="s">
        <v>558</v>
      </c>
      <c r="C438" s="183"/>
      <c r="D438" s="234"/>
      <c r="E438" s="174"/>
      <c r="F438" s="193" t="str">
        <f t="shared" si="18"/>
        <v/>
      </c>
      <c r="G438" s="193" t="str">
        <f t="shared" si="19"/>
        <v/>
      </c>
    </row>
    <row r="439" spans="1:7" x14ac:dyDescent="0.3">
      <c r="A439" s="159" t="s">
        <v>1719</v>
      </c>
      <c r="B439" s="174" t="s">
        <v>558</v>
      </c>
      <c r="C439" s="183"/>
      <c r="D439" s="234"/>
      <c r="E439" s="174"/>
      <c r="F439" s="193" t="str">
        <f t="shared" si="18"/>
        <v/>
      </c>
      <c r="G439" s="193" t="str">
        <f t="shared" si="19"/>
        <v/>
      </c>
    </row>
    <row r="440" spans="1:7" x14ac:dyDescent="0.3">
      <c r="A440" s="159" t="s">
        <v>1720</v>
      </c>
      <c r="B440" s="174" t="s">
        <v>558</v>
      </c>
      <c r="C440" s="183"/>
      <c r="D440" s="234"/>
      <c r="E440" s="174"/>
      <c r="F440" s="193" t="str">
        <f t="shared" si="18"/>
        <v/>
      </c>
      <c r="G440" s="193" t="str">
        <f t="shared" si="19"/>
        <v/>
      </c>
    </row>
    <row r="441" spans="1:7" x14ac:dyDescent="0.3">
      <c r="A441" s="159" t="s">
        <v>1721</v>
      </c>
      <c r="B441" s="174" t="s">
        <v>558</v>
      </c>
      <c r="C441" s="183"/>
      <c r="D441" s="234"/>
      <c r="E441" s="174"/>
      <c r="F441" s="193" t="str">
        <f t="shared" si="18"/>
        <v/>
      </c>
      <c r="G441" s="193" t="str">
        <f t="shared" si="19"/>
        <v/>
      </c>
    </row>
    <row r="442" spans="1:7" x14ac:dyDescent="0.3">
      <c r="A442" s="159" t="s">
        <v>1722</v>
      </c>
      <c r="B442" s="174" t="s">
        <v>558</v>
      </c>
      <c r="C442" s="183"/>
      <c r="D442" s="234"/>
      <c r="E442" s="174"/>
      <c r="F442" s="193" t="str">
        <f t="shared" si="18"/>
        <v/>
      </c>
      <c r="G442" s="193" t="str">
        <f t="shared" si="19"/>
        <v/>
      </c>
    </row>
    <row r="443" spans="1:7" x14ac:dyDescent="0.3">
      <c r="A443" s="159" t="s">
        <v>1723</v>
      </c>
      <c r="B443" s="174" t="s">
        <v>558</v>
      </c>
      <c r="C443" s="183"/>
      <c r="D443" s="234"/>
      <c r="F443" s="193" t="str">
        <f t="shared" si="18"/>
        <v/>
      </c>
      <c r="G443" s="193" t="str">
        <f t="shared" si="19"/>
        <v/>
      </c>
    </row>
    <row r="444" spans="1:7" x14ac:dyDescent="0.3">
      <c r="A444" s="159" t="s">
        <v>1724</v>
      </c>
      <c r="B444" s="174" t="s">
        <v>558</v>
      </c>
      <c r="C444" s="183"/>
      <c r="D444" s="234"/>
      <c r="E444" s="250"/>
      <c r="F444" s="193" t="str">
        <f t="shared" si="18"/>
        <v/>
      </c>
      <c r="G444" s="193" t="str">
        <f t="shared" si="19"/>
        <v/>
      </c>
    </row>
    <row r="445" spans="1:7" x14ac:dyDescent="0.3">
      <c r="A445" s="159" t="s">
        <v>1725</v>
      </c>
      <c r="B445" s="174" t="s">
        <v>558</v>
      </c>
      <c r="C445" s="183"/>
      <c r="D445" s="234"/>
      <c r="E445" s="250"/>
      <c r="F445" s="193" t="str">
        <f t="shared" si="18"/>
        <v/>
      </c>
      <c r="G445" s="193" t="str">
        <f t="shared" si="19"/>
        <v/>
      </c>
    </row>
    <row r="446" spans="1:7" x14ac:dyDescent="0.3">
      <c r="A446" s="159" t="s">
        <v>1726</v>
      </c>
      <c r="B446" s="174" t="s">
        <v>558</v>
      </c>
      <c r="C446" s="183"/>
      <c r="D446" s="234"/>
      <c r="E446" s="250"/>
      <c r="F446" s="193" t="str">
        <f t="shared" si="18"/>
        <v/>
      </c>
      <c r="G446" s="193" t="str">
        <f t="shared" si="19"/>
        <v/>
      </c>
    </row>
    <row r="447" spans="1:7" x14ac:dyDescent="0.3">
      <c r="A447" s="159" t="s">
        <v>1727</v>
      </c>
      <c r="B447" s="174" t="s">
        <v>558</v>
      </c>
      <c r="C447" s="183"/>
      <c r="D447" s="234"/>
      <c r="E447" s="250"/>
      <c r="F447" s="193" t="str">
        <f t="shared" si="18"/>
        <v/>
      </c>
      <c r="G447" s="193" t="str">
        <f t="shared" si="19"/>
        <v/>
      </c>
    </row>
    <row r="448" spans="1:7" x14ac:dyDescent="0.3">
      <c r="A448" s="159" t="s">
        <v>1728</v>
      </c>
      <c r="B448" s="174" t="s">
        <v>558</v>
      </c>
      <c r="C448" s="183"/>
      <c r="D448" s="234"/>
      <c r="E448" s="250"/>
      <c r="F448" s="193" t="str">
        <f t="shared" si="18"/>
        <v/>
      </c>
      <c r="G448" s="193" t="str">
        <f t="shared" si="19"/>
        <v/>
      </c>
    </row>
    <row r="449" spans="1:7" x14ac:dyDescent="0.3">
      <c r="A449" s="159" t="s">
        <v>1729</v>
      </c>
      <c r="B449" s="174" t="s">
        <v>558</v>
      </c>
      <c r="C449" s="183"/>
      <c r="D449" s="234"/>
      <c r="E449" s="250"/>
      <c r="F449" s="193" t="str">
        <f t="shared" si="18"/>
        <v/>
      </c>
      <c r="G449" s="193" t="str">
        <f t="shared" si="19"/>
        <v/>
      </c>
    </row>
    <row r="450" spans="1:7" x14ac:dyDescent="0.3">
      <c r="A450" s="159" t="s">
        <v>1730</v>
      </c>
      <c r="B450" s="174" t="s">
        <v>558</v>
      </c>
      <c r="C450" s="183"/>
      <c r="D450" s="234"/>
      <c r="E450" s="250"/>
      <c r="F450" s="193" t="str">
        <f t="shared" si="18"/>
        <v/>
      </c>
      <c r="G450" s="193" t="str">
        <f t="shared" si="19"/>
        <v/>
      </c>
    </row>
    <row r="451" spans="1:7" x14ac:dyDescent="0.3">
      <c r="A451" s="159" t="s">
        <v>1731</v>
      </c>
      <c r="B451" s="174" t="s">
        <v>558</v>
      </c>
      <c r="C451" s="183"/>
      <c r="D451" s="234"/>
      <c r="E451" s="250"/>
      <c r="F451" s="193" t="str">
        <f t="shared" si="18"/>
        <v/>
      </c>
      <c r="G451" s="193" t="str">
        <f t="shared" si="19"/>
        <v/>
      </c>
    </row>
    <row r="452" spans="1:7" x14ac:dyDescent="0.3">
      <c r="A452" s="159" t="s">
        <v>1732</v>
      </c>
      <c r="B452" s="174" t="s">
        <v>68</v>
      </c>
      <c r="C452" s="190">
        <f>SUM(C428:C451)</f>
        <v>0</v>
      </c>
      <c r="D452" s="187">
        <f>SUM(D428:D451)</f>
        <v>0</v>
      </c>
      <c r="E452" s="250"/>
      <c r="F452" s="251">
        <f>SUM(F428:F451)</f>
        <v>0</v>
      </c>
      <c r="G452" s="251">
        <f>SUM(G428:G451)</f>
        <v>0</v>
      </c>
    </row>
    <row r="453" spans="1:7" x14ac:dyDescent="0.3">
      <c r="A453" s="177"/>
      <c r="B453" s="177" t="s">
        <v>1733</v>
      </c>
      <c r="C453" s="177" t="s">
        <v>620</v>
      </c>
      <c r="D453" s="177" t="s">
        <v>621</v>
      </c>
      <c r="E453" s="177"/>
      <c r="F453" s="177" t="s">
        <v>441</v>
      </c>
      <c r="G453" s="177" t="s">
        <v>622</v>
      </c>
    </row>
    <row r="454" spans="1:7" x14ac:dyDescent="0.3">
      <c r="A454" s="159" t="s">
        <v>1734</v>
      </c>
      <c r="B454" s="159" t="s">
        <v>658</v>
      </c>
      <c r="C454" s="235" t="s">
        <v>1735</v>
      </c>
      <c r="G454" s="159"/>
    </row>
    <row r="455" spans="1:7" x14ac:dyDescent="0.3">
      <c r="G455" s="159"/>
    </row>
    <row r="456" spans="1:7" x14ac:dyDescent="0.3">
      <c r="B456" s="174" t="s">
        <v>659</v>
      </c>
      <c r="G456" s="159"/>
    </row>
    <row r="457" spans="1:7" x14ac:dyDescent="0.3">
      <c r="A457" s="159" t="s">
        <v>1736</v>
      </c>
      <c r="B457" s="159" t="s">
        <v>661</v>
      </c>
      <c r="C457" s="183"/>
      <c r="D457" s="234"/>
      <c r="F457" s="193" t="str">
        <f>IF($C$465=0,"",IF(C457="[for completion]","",C457/$C$465))</f>
        <v/>
      </c>
      <c r="G457" s="193" t="str">
        <f>IF($D$465=0,"",IF(D457="[for completion]","",D457/$D$465))</f>
        <v/>
      </c>
    </row>
    <row r="458" spans="1:7" x14ac:dyDescent="0.3">
      <c r="A458" s="159" t="s">
        <v>1737</v>
      </c>
      <c r="B458" s="159" t="s">
        <v>663</v>
      </c>
      <c r="C458" s="183"/>
      <c r="D458" s="234"/>
      <c r="F458" s="193" t="str">
        <f t="shared" ref="F458:F471" si="20">IF($C$465=0,"",IF(C458="[for completion]","",C458/$C$465))</f>
        <v/>
      </c>
      <c r="G458" s="193" t="str">
        <f t="shared" ref="G458:G471" si="21">IF($D$465=0,"",IF(D458="[for completion]","",D458/$D$465))</f>
        <v/>
      </c>
    </row>
    <row r="459" spans="1:7" x14ac:dyDescent="0.3">
      <c r="A459" s="159" t="s">
        <v>1738</v>
      </c>
      <c r="B459" s="159" t="s">
        <v>665</v>
      </c>
      <c r="C459" s="183"/>
      <c r="D459" s="234"/>
      <c r="F459" s="193" t="str">
        <f t="shared" si="20"/>
        <v/>
      </c>
      <c r="G459" s="193" t="str">
        <f t="shared" si="21"/>
        <v/>
      </c>
    </row>
    <row r="460" spans="1:7" x14ac:dyDescent="0.3">
      <c r="A460" s="159" t="s">
        <v>1739</v>
      </c>
      <c r="B460" s="159" t="s">
        <v>667</v>
      </c>
      <c r="C460" s="183"/>
      <c r="D460" s="234"/>
      <c r="F460" s="193" t="str">
        <f t="shared" si="20"/>
        <v/>
      </c>
      <c r="G460" s="193" t="str">
        <f t="shared" si="21"/>
        <v/>
      </c>
    </row>
    <row r="461" spans="1:7" x14ac:dyDescent="0.3">
      <c r="A461" s="159" t="s">
        <v>1740</v>
      </c>
      <c r="B461" s="159" t="s">
        <v>669</v>
      </c>
      <c r="C461" s="183"/>
      <c r="D461" s="234"/>
      <c r="F461" s="193" t="str">
        <f t="shared" si="20"/>
        <v/>
      </c>
      <c r="G461" s="193" t="str">
        <f t="shared" si="21"/>
        <v/>
      </c>
    </row>
    <row r="462" spans="1:7" x14ac:dyDescent="0.3">
      <c r="A462" s="159" t="s">
        <v>1741</v>
      </c>
      <c r="B462" s="159" t="s">
        <v>671</v>
      </c>
      <c r="C462" s="183"/>
      <c r="D462" s="234"/>
      <c r="F462" s="193" t="str">
        <f t="shared" si="20"/>
        <v/>
      </c>
      <c r="G462" s="193" t="str">
        <f t="shared" si="21"/>
        <v/>
      </c>
    </row>
    <row r="463" spans="1:7" x14ac:dyDescent="0.3">
      <c r="A463" s="159" t="s">
        <v>1742</v>
      </c>
      <c r="B463" s="159" t="s">
        <v>673</v>
      </c>
      <c r="C463" s="183"/>
      <c r="D463" s="234"/>
      <c r="F463" s="193" t="str">
        <f t="shared" si="20"/>
        <v/>
      </c>
      <c r="G463" s="193" t="str">
        <f t="shared" si="21"/>
        <v/>
      </c>
    </row>
    <row r="464" spans="1:7" x14ac:dyDescent="0.3">
      <c r="A464" s="159" t="s">
        <v>1743</v>
      </c>
      <c r="B464" s="159" t="s">
        <v>675</v>
      </c>
      <c r="C464" s="183"/>
      <c r="D464" s="234"/>
      <c r="F464" s="193" t="str">
        <f t="shared" si="20"/>
        <v/>
      </c>
      <c r="G464" s="193" t="str">
        <f t="shared" si="21"/>
        <v/>
      </c>
    </row>
    <row r="465" spans="1:7" x14ac:dyDescent="0.3">
      <c r="A465" s="159" t="s">
        <v>1744</v>
      </c>
      <c r="B465" s="189" t="s">
        <v>68</v>
      </c>
      <c r="C465" s="183">
        <f>SUM(C457:C464)</f>
        <v>0</v>
      </c>
      <c r="D465" s="234">
        <f>SUM(D457:D464)</f>
        <v>0</v>
      </c>
      <c r="F465" s="235">
        <f>SUM(F457:F464)</f>
        <v>0</v>
      </c>
      <c r="G465" s="235">
        <f>SUM(G457:G464)</f>
        <v>0</v>
      </c>
    </row>
    <row r="466" spans="1:7" x14ac:dyDescent="0.3">
      <c r="A466" s="159" t="s">
        <v>1745</v>
      </c>
      <c r="B466" s="192" t="s">
        <v>678</v>
      </c>
      <c r="C466" s="183"/>
      <c r="D466" s="234"/>
      <c r="F466" s="193" t="str">
        <f t="shared" si="20"/>
        <v/>
      </c>
      <c r="G466" s="193" t="str">
        <f t="shared" si="21"/>
        <v/>
      </c>
    </row>
    <row r="467" spans="1:7" x14ac:dyDescent="0.3">
      <c r="A467" s="159" t="s">
        <v>1746</v>
      </c>
      <c r="B467" s="192" t="s">
        <v>680</v>
      </c>
      <c r="C467" s="183"/>
      <c r="D467" s="234"/>
      <c r="F467" s="193" t="str">
        <f t="shared" si="20"/>
        <v/>
      </c>
      <c r="G467" s="193" t="str">
        <f t="shared" si="21"/>
        <v/>
      </c>
    </row>
    <row r="468" spans="1:7" x14ac:dyDescent="0.3">
      <c r="A468" s="159" t="s">
        <v>1747</v>
      </c>
      <c r="B468" s="192" t="s">
        <v>682</v>
      </c>
      <c r="C468" s="183"/>
      <c r="D468" s="234"/>
      <c r="F468" s="193" t="str">
        <f t="shared" si="20"/>
        <v/>
      </c>
      <c r="G468" s="193" t="str">
        <f t="shared" si="21"/>
        <v/>
      </c>
    </row>
    <row r="469" spans="1:7" x14ac:dyDescent="0.3">
      <c r="A469" s="159" t="s">
        <v>1748</v>
      </c>
      <c r="B469" s="192" t="s">
        <v>684</v>
      </c>
      <c r="C469" s="183"/>
      <c r="D469" s="234"/>
      <c r="F469" s="193" t="str">
        <f t="shared" si="20"/>
        <v/>
      </c>
      <c r="G469" s="193" t="str">
        <f t="shared" si="21"/>
        <v/>
      </c>
    </row>
    <row r="470" spans="1:7" x14ac:dyDescent="0.3">
      <c r="A470" s="159" t="s">
        <v>1749</v>
      </c>
      <c r="B470" s="192" t="s">
        <v>686</v>
      </c>
      <c r="C470" s="183"/>
      <c r="D470" s="234"/>
      <c r="F470" s="193" t="str">
        <f t="shared" si="20"/>
        <v/>
      </c>
      <c r="G470" s="193" t="str">
        <f t="shared" si="21"/>
        <v/>
      </c>
    </row>
    <row r="471" spans="1:7" x14ac:dyDescent="0.3">
      <c r="A471" s="159" t="s">
        <v>1750</v>
      </c>
      <c r="B471" s="192" t="s">
        <v>688</v>
      </c>
      <c r="C471" s="183"/>
      <c r="D471" s="234"/>
      <c r="F471" s="193" t="str">
        <f t="shared" si="20"/>
        <v/>
      </c>
      <c r="G471" s="193" t="str">
        <f t="shared" si="21"/>
        <v/>
      </c>
    </row>
    <row r="472" spans="1:7" x14ac:dyDescent="0.3">
      <c r="A472" s="159" t="s">
        <v>1751</v>
      </c>
      <c r="B472" s="192"/>
      <c r="F472" s="188"/>
      <c r="G472" s="188"/>
    </row>
    <row r="473" spans="1:7" x14ac:dyDescent="0.3">
      <c r="A473" s="159" t="s">
        <v>1752</v>
      </c>
      <c r="B473" s="192"/>
      <c r="F473" s="188"/>
      <c r="G473" s="188"/>
    </row>
    <row r="474" spans="1:7" x14ac:dyDescent="0.3">
      <c r="A474" s="159" t="s">
        <v>1753</v>
      </c>
      <c r="B474" s="192"/>
      <c r="F474" s="250"/>
      <c r="G474" s="250"/>
    </row>
    <row r="475" spans="1:7" x14ac:dyDescent="0.3">
      <c r="A475" s="177"/>
      <c r="B475" s="177" t="s">
        <v>1754</v>
      </c>
      <c r="C475" s="177" t="s">
        <v>620</v>
      </c>
      <c r="D475" s="177" t="s">
        <v>621</v>
      </c>
      <c r="E475" s="177"/>
      <c r="F475" s="177" t="s">
        <v>441</v>
      </c>
      <c r="G475" s="177" t="s">
        <v>622</v>
      </c>
    </row>
    <row r="476" spans="1:7" x14ac:dyDescent="0.3">
      <c r="A476" s="159" t="s">
        <v>1755</v>
      </c>
      <c r="B476" s="159" t="s">
        <v>658</v>
      </c>
      <c r="C476" s="235"/>
      <c r="G476" s="159"/>
    </row>
    <row r="477" spans="1:7" x14ac:dyDescent="0.3">
      <c r="G477" s="159"/>
    </row>
    <row r="478" spans="1:7" x14ac:dyDescent="0.3">
      <c r="B478" s="174" t="s">
        <v>659</v>
      </c>
      <c r="G478" s="159"/>
    </row>
    <row r="479" spans="1:7" x14ac:dyDescent="0.3">
      <c r="A479" s="159" t="s">
        <v>1756</v>
      </c>
      <c r="B479" s="159" t="s">
        <v>661</v>
      </c>
      <c r="C479" s="183"/>
      <c r="D479" s="234"/>
      <c r="F479" s="193" t="str">
        <f>IF($C$487=0,"",IF(C479="[Mark as ND1 if not relevant]","",C479/$C$487))</f>
        <v/>
      </c>
      <c r="G479" s="193" t="str">
        <f>IF($D$487=0,"",IF(D479="[Mark as ND1 if not relevant]","",D479/$D$487))</f>
        <v/>
      </c>
    </row>
    <row r="480" spans="1:7" x14ac:dyDescent="0.3">
      <c r="A480" s="159" t="s">
        <v>1757</v>
      </c>
      <c r="B480" s="159" t="s">
        <v>663</v>
      </c>
      <c r="C480" s="183"/>
      <c r="D480" s="234"/>
      <c r="F480" s="193" t="str">
        <f t="shared" ref="F480:F486" si="22">IF($C$487=0,"",IF(C480="[Mark as ND1 if not relevant]","",C480/$C$487))</f>
        <v/>
      </c>
      <c r="G480" s="193" t="str">
        <f t="shared" ref="G480:G486" si="23">IF($D$487=0,"",IF(D480="[Mark as ND1 if not relevant]","",D480/$D$487))</f>
        <v/>
      </c>
    </row>
    <row r="481" spans="1:7" x14ac:dyDescent="0.3">
      <c r="A481" s="159" t="s">
        <v>1758</v>
      </c>
      <c r="B481" s="159" t="s">
        <v>665</v>
      </c>
      <c r="C481" s="183"/>
      <c r="D481" s="234"/>
      <c r="F481" s="193" t="str">
        <f t="shared" si="22"/>
        <v/>
      </c>
      <c r="G481" s="193" t="str">
        <f t="shared" si="23"/>
        <v/>
      </c>
    </row>
    <row r="482" spans="1:7" x14ac:dyDescent="0.3">
      <c r="A482" s="159" t="s">
        <v>1759</v>
      </c>
      <c r="B482" s="159" t="s">
        <v>667</v>
      </c>
      <c r="C482" s="183"/>
      <c r="D482" s="234"/>
      <c r="F482" s="193" t="str">
        <f t="shared" si="22"/>
        <v/>
      </c>
      <c r="G482" s="193" t="str">
        <f t="shared" si="23"/>
        <v/>
      </c>
    </row>
    <row r="483" spans="1:7" x14ac:dyDescent="0.3">
      <c r="A483" s="159" t="s">
        <v>1760</v>
      </c>
      <c r="B483" s="159" t="s">
        <v>669</v>
      </c>
      <c r="C483" s="183"/>
      <c r="D483" s="234"/>
      <c r="F483" s="193" t="str">
        <f t="shared" si="22"/>
        <v/>
      </c>
      <c r="G483" s="193" t="str">
        <f t="shared" si="23"/>
        <v/>
      </c>
    </row>
    <row r="484" spans="1:7" x14ac:dyDescent="0.3">
      <c r="A484" s="159" t="s">
        <v>1761</v>
      </c>
      <c r="B484" s="159" t="s">
        <v>671</v>
      </c>
      <c r="C484" s="183"/>
      <c r="D484" s="234"/>
      <c r="F484" s="193" t="str">
        <f t="shared" si="22"/>
        <v/>
      </c>
      <c r="G484" s="193" t="str">
        <f t="shared" si="23"/>
        <v/>
      </c>
    </row>
    <row r="485" spans="1:7" x14ac:dyDescent="0.3">
      <c r="A485" s="159" t="s">
        <v>1762</v>
      </c>
      <c r="B485" s="159" t="s">
        <v>673</v>
      </c>
      <c r="C485" s="183"/>
      <c r="D485" s="234"/>
      <c r="F485" s="193" t="str">
        <f t="shared" si="22"/>
        <v/>
      </c>
      <c r="G485" s="193" t="str">
        <f t="shared" si="23"/>
        <v/>
      </c>
    </row>
    <row r="486" spans="1:7" x14ac:dyDescent="0.3">
      <c r="A486" s="159" t="s">
        <v>1763</v>
      </c>
      <c r="B486" s="159" t="s">
        <v>675</v>
      </c>
      <c r="C486" s="183"/>
      <c r="D486" s="234"/>
      <c r="F486" s="193" t="str">
        <f t="shared" si="22"/>
        <v/>
      </c>
      <c r="G486" s="193" t="str">
        <f t="shared" si="23"/>
        <v/>
      </c>
    </row>
    <row r="487" spans="1:7" x14ac:dyDescent="0.3">
      <c r="A487" s="159" t="s">
        <v>1764</v>
      </c>
      <c r="B487" s="189" t="s">
        <v>68</v>
      </c>
      <c r="C487" s="183">
        <f>SUM(C479:C486)</f>
        <v>0</v>
      </c>
      <c r="D487" s="234">
        <f>SUM(D479:D486)</f>
        <v>0</v>
      </c>
      <c r="F487" s="235">
        <f>SUM(F479:F486)</f>
        <v>0</v>
      </c>
      <c r="G487" s="235">
        <f>SUM(G479:G486)</f>
        <v>0</v>
      </c>
    </row>
    <row r="488" spans="1:7" x14ac:dyDescent="0.3">
      <c r="A488" s="159" t="s">
        <v>1765</v>
      </c>
      <c r="B488" s="192" t="s">
        <v>678</v>
      </c>
      <c r="C488" s="183"/>
      <c r="D488" s="234"/>
      <c r="F488" s="193" t="str">
        <f t="shared" ref="F488:F493" si="24">IF($C$487=0,"",IF(C488="[for completion]","",C488/$C$487))</f>
        <v/>
      </c>
      <c r="G488" s="193" t="str">
        <f t="shared" ref="G488:G493" si="25">IF($D$487=0,"",IF(D488="[for completion]","",D488/$D$487))</f>
        <v/>
      </c>
    </row>
    <row r="489" spans="1:7" x14ac:dyDescent="0.3">
      <c r="A489" s="159" t="s">
        <v>1766</v>
      </c>
      <c r="B489" s="192" t="s">
        <v>680</v>
      </c>
      <c r="C489" s="183"/>
      <c r="D489" s="234"/>
      <c r="F489" s="193" t="str">
        <f t="shared" si="24"/>
        <v/>
      </c>
      <c r="G489" s="193" t="str">
        <f t="shared" si="25"/>
        <v/>
      </c>
    </row>
    <row r="490" spans="1:7" x14ac:dyDescent="0.3">
      <c r="A490" s="159" t="s">
        <v>1767</v>
      </c>
      <c r="B490" s="192" t="s">
        <v>682</v>
      </c>
      <c r="C490" s="183"/>
      <c r="D490" s="234"/>
      <c r="F490" s="193" t="str">
        <f t="shared" si="24"/>
        <v/>
      </c>
      <c r="G490" s="193" t="str">
        <f t="shared" si="25"/>
        <v/>
      </c>
    </row>
    <row r="491" spans="1:7" x14ac:dyDescent="0.3">
      <c r="A491" s="159" t="s">
        <v>1768</v>
      </c>
      <c r="B491" s="192" t="s">
        <v>684</v>
      </c>
      <c r="C491" s="183"/>
      <c r="D491" s="234"/>
      <c r="F491" s="193" t="str">
        <f t="shared" si="24"/>
        <v/>
      </c>
      <c r="G491" s="193" t="str">
        <f t="shared" si="25"/>
        <v/>
      </c>
    </row>
    <row r="492" spans="1:7" x14ac:dyDescent="0.3">
      <c r="A492" s="159" t="s">
        <v>1769</v>
      </c>
      <c r="B492" s="192" t="s">
        <v>686</v>
      </c>
      <c r="C492" s="183"/>
      <c r="D492" s="234"/>
      <c r="F492" s="193" t="str">
        <f t="shared" si="24"/>
        <v/>
      </c>
      <c r="G492" s="193" t="str">
        <f t="shared" si="25"/>
        <v/>
      </c>
    </row>
    <row r="493" spans="1:7" x14ac:dyDescent="0.3">
      <c r="A493" s="159" t="s">
        <v>1770</v>
      </c>
      <c r="B493" s="192" t="s">
        <v>688</v>
      </c>
      <c r="C493" s="183"/>
      <c r="D493" s="234"/>
      <c r="F493" s="193" t="str">
        <f t="shared" si="24"/>
        <v/>
      </c>
      <c r="G493" s="193" t="str">
        <f t="shared" si="25"/>
        <v/>
      </c>
    </row>
    <row r="494" spans="1:7" x14ac:dyDescent="0.3">
      <c r="A494" s="159" t="s">
        <v>1771</v>
      </c>
      <c r="B494" s="192"/>
      <c r="F494" s="193"/>
      <c r="G494" s="193"/>
    </row>
    <row r="495" spans="1:7" x14ac:dyDescent="0.3">
      <c r="A495" s="159" t="s">
        <v>1772</v>
      </c>
      <c r="B495" s="192"/>
      <c r="F495" s="193"/>
      <c r="G495" s="193"/>
    </row>
    <row r="496" spans="1:7" x14ac:dyDescent="0.3">
      <c r="A496" s="159" t="s">
        <v>1773</v>
      </c>
      <c r="B496" s="192"/>
      <c r="F496" s="193"/>
      <c r="G496" s="235"/>
    </row>
    <row r="497" spans="1:7" x14ac:dyDescent="0.3">
      <c r="A497" s="177"/>
      <c r="B497" s="177" t="s">
        <v>1774</v>
      </c>
      <c r="C497" s="177" t="s">
        <v>751</v>
      </c>
      <c r="D497" s="177"/>
      <c r="E497" s="177"/>
      <c r="F497" s="177"/>
      <c r="G497" s="180"/>
    </row>
    <row r="498" spans="1:7" x14ac:dyDescent="0.3">
      <c r="A498" s="159" t="s">
        <v>1775</v>
      </c>
      <c r="B498" s="174" t="s">
        <v>752</v>
      </c>
      <c r="C498" s="235"/>
      <c r="G498" s="159"/>
    </row>
    <row r="499" spans="1:7" x14ac:dyDescent="0.3">
      <c r="A499" s="159" t="s">
        <v>1776</v>
      </c>
      <c r="B499" s="174" t="s">
        <v>753</v>
      </c>
      <c r="C499" s="235"/>
      <c r="G499" s="159"/>
    </row>
    <row r="500" spans="1:7" x14ac:dyDescent="0.3">
      <c r="A500" s="159" t="s">
        <v>1777</v>
      </c>
      <c r="B500" s="174" t="s">
        <v>754</v>
      </c>
      <c r="C500" s="235"/>
      <c r="G500" s="159"/>
    </row>
    <row r="501" spans="1:7" x14ac:dyDescent="0.3">
      <c r="A501" s="159" t="s">
        <v>1778</v>
      </c>
      <c r="B501" s="174" t="s">
        <v>755</v>
      </c>
      <c r="C501" s="235"/>
      <c r="G501" s="159"/>
    </row>
    <row r="502" spans="1:7" x14ac:dyDescent="0.3">
      <c r="A502" s="159" t="s">
        <v>1779</v>
      </c>
      <c r="B502" s="174" t="s">
        <v>756</v>
      </c>
      <c r="C502" s="235"/>
      <c r="G502" s="159"/>
    </row>
    <row r="503" spans="1:7" x14ac:dyDescent="0.3">
      <c r="A503" s="159" t="s">
        <v>1780</v>
      </c>
      <c r="B503" s="174" t="s">
        <v>757</v>
      </c>
      <c r="C503" s="235"/>
      <c r="G503" s="159"/>
    </row>
    <row r="504" spans="1:7" x14ac:dyDescent="0.3">
      <c r="A504" s="159" t="s">
        <v>1781</v>
      </c>
      <c r="B504" s="174" t="s">
        <v>758</v>
      </c>
      <c r="C504" s="235"/>
      <c r="G504" s="159"/>
    </row>
    <row r="505" spans="1:7" x14ac:dyDescent="0.3">
      <c r="A505" s="159" t="s">
        <v>1782</v>
      </c>
      <c r="B505" s="174" t="s">
        <v>1783</v>
      </c>
      <c r="C505" s="235"/>
      <c r="G505" s="159"/>
    </row>
    <row r="506" spans="1:7" x14ac:dyDescent="0.3">
      <c r="A506" s="159" t="s">
        <v>1784</v>
      </c>
      <c r="B506" s="174" t="s">
        <v>1785</v>
      </c>
      <c r="C506" s="235"/>
      <c r="G506" s="159"/>
    </row>
    <row r="507" spans="1:7" x14ac:dyDescent="0.3">
      <c r="A507" s="159" t="s">
        <v>1786</v>
      </c>
      <c r="B507" s="174" t="s">
        <v>1787</v>
      </c>
      <c r="C507" s="235"/>
      <c r="G507" s="159"/>
    </row>
    <row r="508" spans="1:7" x14ac:dyDescent="0.3">
      <c r="A508" s="159" t="s">
        <v>1788</v>
      </c>
      <c r="B508" s="174" t="s">
        <v>759</v>
      </c>
      <c r="C508" s="235"/>
      <c r="G508" s="159"/>
    </row>
    <row r="509" spans="1:7" x14ac:dyDescent="0.3">
      <c r="A509" s="159" t="s">
        <v>1789</v>
      </c>
      <c r="B509" s="174" t="s">
        <v>760</v>
      </c>
      <c r="C509" s="235"/>
      <c r="G509" s="159"/>
    </row>
    <row r="510" spans="1:7" x14ac:dyDescent="0.3">
      <c r="A510" s="159" t="s">
        <v>1790</v>
      </c>
      <c r="B510" s="174" t="s">
        <v>66</v>
      </c>
      <c r="C510" s="235"/>
      <c r="G510" s="159"/>
    </row>
    <row r="511" spans="1:7" x14ac:dyDescent="0.3">
      <c r="A511" s="159" t="s">
        <v>1791</v>
      </c>
      <c r="B511" s="192" t="s">
        <v>1792</v>
      </c>
      <c r="C511" s="235"/>
      <c r="G511" s="159"/>
    </row>
    <row r="512" spans="1:7" x14ac:dyDescent="0.3">
      <c r="A512" s="159" t="s">
        <v>1793</v>
      </c>
      <c r="B512" s="192" t="s">
        <v>174</v>
      </c>
      <c r="C512" s="235"/>
      <c r="G512" s="159"/>
    </row>
    <row r="513" spans="1:7" x14ac:dyDescent="0.3">
      <c r="A513" s="159" t="s">
        <v>1794</v>
      </c>
      <c r="B513" s="192" t="s">
        <v>174</v>
      </c>
      <c r="C513" s="235"/>
      <c r="G513" s="159"/>
    </row>
    <row r="514" spans="1:7" x14ac:dyDescent="0.3">
      <c r="A514" s="159" t="s">
        <v>1795</v>
      </c>
      <c r="B514" s="192" t="s">
        <v>174</v>
      </c>
      <c r="C514" s="235"/>
      <c r="G514" s="159"/>
    </row>
    <row r="515" spans="1:7" x14ac:dyDescent="0.3">
      <c r="A515" s="159" t="s">
        <v>1796</v>
      </c>
      <c r="B515" s="192" t="s">
        <v>174</v>
      </c>
      <c r="C515" s="235"/>
      <c r="G515" s="159"/>
    </row>
    <row r="516" spans="1:7" x14ac:dyDescent="0.3">
      <c r="A516" s="159" t="s">
        <v>1797</v>
      </c>
      <c r="B516" s="192" t="s">
        <v>174</v>
      </c>
      <c r="C516" s="235"/>
      <c r="G516" s="159"/>
    </row>
    <row r="517" spans="1:7" x14ac:dyDescent="0.3">
      <c r="A517" s="159" t="s">
        <v>1798</v>
      </c>
      <c r="B517" s="192" t="s">
        <v>174</v>
      </c>
      <c r="C517" s="235"/>
      <c r="G517" s="159"/>
    </row>
    <row r="518" spans="1:7" x14ac:dyDescent="0.3">
      <c r="A518" s="159" t="s">
        <v>1799</v>
      </c>
      <c r="B518" s="192" t="s">
        <v>174</v>
      </c>
      <c r="C518" s="235"/>
      <c r="G518" s="159"/>
    </row>
    <row r="519" spans="1:7" x14ac:dyDescent="0.3">
      <c r="A519" s="159" t="s">
        <v>1800</v>
      </c>
      <c r="B519" s="192" t="s">
        <v>174</v>
      </c>
      <c r="C519" s="235"/>
      <c r="G519" s="159"/>
    </row>
    <row r="520" spans="1:7" x14ac:dyDescent="0.3">
      <c r="A520" s="159" t="s">
        <v>1801</v>
      </c>
      <c r="B520" s="192" t="s">
        <v>174</v>
      </c>
      <c r="C520" s="235"/>
      <c r="G520" s="159"/>
    </row>
    <row r="521" spans="1:7" x14ac:dyDescent="0.3">
      <c r="A521" s="159" t="s">
        <v>1802</v>
      </c>
      <c r="B521" s="192" t="s">
        <v>174</v>
      </c>
      <c r="C521" s="235"/>
      <c r="G521" s="159"/>
    </row>
    <row r="522" spans="1:7" x14ac:dyDescent="0.3">
      <c r="A522" s="159" t="s">
        <v>1803</v>
      </c>
      <c r="B522" s="192" t="s">
        <v>174</v>
      </c>
      <c r="C522" s="235"/>
    </row>
    <row r="523" spans="1:7" x14ac:dyDescent="0.3">
      <c r="A523" s="159" t="s">
        <v>1804</v>
      </c>
      <c r="B523" s="192" t="s">
        <v>174</v>
      </c>
      <c r="C523" s="235"/>
    </row>
    <row r="524" spans="1:7" x14ac:dyDescent="0.3">
      <c r="A524" s="159" t="s">
        <v>1805</v>
      </c>
      <c r="B524" s="192" t="s">
        <v>174</v>
      </c>
      <c r="C524" s="235"/>
    </row>
    <row r="525" spans="1:7" x14ac:dyDescent="0.3">
      <c r="A525" s="208"/>
      <c r="B525" s="208" t="s">
        <v>1806</v>
      </c>
      <c r="C525" s="177" t="s">
        <v>55</v>
      </c>
      <c r="D525" s="177" t="s">
        <v>1807</v>
      </c>
      <c r="E525" s="177"/>
      <c r="F525" s="177" t="s">
        <v>441</v>
      </c>
      <c r="G525" s="177" t="s">
        <v>1808</v>
      </c>
    </row>
    <row r="526" spans="1:7" x14ac:dyDescent="0.3">
      <c r="A526" s="159" t="s">
        <v>1809</v>
      </c>
      <c r="B526" s="174" t="s">
        <v>558</v>
      </c>
      <c r="C526" s="183" t="s">
        <v>1735</v>
      </c>
      <c r="D526" s="234" t="s">
        <v>1735</v>
      </c>
      <c r="E526" s="162"/>
      <c r="F526" s="193" t="str">
        <f>IF($C$544=0,"",IF(C526="[for completion]","",IF(C526="","",C526/$C$544)))</f>
        <v/>
      </c>
      <c r="G526" s="193" t="str">
        <f>IF($D$544=0,"",IF(D526="[for completion]","",IF(D526="","",D526/$D$544)))</f>
        <v/>
      </c>
    </row>
    <row r="527" spans="1:7" x14ac:dyDescent="0.3">
      <c r="A527" s="159" t="s">
        <v>1810</v>
      </c>
      <c r="B527" s="174" t="s">
        <v>558</v>
      </c>
      <c r="C527" s="183" t="s">
        <v>1735</v>
      </c>
      <c r="D527" s="234" t="s">
        <v>1735</v>
      </c>
      <c r="E527" s="162"/>
      <c r="F527" s="193" t="str">
        <f t="shared" ref="F527:F543" si="26">IF($C$544=0,"",IF(C527="[for completion]","",IF(C527="","",C527/$C$544)))</f>
        <v/>
      </c>
      <c r="G527" s="193" t="str">
        <f t="shared" ref="G527:G543" si="27">IF($D$544=0,"",IF(D527="[for completion]","",IF(D527="","",D527/$D$544)))</f>
        <v/>
      </c>
    </row>
    <row r="528" spans="1:7" x14ac:dyDescent="0.3">
      <c r="A528" s="159" t="s">
        <v>1811</v>
      </c>
      <c r="B528" s="174" t="s">
        <v>558</v>
      </c>
      <c r="C528" s="183" t="s">
        <v>1735</v>
      </c>
      <c r="D528" s="234" t="s">
        <v>1735</v>
      </c>
      <c r="E528" s="162"/>
      <c r="F528" s="193" t="str">
        <f t="shared" si="26"/>
        <v/>
      </c>
      <c r="G528" s="193" t="str">
        <f t="shared" si="27"/>
        <v/>
      </c>
    </row>
    <row r="529" spans="1:7" x14ac:dyDescent="0.3">
      <c r="A529" s="159" t="s">
        <v>1812</v>
      </c>
      <c r="B529" s="174" t="s">
        <v>558</v>
      </c>
      <c r="C529" s="183" t="s">
        <v>1735</v>
      </c>
      <c r="D529" s="234" t="s">
        <v>1735</v>
      </c>
      <c r="E529" s="162"/>
      <c r="F529" s="193" t="str">
        <f t="shared" si="26"/>
        <v/>
      </c>
      <c r="G529" s="193" t="str">
        <f t="shared" si="27"/>
        <v/>
      </c>
    </row>
    <row r="530" spans="1:7" x14ac:dyDescent="0.3">
      <c r="A530" s="159" t="s">
        <v>1813</v>
      </c>
      <c r="B530" s="174" t="s">
        <v>558</v>
      </c>
      <c r="C530" s="183" t="s">
        <v>1735</v>
      </c>
      <c r="D530" s="234" t="s">
        <v>1735</v>
      </c>
      <c r="E530" s="162"/>
      <c r="F530" s="193" t="str">
        <f t="shared" si="26"/>
        <v/>
      </c>
      <c r="G530" s="193" t="str">
        <f t="shared" si="27"/>
        <v/>
      </c>
    </row>
    <row r="531" spans="1:7" x14ac:dyDescent="0.3">
      <c r="A531" s="159" t="s">
        <v>1814</v>
      </c>
      <c r="B531" s="174" t="s">
        <v>558</v>
      </c>
      <c r="C531" s="183" t="s">
        <v>1735</v>
      </c>
      <c r="D531" s="234" t="s">
        <v>1735</v>
      </c>
      <c r="E531" s="162"/>
      <c r="F531" s="193" t="str">
        <f t="shared" si="26"/>
        <v/>
      </c>
      <c r="G531" s="193" t="str">
        <f t="shared" si="27"/>
        <v/>
      </c>
    </row>
    <row r="532" spans="1:7" x14ac:dyDescent="0.3">
      <c r="A532" s="159" t="s">
        <v>1815</v>
      </c>
      <c r="B532" s="174" t="s">
        <v>558</v>
      </c>
      <c r="C532" s="183" t="s">
        <v>1735</v>
      </c>
      <c r="D532" s="234" t="s">
        <v>1735</v>
      </c>
      <c r="E532" s="162"/>
      <c r="F532" s="193" t="str">
        <f t="shared" si="26"/>
        <v/>
      </c>
      <c r="G532" s="193" t="str">
        <f t="shared" si="27"/>
        <v/>
      </c>
    </row>
    <row r="533" spans="1:7" x14ac:dyDescent="0.3">
      <c r="A533" s="159" t="s">
        <v>1816</v>
      </c>
      <c r="B533" s="174" t="s">
        <v>558</v>
      </c>
      <c r="C533" s="183" t="s">
        <v>1735</v>
      </c>
      <c r="D533" s="234" t="s">
        <v>1735</v>
      </c>
      <c r="E533" s="162"/>
      <c r="F533" s="193" t="str">
        <f t="shared" si="26"/>
        <v/>
      </c>
      <c r="G533" s="193" t="str">
        <f t="shared" si="27"/>
        <v/>
      </c>
    </row>
    <row r="534" spans="1:7" x14ac:dyDescent="0.3">
      <c r="A534" s="159" t="s">
        <v>1817</v>
      </c>
      <c r="B534" s="174" t="s">
        <v>558</v>
      </c>
      <c r="C534" s="183" t="s">
        <v>1735</v>
      </c>
      <c r="D534" s="234" t="s">
        <v>1735</v>
      </c>
      <c r="E534" s="162"/>
      <c r="F534" s="193" t="str">
        <f t="shared" si="26"/>
        <v/>
      </c>
      <c r="G534" s="193" t="str">
        <f t="shared" si="27"/>
        <v/>
      </c>
    </row>
    <row r="535" spans="1:7" x14ac:dyDescent="0.3">
      <c r="A535" s="159" t="s">
        <v>1818</v>
      </c>
      <c r="B535" s="174" t="s">
        <v>558</v>
      </c>
      <c r="C535" s="183" t="s">
        <v>1735</v>
      </c>
      <c r="D535" s="234" t="s">
        <v>1735</v>
      </c>
      <c r="E535" s="162"/>
      <c r="F535" s="193" t="str">
        <f t="shared" si="26"/>
        <v/>
      </c>
      <c r="G535" s="193" t="str">
        <f t="shared" si="27"/>
        <v/>
      </c>
    </row>
    <row r="536" spans="1:7" x14ac:dyDescent="0.3">
      <c r="A536" s="159" t="s">
        <v>1819</v>
      </c>
      <c r="B536" s="174" t="s">
        <v>558</v>
      </c>
      <c r="C536" s="183" t="s">
        <v>1735</v>
      </c>
      <c r="D536" s="234" t="s">
        <v>1735</v>
      </c>
      <c r="E536" s="162"/>
      <c r="F536" s="193" t="str">
        <f t="shared" si="26"/>
        <v/>
      </c>
      <c r="G536" s="193" t="str">
        <f t="shared" si="27"/>
        <v/>
      </c>
    </row>
    <row r="537" spans="1:7" x14ac:dyDescent="0.3">
      <c r="A537" s="159" t="s">
        <v>1820</v>
      </c>
      <c r="B537" s="174" t="s">
        <v>558</v>
      </c>
      <c r="C537" s="183" t="s">
        <v>1735</v>
      </c>
      <c r="D537" s="234" t="s">
        <v>1735</v>
      </c>
      <c r="E537" s="162"/>
      <c r="F537" s="193" t="str">
        <f t="shared" si="26"/>
        <v/>
      </c>
      <c r="G537" s="193" t="str">
        <f t="shared" si="27"/>
        <v/>
      </c>
    </row>
    <row r="538" spans="1:7" x14ac:dyDescent="0.3">
      <c r="A538" s="159" t="s">
        <v>1821</v>
      </c>
      <c r="B538" s="174" t="s">
        <v>558</v>
      </c>
      <c r="C538" s="183" t="s">
        <v>1735</v>
      </c>
      <c r="D538" s="234" t="s">
        <v>1735</v>
      </c>
      <c r="E538" s="162"/>
      <c r="F538" s="193" t="str">
        <f t="shared" si="26"/>
        <v/>
      </c>
      <c r="G538" s="193" t="str">
        <f t="shared" si="27"/>
        <v/>
      </c>
    </row>
    <row r="539" spans="1:7" x14ac:dyDescent="0.3">
      <c r="A539" s="159" t="s">
        <v>1822</v>
      </c>
      <c r="B539" s="174" t="s">
        <v>558</v>
      </c>
      <c r="C539" s="183" t="s">
        <v>1735</v>
      </c>
      <c r="D539" s="234" t="s">
        <v>1735</v>
      </c>
      <c r="E539" s="162"/>
      <c r="F539" s="193" t="str">
        <f t="shared" si="26"/>
        <v/>
      </c>
      <c r="G539" s="193" t="str">
        <f t="shared" si="27"/>
        <v/>
      </c>
    </row>
    <row r="540" spans="1:7" x14ac:dyDescent="0.3">
      <c r="A540" s="159" t="s">
        <v>1823</v>
      </c>
      <c r="B540" s="174" t="s">
        <v>558</v>
      </c>
      <c r="C540" s="183" t="s">
        <v>1735</v>
      </c>
      <c r="D540" s="234" t="s">
        <v>1735</v>
      </c>
      <c r="E540" s="162"/>
      <c r="F540" s="193" t="str">
        <f t="shared" si="26"/>
        <v/>
      </c>
      <c r="G540" s="193" t="str">
        <f t="shared" si="27"/>
        <v/>
      </c>
    </row>
    <row r="541" spans="1:7" x14ac:dyDescent="0.3">
      <c r="A541" s="159" t="s">
        <v>1824</v>
      </c>
      <c r="B541" s="174" t="s">
        <v>558</v>
      </c>
      <c r="C541" s="183" t="s">
        <v>1735</v>
      </c>
      <c r="D541" s="234" t="s">
        <v>1735</v>
      </c>
      <c r="E541" s="162"/>
      <c r="F541" s="193" t="str">
        <f t="shared" si="26"/>
        <v/>
      </c>
      <c r="G541" s="193" t="str">
        <f t="shared" si="27"/>
        <v/>
      </c>
    </row>
    <row r="542" spans="1:7" x14ac:dyDescent="0.3">
      <c r="A542" s="159" t="s">
        <v>1825</v>
      </c>
      <c r="B542" s="174" t="s">
        <v>558</v>
      </c>
      <c r="C542" s="183" t="s">
        <v>1735</v>
      </c>
      <c r="D542" s="234" t="s">
        <v>1735</v>
      </c>
      <c r="E542" s="162"/>
      <c r="F542" s="193" t="str">
        <f t="shared" si="26"/>
        <v/>
      </c>
      <c r="G542" s="193" t="str">
        <f t="shared" si="27"/>
        <v/>
      </c>
    </row>
    <row r="543" spans="1:7" x14ac:dyDescent="0.3">
      <c r="A543" s="159" t="s">
        <v>1826</v>
      </c>
      <c r="B543" s="174" t="s">
        <v>1561</v>
      </c>
      <c r="C543" s="183" t="s">
        <v>1735</v>
      </c>
      <c r="D543" s="234" t="s">
        <v>1735</v>
      </c>
      <c r="E543" s="162"/>
      <c r="F543" s="193" t="str">
        <f t="shared" si="26"/>
        <v/>
      </c>
      <c r="G543" s="193" t="str">
        <f t="shared" si="27"/>
        <v/>
      </c>
    </row>
    <row r="544" spans="1:7" x14ac:dyDescent="0.3">
      <c r="A544" s="159" t="s">
        <v>1827</v>
      </c>
      <c r="B544" s="174" t="s">
        <v>68</v>
      </c>
      <c r="C544" s="183">
        <f>SUM(C526:C543)</f>
        <v>0</v>
      </c>
      <c r="D544" s="234">
        <f>SUM(D526:D543)</f>
        <v>0</v>
      </c>
      <c r="E544" s="162"/>
      <c r="F544" s="235">
        <f>SUM(F526:F543)</f>
        <v>0</v>
      </c>
      <c r="G544" s="235">
        <f>SUM(G526:G543)</f>
        <v>0</v>
      </c>
    </row>
    <row r="545" spans="1:7" x14ac:dyDescent="0.3">
      <c r="A545" s="159" t="s">
        <v>1828</v>
      </c>
      <c r="B545" s="174"/>
      <c r="E545" s="162"/>
      <c r="F545" s="162"/>
      <c r="G545" s="162"/>
    </row>
    <row r="546" spans="1:7" x14ac:dyDescent="0.3">
      <c r="A546" s="159" t="s">
        <v>1829</v>
      </c>
      <c r="B546" s="174"/>
      <c r="E546" s="162"/>
      <c r="F546" s="162"/>
      <c r="G546" s="162"/>
    </row>
    <row r="547" spans="1:7" x14ac:dyDescent="0.3">
      <c r="A547" s="159" t="s">
        <v>1830</v>
      </c>
      <c r="B547" s="174"/>
      <c r="E547" s="162"/>
      <c r="F547" s="162"/>
      <c r="G547" s="162"/>
    </row>
    <row r="548" spans="1:7" x14ac:dyDescent="0.3">
      <c r="A548" s="208"/>
      <c r="B548" s="208" t="s">
        <v>1831</v>
      </c>
      <c r="C548" s="177" t="s">
        <v>55</v>
      </c>
      <c r="D548" s="177" t="s">
        <v>1807</v>
      </c>
      <c r="E548" s="177"/>
      <c r="F548" s="177" t="s">
        <v>441</v>
      </c>
      <c r="G548" s="177" t="s">
        <v>1808</v>
      </c>
    </row>
    <row r="549" spans="1:7" x14ac:dyDescent="0.3">
      <c r="A549" s="159" t="s">
        <v>1832</v>
      </c>
      <c r="B549" s="174" t="s">
        <v>558</v>
      </c>
      <c r="C549" s="183" t="s">
        <v>1735</v>
      </c>
      <c r="D549" s="234" t="s">
        <v>1735</v>
      </c>
      <c r="E549" s="162"/>
      <c r="F549" s="193" t="str">
        <f>IF($C$567=0,"",IF(C549="[for completion]","",IF(C549="","",C549/$C$567)))</f>
        <v/>
      </c>
      <c r="G549" s="193" t="str">
        <f>IF($D$567=0,"",IF(D549="[for completion]","",IF(D549="","",D549/$D$567)))</f>
        <v/>
      </c>
    </row>
    <row r="550" spans="1:7" x14ac:dyDescent="0.3">
      <c r="A550" s="159" t="s">
        <v>1833</v>
      </c>
      <c r="B550" s="174" t="s">
        <v>558</v>
      </c>
      <c r="C550" s="183" t="s">
        <v>1735</v>
      </c>
      <c r="D550" s="234" t="s">
        <v>1735</v>
      </c>
      <c r="E550" s="162"/>
      <c r="F550" s="193" t="str">
        <f t="shared" ref="F550:F566" si="28">IF($C$567=0,"",IF(C550="[for completion]","",IF(C550="","",C550/$C$567)))</f>
        <v/>
      </c>
      <c r="G550" s="193" t="str">
        <f t="shared" ref="G550:G566" si="29">IF($D$567=0,"",IF(D550="[for completion]","",IF(D550="","",D550/$D$567)))</f>
        <v/>
      </c>
    </row>
    <row r="551" spans="1:7" x14ac:dyDescent="0.3">
      <c r="A551" s="159" t="s">
        <v>1834</v>
      </c>
      <c r="B551" s="174" t="s">
        <v>558</v>
      </c>
      <c r="C551" s="183" t="s">
        <v>1735</v>
      </c>
      <c r="D551" s="234" t="s">
        <v>1735</v>
      </c>
      <c r="E551" s="162"/>
      <c r="F551" s="193" t="str">
        <f t="shared" si="28"/>
        <v/>
      </c>
      <c r="G551" s="193" t="str">
        <f t="shared" si="29"/>
        <v/>
      </c>
    </row>
    <row r="552" spans="1:7" x14ac:dyDescent="0.3">
      <c r="A552" s="159" t="s">
        <v>1835</v>
      </c>
      <c r="B552" s="174" t="s">
        <v>558</v>
      </c>
      <c r="C552" s="183" t="s">
        <v>1735</v>
      </c>
      <c r="D552" s="234" t="s">
        <v>1735</v>
      </c>
      <c r="E552" s="162"/>
      <c r="F552" s="193" t="str">
        <f t="shared" si="28"/>
        <v/>
      </c>
      <c r="G552" s="193" t="str">
        <f t="shared" si="29"/>
        <v/>
      </c>
    </row>
    <row r="553" spans="1:7" x14ac:dyDescent="0.3">
      <c r="A553" s="159" t="s">
        <v>1836</v>
      </c>
      <c r="B553" s="174" t="s">
        <v>558</v>
      </c>
      <c r="C553" s="183" t="s">
        <v>1735</v>
      </c>
      <c r="D553" s="234" t="s">
        <v>1735</v>
      </c>
      <c r="E553" s="162"/>
      <c r="F553" s="193" t="str">
        <f t="shared" si="28"/>
        <v/>
      </c>
      <c r="G553" s="193" t="str">
        <f t="shared" si="29"/>
        <v/>
      </c>
    </row>
    <row r="554" spans="1:7" x14ac:dyDescent="0.3">
      <c r="A554" s="159" t="s">
        <v>1837</v>
      </c>
      <c r="B554" s="174" t="s">
        <v>558</v>
      </c>
      <c r="C554" s="183" t="s">
        <v>1735</v>
      </c>
      <c r="D554" s="234" t="s">
        <v>1735</v>
      </c>
      <c r="E554" s="162"/>
      <c r="F554" s="193" t="str">
        <f t="shared" si="28"/>
        <v/>
      </c>
      <c r="G554" s="193" t="str">
        <f t="shared" si="29"/>
        <v/>
      </c>
    </row>
    <row r="555" spans="1:7" x14ac:dyDescent="0.3">
      <c r="A555" s="159" t="s">
        <v>1838</v>
      </c>
      <c r="B555" s="174" t="s">
        <v>558</v>
      </c>
      <c r="C555" s="183" t="s">
        <v>1735</v>
      </c>
      <c r="D555" s="234" t="s">
        <v>1735</v>
      </c>
      <c r="E555" s="162"/>
      <c r="F555" s="193" t="str">
        <f t="shared" si="28"/>
        <v/>
      </c>
      <c r="G555" s="193" t="str">
        <f t="shared" si="29"/>
        <v/>
      </c>
    </row>
    <row r="556" spans="1:7" x14ac:dyDescent="0.3">
      <c r="A556" s="159" t="s">
        <v>1839</v>
      </c>
      <c r="B556" s="174" t="s">
        <v>558</v>
      </c>
      <c r="C556" s="183" t="s">
        <v>1735</v>
      </c>
      <c r="D556" s="234" t="s">
        <v>1735</v>
      </c>
      <c r="E556" s="162"/>
      <c r="F556" s="193" t="str">
        <f t="shared" si="28"/>
        <v/>
      </c>
      <c r="G556" s="193" t="str">
        <f t="shared" si="29"/>
        <v/>
      </c>
    </row>
    <row r="557" spans="1:7" x14ac:dyDescent="0.3">
      <c r="A557" s="159" t="s">
        <v>1840</v>
      </c>
      <c r="B557" s="174" t="s">
        <v>558</v>
      </c>
      <c r="C557" s="183" t="s">
        <v>1735</v>
      </c>
      <c r="D557" s="234" t="s">
        <v>1735</v>
      </c>
      <c r="E557" s="162"/>
      <c r="F557" s="193" t="str">
        <f t="shared" si="28"/>
        <v/>
      </c>
      <c r="G557" s="193" t="str">
        <f t="shared" si="29"/>
        <v/>
      </c>
    </row>
    <row r="558" spans="1:7" x14ac:dyDescent="0.3">
      <c r="A558" s="159" t="s">
        <v>1841</v>
      </c>
      <c r="B558" s="174" t="s">
        <v>558</v>
      </c>
      <c r="C558" s="183" t="s">
        <v>1735</v>
      </c>
      <c r="D558" s="234" t="s">
        <v>1735</v>
      </c>
      <c r="E558" s="162"/>
      <c r="F558" s="193" t="str">
        <f t="shared" si="28"/>
        <v/>
      </c>
      <c r="G558" s="193" t="str">
        <f t="shared" si="29"/>
        <v/>
      </c>
    </row>
    <row r="559" spans="1:7" x14ac:dyDescent="0.3">
      <c r="A559" s="159" t="s">
        <v>1842</v>
      </c>
      <c r="B559" s="174" t="s">
        <v>558</v>
      </c>
      <c r="C559" s="183" t="s">
        <v>1735</v>
      </c>
      <c r="D559" s="234" t="s">
        <v>1735</v>
      </c>
      <c r="E559" s="162"/>
      <c r="F559" s="193" t="str">
        <f t="shared" si="28"/>
        <v/>
      </c>
      <c r="G559" s="193" t="str">
        <f t="shared" si="29"/>
        <v/>
      </c>
    </row>
    <row r="560" spans="1:7" x14ac:dyDescent="0.3">
      <c r="A560" s="159" t="s">
        <v>1843</v>
      </c>
      <c r="B560" s="174" t="s">
        <v>558</v>
      </c>
      <c r="C560" s="183" t="s">
        <v>1735</v>
      </c>
      <c r="D560" s="234" t="s">
        <v>1735</v>
      </c>
      <c r="E560" s="162"/>
      <c r="F560" s="193" t="str">
        <f t="shared" si="28"/>
        <v/>
      </c>
      <c r="G560" s="193" t="str">
        <f t="shared" si="29"/>
        <v/>
      </c>
    </row>
    <row r="561" spans="1:7" x14ac:dyDescent="0.3">
      <c r="A561" s="159" t="s">
        <v>1844</v>
      </c>
      <c r="B561" s="174" t="s">
        <v>558</v>
      </c>
      <c r="C561" s="183" t="s">
        <v>1735</v>
      </c>
      <c r="D561" s="234" t="s">
        <v>1735</v>
      </c>
      <c r="E561" s="162"/>
      <c r="F561" s="193" t="str">
        <f t="shared" si="28"/>
        <v/>
      </c>
      <c r="G561" s="193" t="str">
        <f t="shared" si="29"/>
        <v/>
      </c>
    </row>
    <row r="562" spans="1:7" x14ac:dyDescent="0.3">
      <c r="A562" s="159" t="s">
        <v>1845</v>
      </c>
      <c r="B562" s="174" t="s">
        <v>558</v>
      </c>
      <c r="C562" s="183" t="s">
        <v>1735</v>
      </c>
      <c r="D562" s="234" t="s">
        <v>1735</v>
      </c>
      <c r="E562" s="162"/>
      <c r="F562" s="193" t="str">
        <f t="shared" si="28"/>
        <v/>
      </c>
      <c r="G562" s="193" t="str">
        <f t="shared" si="29"/>
        <v/>
      </c>
    </row>
    <row r="563" spans="1:7" x14ac:dyDescent="0.3">
      <c r="A563" s="159" t="s">
        <v>1846</v>
      </c>
      <c r="B563" s="174" t="s">
        <v>558</v>
      </c>
      <c r="C563" s="183" t="s">
        <v>1735</v>
      </c>
      <c r="D563" s="234" t="s">
        <v>1735</v>
      </c>
      <c r="E563" s="162"/>
      <c r="F563" s="193" t="str">
        <f t="shared" si="28"/>
        <v/>
      </c>
      <c r="G563" s="193" t="str">
        <f t="shared" si="29"/>
        <v/>
      </c>
    </row>
    <row r="564" spans="1:7" x14ac:dyDescent="0.3">
      <c r="A564" s="159" t="s">
        <v>1847</v>
      </c>
      <c r="B564" s="174" t="s">
        <v>558</v>
      </c>
      <c r="C564" s="183" t="s">
        <v>1735</v>
      </c>
      <c r="D564" s="234" t="s">
        <v>1735</v>
      </c>
      <c r="E564" s="162"/>
      <c r="F564" s="193" t="str">
        <f t="shared" si="28"/>
        <v/>
      </c>
      <c r="G564" s="193" t="str">
        <f t="shared" si="29"/>
        <v/>
      </c>
    </row>
    <row r="565" spans="1:7" x14ac:dyDescent="0.3">
      <c r="A565" s="159" t="s">
        <v>1848</v>
      </c>
      <c r="B565" s="174" t="s">
        <v>558</v>
      </c>
      <c r="C565" s="183" t="s">
        <v>1735</v>
      </c>
      <c r="D565" s="234" t="s">
        <v>1735</v>
      </c>
      <c r="E565" s="162"/>
      <c r="F565" s="193" t="str">
        <f t="shared" si="28"/>
        <v/>
      </c>
      <c r="G565" s="193" t="str">
        <f t="shared" si="29"/>
        <v/>
      </c>
    </row>
    <row r="566" spans="1:7" x14ac:dyDescent="0.3">
      <c r="A566" s="159" t="s">
        <v>1849</v>
      </c>
      <c r="B566" s="174" t="s">
        <v>1561</v>
      </c>
      <c r="C566" s="183" t="s">
        <v>1735</v>
      </c>
      <c r="D566" s="234" t="s">
        <v>1735</v>
      </c>
      <c r="E566" s="162"/>
      <c r="F566" s="193" t="str">
        <f t="shared" si="28"/>
        <v/>
      </c>
      <c r="G566" s="193" t="str">
        <f t="shared" si="29"/>
        <v/>
      </c>
    </row>
    <row r="567" spans="1:7" x14ac:dyDescent="0.3">
      <c r="A567" s="159" t="s">
        <v>1850</v>
      </c>
      <c r="B567" s="174" t="s">
        <v>68</v>
      </c>
      <c r="C567" s="183">
        <f>SUM(C549:C566)</f>
        <v>0</v>
      </c>
      <c r="D567" s="234">
        <f>SUM(D549:D566)</f>
        <v>0</v>
      </c>
      <c r="E567" s="162"/>
      <c r="F567" s="235">
        <f>SUM(F549:F566)</f>
        <v>0</v>
      </c>
      <c r="G567" s="235">
        <f>SUM(G549:G566)</f>
        <v>0</v>
      </c>
    </row>
    <row r="568" spans="1:7" x14ac:dyDescent="0.3">
      <c r="A568" s="159" t="s">
        <v>1851</v>
      </c>
      <c r="B568" s="174"/>
      <c r="E568" s="162"/>
      <c r="F568" s="162"/>
      <c r="G568" s="162"/>
    </row>
    <row r="569" spans="1:7" x14ac:dyDescent="0.3">
      <c r="A569" s="159" t="s">
        <v>1852</v>
      </c>
      <c r="B569" s="174"/>
      <c r="E569" s="162"/>
      <c r="F569" s="162"/>
      <c r="G569" s="162"/>
    </row>
    <row r="570" spans="1:7" x14ac:dyDescent="0.3">
      <c r="A570" s="159" t="s">
        <v>1853</v>
      </c>
      <c r="B570" s="174"/>
      <c r="E570" s="162"/>
      <c r="F570" s="162"/>
      <c r="G570" s="162"/>
    </row>
    <row r="571" spans="1:7" x14ac:dyDescent="0.3">
      <c r="A571" s="208"/>
      <c r="B571" s="208" t="s">
        <v>1854</v>
      </c>
      <c r="C571" s="177" t="s">
        <v>55</v>
      </c>
      <c r="D571" s="177" t="s">
        <v>1807</v>
      </c>
      <c r="E571" s="177"/>
      <c r="F571" s="177" t="s">
        <v>441</v>
      </c>
      <c r="G571" s="177" t="s">
        <v>1808</v>
      </c>
    </row>
    <row r="572" spans="1:7" x14ac:dyDescent="0.3">
      <c r="A572" s="159" t="s">
        <v>1855</v>
      </c>
      <c r="B572" s="174" t="s">
        <v>1591</v>
      </c>
      <c r="C572" s="183" t="s">
        <v>1735</v>
      </c>
      <c r="D572" s="234" t="s">
        <v>1735</v>
      </c>
      <c r="E572" s="162"/>
      <c r="F572" s="193" t="str">
        <f>IF($C$585=0,"",IF(C572="[for completion]","",IF(C572="","",C572/$C$585)))</f>
        <v/>
      </c>
      <c r="G572" s="193" t="str">
        <f>IF($D$585=0,"",IF(D572="[for completion]","",IF(D572="","",D572/$D$585)))</f>
        <v/>
      </c>
    </row>
    <row r="573" spans="1:7" x14ac:dyDescent="0.3">
      <c r="A573" s="159" t="s">
        <v>1856</v>
      </c>
      <c r="B573" s="174" t="s">
        <v>1593</v>
      </c>
      <c r="C573" s="183" t="s">
        <v>1735</v>
      </c>
      <c r="D573" s="234" t="s">
        <v>1735</v>
      </c>
      <c r="E573" s="162"/>
      <c r="F573" s="193" t="str">
        <f>IF($C$585=0,"",IF(C573="[for completion]","",IF(C573="","",C573/$C$585)))</f>
        <v/>
      </c>
      <c r="G573" s="193" t="str">
        <f>IF($D$585=0,"",IF(D573="[for completion]","",IF(D573="","",D573/$D$585)))</f>
        <v/>
      </c>
    </row>
    <row r="574" spans="1:7" x14ac:dyDescent="0.3">
      <c r="A574" s="159" t="s">
        <v>1857</v>
      </c>
      <c r="B574" s="174" t="s">
        <v>1595</v>
      </c>
      <c r="C574" s="183" t="s">
        <v>1735</v>
      </c>
      <c r="D574" s="234" t="s">
        <v>1735</v>
      </c>
      <c r="E574" s="162"/>
      <c r="F574" s="193" t="str">
        <f>IF($C$585=0,"",IF(C574="[for completion]","",IF(C574="","",C574/$C$585)))</f>
        <v/>
      </c>
      <c r="G574" s="193" t="str">
        <f>IF($D$585=0,"",IF(D574="[for completion]","",IF(D574="","",D574/$D$585)))</f>
        <v/>
      </c>
    </row>
    <row r="575" spans="1:7" x14ac:dyDescent="0.3">
      <c r="A575" s="159" t="s">
        <v>1858</v>
      </c>
      <c r="B575" s="174" t="s">
        <v>1597</v>
      </c>
      <c r="C575" s="183" t="s">
        <v>1735</v>
      </c>
      <c r="D575" s="234" t="s">
        <v>1735</v>
      </c>
      <c r="E575" s="162"/>
      <c r="F575" s="193" t="str">
        <f>IF($C$585=0,"",IF(C575="[for completion]","",IF(C575="","",C575/$C$585)))</f>
        <v/>
      </c>
      <c r="G575" s="193" t="str">
        <f>IF($D$585=0,"",IF(D575="[for completion]","",IF(D575="","",D575/$D$585)))</f>
        <v/>
      </c>
    </row>
    <row r="576" spans="1:7" x14ac:dyDescent="0.3">
      <c r="A576" s="159" t="s">
        <v>1859</v>
      </c>
      <c r="B576" s="174" t="s">
        <v>1599</v>
      </c>
      <c r="C576" s="183" t="s">
        <v>1735</v>
      </c>
      <c r="D576" s="234" t="s">
        <v>1735</v>
      </c>
      <c r="E576" s="162"/>
      <c r="F576" s="193" t="str">
        <f>IF($C$585=0,"",IF(C576="[for completion]","",IF(C576="","",C576/$C$585)))</f>
        <v/>
      </c>
      <c r="G576" s="193" t="str">
        <f>IF($D$585=0,"",IF(D576="[for completion]","",IF(D576="","",D576/$D$585)))</f>
        <v/>
      </c>
    </row>
    <row r="577" spans="1:7" x14ac:dyDescent="0.3">
      <c r="A577" s="159" t="s">
        <v>1860</v>
      </c>
      <c r="B577" s="174" t="s">
        <v>1601</v>
      </c>
      <c r="C577" s="183" t="s">
        <v>1735</v>
      </c>
      <c r="D577" s="234" t="s">
        <v>1735</v>
      </c>
      <c r="E577" s="162"/>
      <c r="F577" s="193" t="str">
        <f t="shared" ref="F577:F584" si="30">IF($C$585=0,"",IF(C577="[for completion]","",IF(C577="","",C577/$C$585)))</f>
        <v/>
      </c>
      <c r="G577" s="193" t="str">
        <f t="shared" ref="G577:G584" si="31">IF($D$585=0,"",IF(D577="[for completion]","",IF(D577="","",D577/$D$585)))</f>
        <v/>
      </c>
    </row>
    <row r="578" spans="1:7" x14ac:dyDescent="0.3">
      <c r="A578" s="159" t="s">
        <v>1861</v>
      </c>
      <c r="B578" s="174" t="s">
        <v>1603</v>
      </c>
      <c r="C578" s="183" t="s">
        <v>1735</v>
      </c>
      <c r="D578" s="234" t="s">
        <v>1735</v>
      </c>
      <c r="E578" s="162"/>
      <c r="F578" s="193" t="str">
        <f t="shared" si="30"/>
        <v/>
      </c>
      <c r="G578" s="193" t="str">
        <f t="shared" si="31"/>
        <v/>
      </c>
    </row>
    <row r="579" spans="1:7" x14ac:dyDescent="0.3">
      <c r="A579" s="159" t="s">
        <v>1862</v>
      </c>
      <c r="B579" s="174" t="s">
        <v>1605</v>
      </c>
      <c r="C579" s="183" t="s">
        <v>1735</v>
      </c>
      <c r="D579" s="234" t="s">
        <v>1735</v>
      </c>
      <c r="E579" s="162"/>
      <c r="F579" s="193" t="str">
        <f t="shared" si="30"/>
        <v/>
      </c>
      <c r="G579" s="193" t="str">
        <f t="shared" si="31"/>
        <v/>
      </c>
    </row>
    <row r="580" spans="1:7" x14ac:dyDescent="0.3">
      <c r="A580" s="159" t="s">
        <v>1863</v>
      </c>
      <c r="B580" s="174" t="s">
        <v>1607</v>
      </c>
      <c r="C580" s="183" t="s">
        <v>1735</v>
      </c>
      <c r="D580" s="159" t="s">
        <v>1735</v>
      </c>
      <c r="E580" s="162"/>
      <c r="F580" s="193" t="str">
        <f t="shared" si="30"/>
        <v/>
      </c>
      <c r="G580" s="193" t="str">
        <f t="shared" si="31"/>
        <v/>
      </c>
    </row>
    <row r="581" spans="1:7" x14ac:dyDescent="0.3">
      <c r="A581" s="159" t="s">
        <v>1864</v>
      </c>
      <c r="B581" s="159" t="s">
        <v>1609</v>
      </c>
      <c r="C581" s="183" t="s">
        <v>1735</v>
      </c>
      <c r="D581" s="159" t="s">
        <v>1735</v>
      </c>
      <c r="E581" s="154"/>
      <c r="F581" s="193" t="str">
        <f t="shared" si="30"/>
        <v/>
      </c>
      <c r="G581" s="193" t="str">
        <f t="shared" si="31"/>
        <v/>
      </c>
    </row>
    <row r="582" spans="1:7" x14ac:dyDescent="0.3">
      <c r="A582" s="159" t="s">
        <v>1865</v>
      </c>
      <c r="B582" s="159" t="s">
        <v>1611</v>
      </c>
      <c r="C582" s="183" t="s">
        <v>1735</v>
      </c>
      <c r="D582" s="159" t="s">
        <v>1735</v>
      </c>
      <c r="E582" s="154"/>
      <c r="F582" s="193" t="str">
        <f t="shared" si="30"/>
        <v/>
      </c>
      <c r="G582" s="193" t="str">
        <f t="shared" si="31"/>
        <v/>
      </c>
    </row>
    <row r="583" spans="1:7" x14ac:dyDescent="0.3">
      <c r="A583" s="159" t="s">
        <v>1866</v>
      </c>
      <c r="B583" s="174" t="s">
        <v>1613</v>
      </c>
      <c r="C583" s="183" t="s">
        <v>1735</v>
      </c>
      <c r="D583" s="159" t="s">
        <v>1735</v>
      </c>
      <c r="E583" s="162"/>
      <c r="F583" s="193" t="str">
        <f t="shared" si="30"/>
        <v/>
      </c>
      <c r="G583" s="193" t="str">
        <f t="shared" si="31"/>
        <v/>
      </c>
    </row>
    <row r="584" spans="1:7" x14ac:dyDescent="0.3">
      <c r="A584" s="159" t="s">
        <v>1867</v>
      </c>
      <c r="B584" s="159" t="s">
        <v>1561</v>
      </c>
      <c r="C584" s="183" t="s">
        <v>1735</v>
      </c>
      <c r="D584" s="234" t="s">
        <v>1735</v>
      </c>
      <c r="E584" s="162"/>
      <c r="F584" s="193" t="str">
        <f t="shared" si="30"/>
        <v/>
      </c>
      <c r="G584" s="193" t="str">
        <f t="shared" si="31"/>
        <v/>
      </c>
    </row>
    <row r="585" spans="1:7" x14ac:dyDescent="0.3">
      <c r="A585" s="159" t="s">
        <v>1868</v>
      </c>
      <c r="B585" s="174" t="s">
        <v>68</v>
      </c>
      <c r="C585" s="183">
        <f>SUM(C572:C584)</f>
        <v>0</v>
      </c>
      <c r="D585" s="234">
        <f>SUM(D572:D584)</f>
        <v>0</v>
      </c>
      <c r="E585" s="162"/>
      <c r="F585" s="235">
        <f>SUM(F572:F584)</f>
        <v>0</v>
      </c>
      <c r="G585" s="235">
        <f>SUM(G572:G584)</f>
        <v>0</v>
      </c>
    </row>
    <row r="586" spans="1:7" x14ac:dyDescent="0.3">
      <c r="A586" s="159" t="s">
        <v>1869</v>
      </c>
      <c r="B586" s="174"/>
      <c r="C586" s="183"/>
      <c r="D586" s="234"/>
      <c r="E586" s="162"/>
      <c r="F586" s="193"/>
      <c r="G586" s="193"/>
    </row>
    <row r="587" spans="1:7" x14ac:dyDescent="0.3">
      <c r="A587" s="159" t="s">
        <v>1870</v>
      </c>
      <c r="B587" s="174"/>
      <c r="C587" s="183"/>
      <c r="D587" s="234"/>
      <c r="E587" s="162"/>
      <c r="F587" s="193"/>
      <c r="G587" s="193"/>
    </row>
    <row r="588" spans="1:7" x14ac:dyDescent="0.3">
      <c r="A588" s="159" t="s">
        <v>1871</v>
      </c>
      <c r="B588" s="174"/>
      <c r="C588" s="183"/>
      <c r="D588" s="234"/>
      <c r="E588" s="162"/>
      <c r="F588" s="193"/>
      <c r="G588" s="193"/>
    </row>
    <row r="589" spans="1:7" x14ac:dyDescent="0.3">
      <c r="A589" s="159" t="s">
        <v>1872</v>
      </c>
      <c r="B589" s="174"/>
      <c r="C589" s="183"/>
      <c r="D589" s="234"/>
      <c r="E589" s="162"/>
      <c r="F589" s="193"/>
      <c r="G589" s="193"/>
    </row>
    <row r="590" spans="1:7" x14ac:dyDescent="0.3">
      <c r="A590" s="159" t="s">
        <v>1873</v>
      </c>
      <c r="B590" s="174"/>
      <c r="C590" s="183"/>
      <c r="D590" s="234"/>
      <c r="E590" s="162"/>
      <c r="F590" s="193"/>
      <c r="G590" s="193"/>
    </row>
    <row r="591" spans="1:7" x14ac:dyDescent="0.3">
      <c r="A591" s="159" t="s">
        <v>1874</v>
      </c>
      <c r="B591" s="174"/>
      <c r="C591" s="183"/>
      <c r="D591" s="234"/>
      <c r="E591" s="162"/>
      <c r="F591" s="193" t="str">
        <f>IF($C$585=0,"",IF(C591="[for completion]","",IF(C591="","",C591/$C$585)))</f>
        <v/>
      </c>
      <c r="G591" s="193" t="str">
        <f>IF($D$585=0,"",IF(D591="[for completion]","",IF(D591="","",D591/$D$585)))</f>
        <v/>
      </c>
    </row>
    <row r="592" spans="1:7" x14ac:dyDescent="0.3">
      <c r="A592" s="159" t="s">
        <v>1875</v>
      </c>
      <c r="B592" s="154"/>
      <c r="C592" s="154"/>
      <c r="D592" s="154"/>
      <c r="E592" s="154"/>
      <c r="F592" s="154"/>
      <c r="G592" s="154"/>
    </row>
    <row r="593" spans="1:7" x14ac:dyDescent="0.3">
      <c r="A593" s="159" t="s">
        <v>1876</v>
      </c>
      <c r="B593" s="154"/>
      <c r="C593" s="154"/>
      <c r="D593" s="154"/>
      <c r="E593" s="154"/>
      <c r="F593" s="154"/>
      <c r="G593" s="154"/>
    </row>
    <row r="594" spans="1:7" x14ac:dyDescent="0.3">
      <c r="A594" s="159" t="s">
        <v>1877</v>
      </c>
    </row>
    <row r="595" spans="1:7" x14ac:dyDescent="0.3">
      <c r="A595" s="159" t="s">
        <v>1878</v>
      </c>
    </row>
    <row r="596" spans="1:7" x14ac:dyDescent="0.3">
      <c r="A596" s="208"/>
      <c r="B596" s="208" t="s">
        <v>1879</v>
      </c>
      <c r="C596" s="177" t="s">
        <v>55</v>
      </c>
      <c r="D596" s="177" t="s">
        <v>1541</v>
      </c>
      <c r="E596" s="177"/>
      <c r="F596" s="177" t="s">
        <v>440</v>
      </c>
      <c r="G596" s="177" t="s">
        <v>1808</v>
      </c>
    </row>
    <row r="597" spans="1:7" x14ac:dyDescent="0.3">
      <c r="A597" s="159" t="s">
        <v>1880</v>
      </c>
      <c r="B597" s="174" t="s">
        <v>1645</v>
      </c>
      <c r="C597" s="183" t="s">
        <v>1735</v>
      </c>
      <c r="D597" s="234" t="s">
        <v>1735</v>
      </c>
      <c r="E597" s="162"/>
      <c r="F597" s="193" t="str">
        <f>IF($C$601=0,"",IF(C597="[for completion]","",IF(C597="","",C597/$C$601)))</f>
        <v/>
      </c>
      <c r="G597" s="193" t="str">
        <f>IF($D$601=0,"",IF(D597="[for completion]","",IF(D597="","",D597/$D$601)))</f>
        <v/>
      </c>
    </row>
    <row r="598" spans="1:7" x14ac:dyDescent="0.3">
      <c r="A598" s="159" t="s">
        <v>1881</v>
      </c>
      <c r="B598" s="255" t="s">
        <v>1882</v>
      </c>
      <c r="C598" s="183" t="s">
        <v>1735</v>
      </c>
      <c r="D598" s="234" t="s">
        <v>1735</v>
      </c>
      <c r="E598" s="162"/>
      <c r="F598" s="193" t="str">
        <f>IF($C$601=0,"",IF(C598="[for completion]","",IF(C598="","",C598/$C$601)))</f>
        <v/>
      </c>
      <c r="G598" s="193" t="str">
        <f>IF($D$601=0,"",IF(D598="[for completion]","",IF(D598="","",D598/$D$601)))</f>
        <v/>
      </c>
    </row>
    <row r="599" spans="1:7" x14ac:dyDescent="0.3">
      <c r="A599" s="159" t="s">
        <v>1883</v>
      </c>
      <c r="B599" s="174" t="s">
        <v>1640</v>
      </c>
      <c r="C599" s="183" t="s">
        <v>1735</v>
      </c>
      <c r="D599" s="234" t="s">
        <v>1735</v>
      </c>
      <c r="E599" s="162"/>
      <c r="F599" s="193" t="str">
        <f>IF($C$601=0,"",IF(C599="[for completion]","",IF(C599="","",C599/$C$601)))</f>
        <v/>
      </c>
      <c r="G599" s="193" t="str">
        <f>IF($D$601=0,"",IF(D599="[for completion]","",IF(D599="","",D599/$D$601)))</f>
        <v/>
      </c>
    </row>
    <row r="600" spans="1:7" x14ac:dyDescent="0.3">
      <c r="A600" s="159" t="s">
        <v>1884</v>
      </c>
      <c r="B600" s="159" t="s">
        <v>1561</v>
      </c>
      <c r="C600" s="183" t="s">
        <v>1735</v>
      </c>
      <c r="D600" s="234" t="s">
        <v>1735</v>
      </c>
      <c r="E600" s="162"/>
      <c r="F600" s="193" t="str">
        <f>IF($C$601=0,"",IF(C600="[for completion]","",IF(C600="","",C600/$C$601)))</f>
        <v/>
      </c>
      <c r="G600" s="193" t="str">
        <f>IF($D$601=0,"",IF(D600="[for completion]","",IF(D600="","",D600/$D$601)))</f>
        <v/>
      </c>
    </row>
    <row r="601" spans="1:7" x14ac:dyDescent="0.3">
      <c r="A601" s="159" t="s">
        <v>1885</v>
      </c>
      <c r="B601" s="174" t="s">
        <v>68</v>
      </c>
      <c r="C601" s="183">
        <f>SUM(C597:C600)</f>
        <v>0</v>
      </c>
      <c r="D601" s="234">
        <f>SUM(D597:D600)</f>
        <v>0</v>
      </c>
      <c r="E601" s="162"/>
      <c r="F601" s="235">
        <f>SUM(F597:F600)</f>
        <v>0</v>
      </c>
      <c r="G601" s="235">
        <f>SUM(G597:G600)</f>
        <v>0</v>
      </c>
    </row>
    <row r="603" spans="1:7" x14ac:dyDescent="0.3">
      <c r="A603" s="208"/>
      <c r="B603" s="208" t="s">
        <v>1886</v>
      </c>
      <c r="C603" s="208" t="s">
        <v>1653</v>
      </c>
      <c r="D603" s="208" t="s">
        <v>1887</v>
      </c>
      <c r="E603" s="208"/>
      <c r="F603" s="208" t="s">
        <v>1655</v>
      </c>
      <c r="G603" s="208"/>
    </row>
    <row r="604" spans="1:7" x14ac:dyDescent="0.3">
      <c r="A604" s="159" t="s">
        <v>1888</v>
      </c>
      <c r="B604" s="174" t="s">
        <v>752</v>
      </c>
      <c r="C604" s="258" t="s">
        <v>1735</v>
      </c>
      <c r="D604" s="219" t="s">
        <v>1735</v>
      </c>
      <c r="E604" s="259"/>
      <c r="F604" s="219" t="s">
        <v>1735</v>
      </c>
      <c r="G604" s="193" t="str">
        <f>IF($D$622=0,"",IF(D604="[for completion]","",IF(D604="","",D604/$D$622)))</f>
        <v/>
      </c>
    </row>
    <row r="605" spans="1:7" x14ac:dyDescent="0.3">
      <c r="A605" s="159" t="s">
        <v>1889</v>
      </c>
      <c r="B605" s="174" t="s">
        <v>753</v>
      </c>
      <c r="C605" s="258" t="s">
        <v>1735</v>
      </c>
      <c r="D605" s="219" t="s">
        <v>1735</v>
      </c>
      <c r="E605" s="259"/>
      <c r="F605" s="219" t="s">
        <v>1735</v>
      </c>
      <c r="G605" s="193" t="str">
        <f t="shared" ref="G605:G622" si="32">IF($D$622=0,"",IF(D605="[for completion]","",IF(D605="","",D605/$D$622)))</f>
        <v/>
      </c>
    </row>
    <row r="606" spans="1:7" x14ac:dyDescent="0.3">
      <c r="A606" s="159" t="s">
        <v>1890</v>
      </c>
      <c r="B606" s="174" t="s">
        <v>754</v>
      </c>
      <c r="C606" s="258" t="s">
        <v>1735</v>
      </c>
      <c r="D606" s="219" t="s">
        <v>1735</v>
      </c>
      <c r="E606" s="259"/>
      <c r="F606" s="219" t="s">
        <v>1735</v>
      </c>
      <c r="G606" s="193" t="str">
        <f t="shared" si="32"/>
        <v/>
      </c>
    </row>
    <row r="607" spans="1:7" x14ac:dyDescent="0.3">
      <c r="A607" s="159" t="s">
        <v>1891</v>
      </c>
      <c r="B607" s="174" t="s">
        <v>755</v>
      </c>
      <c r="C607" s="258" t="s">
        <v>1735</v>
      </c>
      <c r="D607" s="219" t="s">
        <v>1735</v>
      </c>
      <c r="E607" s="259"/>
      <c r="F607" s="219" t="s">
        <v>1735</v>
      </c>
      <c r="G607" s="193" t="str">
        <f t="shared" si="32"/>
        <v/>
      </c>
    </row>
    <row r="608" spans="1:7" x14ac:dyDescent="0.3">
      <c r="A608" s="159" t="s">
        <v>1892</v>
      </c>
      <c r="B608" s="174" t="s">
        <v>756</v>
      </c>
      <c r="C608" s="258" t="s">
        <v>1735</v>
      </c>
      <c r="D608" s="219" t="s">
        <v>1735</v>
      </c>
      <c r="E608" s="259"/>
      <c r="F608" s="219" t="s">
        <v>1735</v>
      </c>
      <c r="G608" s="193" t="str">
        <f t="shared" si="32"/>
        <v/>
      </c>
    </row>
    <row r="609" spans="1:7" x14ac:dyDescent="0.3">
      <c r="A609" s="159" t="s">
        <v>1893</v>
      </c>
      <c r="B609" s="174" t="s">
        <v>757</v>
      </c>
      <c r="C609" s="258" t="s">
        <v>1735</v>
      </c>
      <c r="D609" s="219" t="s">
        <v>1735</v>
      </c>
      <c r="E609" s="259"/>
      <c r="F609" s="219" t="s">
        <v>1735</v>
      </c>
      <c r="G609" s="193" t="str">
        <f t="shared" si="32"/>
        <v/>
      </c>
    </row>
    <row r="610" spans="1:7" x14ac:dyDescent="0.3">
      <c r="A610" s="159" t="s">
        <v>1894</v>
      </c>
      <c r="B610" s="174" t="s">
        <v>758</v>
      </c>
      <c r="C610" s="258" t="s">
        <v>1735</v>
      </c>
      <c r="D610" s="219" t="s">
        <v>1735</v>
      </c>
      <c r="E610" s="259"/>
      <c r="F610" s="219" t="s">
        <v>1735</v>
      </c>
      <c r="G610" s="193" t="str">
        <f t="shared" si="32"/>
        <v/>
      </c>
    </row>
    <row r="611" spans="1:7" x14ac:dyDescent="0.3">
      <c r="A611" s="159" t="s">
        <v>1895</v>
      </c>
      <c r="B611" s="174" t="s">
        <v>1783</v>
      </c>
      <c r="C611" s="258" t="s">
        <v>1735</v>
      </c>
      <c r="D611" s="219" t="s">
        <v>1735</v>
      </c>
      <c r="E611" s="259"/>
      <c r="F611" s="219" t="s">
        <v>1735</v>
      </c>
      <c r="G611" s="193" t="str">
        <f t="shared" si="32"/>
        <v/>
      </c>
    </row>
    <row r="612" spans="1:7" x14ac:dyDescent="0.3">
      <c r="A612" s="159" t="s">
        <v>1896</v>
      </c>
      <c r="B612" s="174" t="s">
        <v>1785</v>
      </c>
      <c r="C612" s="258" t="s">
        <v>1735</v>
      </c>
      <c r="D612" s="219" t="s">
        <v>1735</v>
      </c>
      <c r="E612" s="259"/>
      <c r="F612" s="219" t="s">
        <v>1735</v>
      </c>
      <c r="G612" s="193" t="str">
        <f t="shared" si="32"/>
        <v/>
      </c>
    </row>
    <row r="613" spans="1:7" x14ac:dyDescent="0.3">
      <c r="A613" s="159" t="s">
        <v>1897</v>
      </c>
      <c r="B613" s="174" t="s">
        <v>1787</v>
      </c>
      <c r="C613" s="258" t="s">
        <v>1735</v>
      </c>
      <c r="D613" s="219" t="s">
        <v>1735</v>
      </c>
      <c r="E613" s="259"/>
      <c r="F613" s="219" t="s">
        <v>1735</v>
      </c>
      <c r="G613" s="193" t="str">
        <f t="shared" si="32"/>
        <v/>
      </c>
    </row>
    <row r="614" spans="1:7" x14ac:dyDescent="0.3">
      <c r="A614" s="159" t="s">
        <v>1898</v>
      </c>
      <c r="B614" s="174" t="s">
        <v>759</v>
      </c>
      <c r="C614" s="258" t="s">
        <v>1735</v>
      </c>
      <c r="D614" s="219" t="s">
        <v>1735</v>
      </c>
      <c r="E614" s="259"/>
      <c r="F614" s="219" t="s">
        <v>1735</v>
      </c>
      <c r="G614" s="193" t="str">
        <f t="shared" si="32"/>
        <v/>
      </c>
    </row>
    <row r="615" spans="1:7" x14ac:dyDescent="0.3">
      <c r="A615" s="159" t="s">
        <v>1899</v>
      </c>
      <c r="B615" s="174" t="s">
        <v>760</v>
      </c>
      <c r="C615" s="258" t="s">
        <v>1735</v>
      </c>
      <c r="D615" s="219" t="s">
        <v>1735</v>
      </c>
      <c r="E615" s="259"/>
      <c r="F615" s="219" t="s">
        <v>1735</v>
      </c>
      <c r="G615" s="193" t="str">
        <f t="shared" si="32"/>
        <v/>
      </c>
    </row>
    <row r="616" spans="1:7" x14ac:dyDescent="0.3">
      <c r="A616" s="159" t="s">
        <v>1900</v>
      </c>
      <c r="B616" s="174" t="s">
        <v>66</v>
      </c>
      <c r="C616" s="258" t="s">
        <v>1735</v>
      </c>
      <c r="D616" s="219" t="s">
        <v>1735</v>
      </c>
      <c r="E616" s="259"/>
      <c r="F616" s="219" t="s">
        <v>1735</v>
      </c>
      <c r="G616" s="193" t="str">
        <f t="shared" si="32"/>
        <v/>
      </c>
    </row>
    <row r="617" spans="1:7" x14ac:dyDescent="0.3">
      <c r="A617" s="159" t="s">
        <v>1901</v>
      </c>
      <c r="B617" s="174" t="s">
        <v>1561</v>
      </c>
      <c r="C617" s="258" t="s">
        <v>1735</v>
      </c>
      <c r="D617" s="219" t="s">
        <v>1735</v>
      </c>
      <c r="E617" s="259"/>
      <c r="F617" s="219" t="s">
        <v>1735</v>
      </c>
      <c r="G617" s="193" t="str">
        <f t="shared" si="32"/>
        <v/>
      </c>
    </row>
    <row r="618" spans="1:7" x14ac:dyDescent="0.3">
      <c r="A618" s="159" t="s">
        <v>1902</v>
      </c>
      <c r="B618" s="174" t="s">
        <v>68</v>
      </c>
      <c r="C618" s="183">
        <f>SUM(C604:C617)</f>
        <v>0</v>
      </c>
      <c r="D618" s="159">
        <f>SUM(D604:D617)</f>
        <v>0</v>
      </c>
      <c r="E618" s="152"/>
      <c r="F618" s="183"/>
      <c r="G618" s="193" t="str">
        <f t="shared" si="32"/>
        <v/>
      </c>
    </row>
    <row r="619" spans="1:7" x14ac:dyDescent="0.3">
      <c r="A619" s="159" t="s">
        <v>1903</v>
      </c>
      <c r="B619" s="159" t="s">
        <v>1666</v>
      </c>
      <c r="C619" s="154"/>
      <c r="D619" s="154"/>
      <c r="E619" s="154"/>
      <c r="F619" s="219" t="s">
        <v>1735</v>
      </c>
      <c r="G619" s="193" t="str">
        <f t="shared" si="32"/>
        <v/>
      </c>
    </row>
    <row r="620" spans="1:7" x14ac:dyDescent="0.3">
      <c r="A620" s="159" t="s">
        <v>1904</v>
      </c>
      <c r="B620" s="174"/>
      <c r="C620" s="183"/>
      <c r="D620" s="234"/>
      <c r="E620" s="152"/>
      <c r="F620" s="193"/>
      <c r="G620" s="193" t="str">
        <f t="shared" si="32"/>
        <v/>
      </c>
    </row>
    <row r="621" spans="1:7" x14ac:dyDescent="0.3">
      <c r="A621" s="159" t="s">
        <v>1905</v>
      </c>
      <c r="B621" s="174"/>
      <c r="C621" s="183"/>
      <c r="D621" s="234"/>
      <c r="E621" s="152"/>
      <c r="F621" s="193"/>
      <c r="G621" s="193" t="str">
        <f t="shared" si="32"/>
        <v/>
      </c>
    </row>
    <row r="622" spans="1:7" x14ac:dyDescent="0.3">
      <c r="A622" s="159" t="s">
        <v>1906</v>
      </c>
      <c r="B622" s="174"/>
      <c r="C622" s="183"/>
      <c r="D622" s="234"/>
      <c r="E622" s="152"/>
      <c r="F622" s="193"/>
      <c r="G622" s="193" t="str">
        <f t="shared" si="32"/>
        <v/>
      </c>
    </row>
  </sheetData>
  <protectedRanges>
    <protectedRange sqref="C425:D425 F425:G425 B428:D451 C454:D454 F454:G454 C457:D464 B466:D474 F466:G474 C476:D476 F476:G476 C479:D486 B488:D496 F488:G496 F498:G524 C498:D524 B511:B524" name="Mortgage Assets III"/>
    <protectedRange sqref="F153:F158 B153:D158 B163:D168 F163:F168 B175:D178 F175:F178 D187 F187:G187 D216 B198:D213 B182:D184 F182:F184 D150:D152 D160:D162 D170:D174 B181 D180:D181 B195:B197 D195:D197" name="Mortgage Assets II"/>
    <protectedRange sqref="D216 B234:D236 F228:G236 D238 F238:G238 B256:D258 F250:G258 B266:C275 B280:C285 F277:G285 D277:D285 C425:D425 D260:D275 F260:G275 B228:B233 D228:D233 B250:B255 D250:D255" name="Mortgage Asset IV"/>
    <protectedRange sqref="C3 B16:D26 F16:F26 B163:B168 B37:B42 C73:D75 F73:F75 B88:D97 F77:F97 C77:D87 C28:D28 B29:D34 F28:F34 C36:D42 F36:F42 C45:D71 F45:F71 B99:D148 F99:F148 C150:C152 F150:F152 C160:C162 F160:F162 C170:C174 F170:F174 C187 C190:C197 B190:B194 D190:D194 C216 C238 C277:C279 C228:C233 C219:D226 C250:C255 C241:D248 C180:C181 F180:F181 C260:C265 C12:C15"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B9EB250B-9CB9-4776-8FFC-13A0286C9FF1}"/>
    <hyperlink ref="B7" location="'B1. HTT Mortgage Assets'!B166" display="7.A Residential Cover Pool" xr:uid="{171128FB-1526-4E6F-84FE-012ADD804B32}"/>
    <hyperlink ref="B8" location="'B1. HTT Mortgage Assets'!B267" display="7.B Commercial Cover Pool" xr:uid="{DDEA67A3-7B4B-4E00-B356-4814A1D20BC7}"/>
    <hyperlink ref="B149" location="'2. Harmonised Glossary'!A9" display="Breakdown by Interest Rate" xr:uid="{52B5125C-C122-4011-872E-4DC08393BEEF}"/>
    <hyperlink ref="B11" location="'2. Harmonised Glossary'!A12" display="Property Type Information" xr:uid="{AD5174CF-69FF-49B8-BBE1-3E6B0DFE5C80}"/>
    <hyperlink ref="B215" location="'C. HTT Harmonised Glossary'!B13" display="11. Loan to Value (LTV) Information - UNINDEXED" xr:uid="{00AD8FB7-5E4F-4B98-802D-762C1CABB764}"/>
    <hyperlink ref="B237" location="'C. HTT Harmonised Glossary'!B16" display="12. Loan to Value (LTV) Information - INDEXED " xr:uid="{46836D7B-27E8-458E-AAB2-4716360E5CEC}"/>
    <hyperlink ref="B179" location="'C. HTT Harmonised Glossary'!B19" display="9. Non-Performing Loans (NPLs)" xr:uid="{C661AC5F-A294-4BE1-82F3-3CD3CAF4B578}"/>
  </hyperlinks>
  <pageMargins left="0.7" right="0.7" top="0.75" bottom="0.75" header="0.3" footer="0.3"/>
  <pageSetup paperSize="9" scale="36" orientation="portrait" r:id="rId1"/>
  <headerFooter>
    <oddFooter>&amp;R&amp;1#&amp;"Calibri"&amp;10&amp;K0078D7Classification : Internal</oddFooter>
  </headerFooter>
  <rowBreaks count="3" manualBreakCount="3">
    <brk id="168" max="16383" man="1"/>
    <brk id="308" max="16383" man="1"/>
    <brk id="496" max="16383" man="1"/>
  </rowBreaks>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72B79-0CFD-49C4-9F15-18390BA92694}">
  <sheetPr>
    <tabColor theme="9" tint="-0.249977111117893"/>
  </sheetPr>
  <dimension ref="A1:C403"/>
  <sheetViews>
    <sheetView zoomScaleNormal="100" workbookViewId="0">
      <selection activeCell="C57" sqref="A1:C57"/>
    </sheetView>
  </sheetViews>
  <sheetFormatPr defaultRowHeight="14.5" x14ac:dyDescent="0.3"/>
  <cols>
    <col min="1" max="1" width="14.81640625" style="154" customWidth="1"/>
    <col min="2" max="2" width="81.7265625" style="159" bestFit="1" customWidth="1"/>
    <col min="3" max="3" width="122.453125" style="154" customWidth="1"/>
    <col min="4" max="16384" width="8.7265625" style="154"/>
  </cols>
  <sheetData>
    <row r="1" spans="1:3" ht="31" x14ac:dyDescent="0.3">
      <c r="A1" s="151" t="s">
        <v>1907</v>
      </c>
      <c r="B1" s="151"/>
      <c r="C1" s="153" t="s">
        <v>1385</v>
      </c>
    </row>
    <row r="2" spans="1:3" ht="13" x14ac:dyDescent="0.3">
      <c r="B2" s="152"/>
      <c r="C2" s="152"/>
    </row>
    <row r="3" spans="1:3" ht="13" x14ac:dyDescent="0.3">
      <c r="A3" s="260" t="s">
        <v>1908</v>
      </c>
      <c r="B3" s="261"/>
      <c r="C3" s="152"/>
    </row>
    <row r="4" spans="1:3" x14ac:dyDescent="0.3">
      <c r="C4" s="152"/>
    </row>
    <row r="5" spans="1:3" ht="37" x14ac:dyDescent="0.3">
      <c r="A5" s="167" t="s">
        <v>5</v>
      </c>
      <c r="B5" s="167" t="s">
        <v>1909</v>
      </c>
      <c r="C5" s="262" t="s">
        <v>1910</v>
      </c>
    </row>
    <row r="6" spans="1:3" ht="29" x14ac:dyDescent="0.3">
      <c r="A6" s="218" t="s">
        <v>1911</v>
      </c>
      <c r="B6" s="170" t="s">
        <v>1912</v>
      </c>
      <c r="C6" s="263" t="s">
        <v>1913</v>
      </c>
    </row>
    <row r="7" spans="1:3" ht="29" x14ac:dyDescent="0.3">
      <c r="A7" s="218" t="s">
        <v>1914</v>
      </c>
      <c r="B7" s="170" t="s">
        <v>1915</v>
      </c>
      <c r="C7" s="263" t="s">
        <v>1916</v>
      </c>
    </row>
    <row r="8" spans="1:3" ht="29" x14ac:dyDescent="0.3">
      <c r="A8" s="218" t="s">
        <v>1917</v>
      </c>
      <c r="B8" s="170" t="s">
        <v>1918</v>
      </c>
      <c r="C8" s="263" t="s">
        <v>1919</v>
      </c>
    </row>
    <row r="9" spans="1:3" x14ac:dyDescent="0.3">
      <c r="A9" s="218" t="s">
        <v>1920</v>
      </c>
      <c r="B9" s="170" t="s">
        <v>1921</v>
      </c>
      <c r="C9" s="159" t="s">
        <v>1922</v>
      </c>
    </row>
    <row r="10" spans="1:3" ht="43.5" x14ac:dyDescent="0.3">
      <c r="A10" s="218" t="s">
        <v>1923</v>
      </c>
      <c r="B10" s="170" t="s">
        <v>1924</v>
      </c>
      <c r="C10" s="159" t="s">
        <v>1925</v>
      </c>
    </row>
    <row r="11" spans="1:3" ht="43.5" x14ac:dyDescent="0.3">
      <c r="A11" s="218" t="s">
        <v>1926</v>
      </c>
      <c r="B11" s="170" t="s">
        <v>1927</v>
      </c>
      <c r="C11" s="159" t="s">
        <v>1928</v>
      </c>
    </row>
    <row r="12" spans="1:3" x14ac:dyDescent="0.3">
      <c r="A12" s="218" t="s">
        <v>1929</v>
      </c>
      <c r="B12" s="170" t="s">
        <v>1930</v>
      </c>
      <c r="C12" s="159" t="s">
        <v>1931</v>
      </c>
    </row>
    <row r="13" spans="1:3" ht="29" x14ac:dyDescent="0.3">
      <c r="A13" s="218" t="s">
        <v>1932</v>
      </c>
      <c r="B13" s="170" t="s">
        <v>1933</v>
      </c>
      <c r="C13" s="159" t="s">
        <v>1934</v>
      </c>
    </row>
    <row r="14" spans="1:3" x14ac:dyDescent="0.3">
      <c r="A14" s="218" t="s">
        <v>1935</v>
      </c>
      <c r="B14" s="170" t="s">
        <v>1936</v>
      </c>
      <c r="C14" s="159" t="s">
        <v>1937</v>
      </c>
    </row>
    <row r="15" spans="1:3" ht="29" x14ac:dyDescent="0.3">
      <c r="A15" s="218" t="s">
        <v>1938</v>
      </c>
      <c r="B15" s="170" t="s">
        <v>1939</v>
      </c>
      <c r="C15" s="159" t="s">
        <v>1940</v>
      </c>
    </row>
    <row r="16" spans="1:3" x14ac:dyDescent="0.3">
      <c r="A16" s="218" t="s">
        <v>1941</v>
      </c>
      <c r="B16" s="170" t="s">
        <v>1942</v>
      </c>
      <c r="C16" s="159" t="s">
        <v>1943</v>
      </c>
    </row>
    <row r="17" spans="1:3" ht="29" x14ac:dyDescent="0.3">
      <c r="A17" s="218" t="s">
        <v>1944</v>
      </c>
      <c r="B17" s="176" t="s">
        <v>1945</v>
      </c>
      <c r="C17" s="159" t="s">
        <v>1946</v>
      </c>
    </row>
    <row r="18" spans="1:3" ht="43.5" x14ac:dyDescent="0.3">
      <c r="A18" s="218" t="s">
        <v>1947</v>
      </c>
      <c r="B18" s="176" t="s">
        <v>1948</v>
      </c>
      <c r="C18" s="159" t="s">
        <v>1949</v>
      </c>
    </row>
    <row r="19" spans="1:3" x14ac:dyDescent="0.3">
      <c r="A19" s="218" t="s">
        <v>1950</v>
      </c>
      <c r="B19" s="176" t="s">
        <v>1951</v>
      </c>
      <c r="C19" s="159" t="s">
        <v>1952</v>
      </c>
    </row>
    <row r="20" spans="1:3" ht="29" x14ac:dyDescent="0.3">
      <c r="A20" s="218" t="s">
        <v>1953</v>
      </c>
      <c r="B20" s="176" t="s">
        <v>1954</v>
      </c>
      <c r="C20" s="219" t="s">
        <v>1955</v>
      </c>
    </row>
    <row r="21" spans="1:3" x14ac:dyDescent="0.3">
      <c r="A21" s="218" t="s">
        <v>1956</v>
      </c>
      <c r="B21" s="176" t="s">
        <v>1957</v>
      </c>
      <c r="C21" s="219" t="s">
        <v>1958</v>
      </c>
    </row>
    <row r="22" spans="1:3" ht="13" x14ac:dyDescent="0.3">
      <c r="A22" s="218" t="s">
        <v>1959</v>
      </c>
      <c r="B22" s="154"/>
      <c r="C22" s="264"/>
    </row>
    <row r="23" spans="1:3" x14ac:dyDescent="0.3">
      <c r="A23" s="218" t="s">
        <v>1960</v>
      </c>
      <c r="C23" s="219"/>
    </row>
    <row r="24" spans="1:3" x14ac:dyDescent="0.3">
      <c r="A24" s="218" t="s">
        <v>1961</v>
      </c>
      <c r="B24" s="249"/>
      <c r="C24" s="219"/>
    </row>
    <row r="25" spans="1:3" x14ac:dyDescent="0.3">
      <c r="A25" s="218" t="s">
        <v>1962</v>
      </c>
      <c r="B25" s="249"/>
      <c r="C25" s="219"/>
    </row>
    <row r="26" spans="1:3" x14ac:dyDescent="0.3">
      <c r="A26" s="218" t="s">
        <v>1963</v>
      </c>
      <c r="B26" s="249"/>
      <c r="C26" s="219"/>
    </row>
    <row r="27" spans="1:3" x14ac:dyDescent="0.3">
      <c r="A27" s="218" t="s">
        <v>1964</v>
      </c>
      <c r="B27" s="249"/>
      <c r="C27" s="219"/>
    </row>
    <row r="28" spans="1:3" ht="18.5" x14ac:dyDescent="0.3">
      <c r="A28" s="167"/>
      <c r="B28" s="167" t="s">
        <v>1965</v>
      </c>
      <c r="C28" s="262" t="s">
        <v>1910</v>
      </c>
    </row>
    <row r="29" spans="1:3" x14ac:dyDescent="0.3">
      <c r="A29" s="218" t="s">
        <v>1966</v>
      </c>
      <c r="B29" s="170" t="s">
        <v>1967</v>
      </c>
      <c r="C29" s="219" t="s">
        <v>1735</v>
      </c>
    </row>
    <row r="30" spans="1:3" x14ac:dyDescent="0.3">
      <c r="A30" s="218" t="s">
        <v>1968</v>
      </c>
      <c r="B30" s="170" t="s">
        <v>1969</v>
      </c>
      <c r="C30" s="219" t="s">
        <v>1735</v>
      </c>
    </row>
    <row r="31" spans="1:3" x14ac:dyDescent="0.3">
      <c r="A31" s="218" t="s">
        <v>1970</v>
      </c>
      <c r="B31" s="170" t="s">
        <v>1971</v>
      </c>
      <c r="C31" s="219" t="s">
        <v>1735</v>
      </c>
    </row>
    <row r="32" spans="1:3" x14ac:dyDescent="0.3">
      <c r="A32" s="218" t="s">
        <v>1972</v>
      </c>
      <c r="B32" s="265"/>
      <c r="C32" s="219"/>
    </row>
    <row r="33" spans="1:3" x14ac:dyDescent="0.3">
      <c r="A33" s="218" t="s">
        <v>1973</v>
      </c>
      <c r="B33" s="265"/>
      <c r="C33" s="219"/>
    </row>
    <row r="34" spans="1:3" x14ac:dyDescent="0.3">
      <c r="A34" s="218" t="s">
        <v>1974</v>
      </c>
      <c r="B34" s="265"/>
      <c r="C34" s="219"/>
    </row>
    <row r="35" spans="1:3" x14ac:dyDescent="0.3">
      <c r="A35" s="218" t="s">
        <v>1975</v>
      </c>
      <c r="B35" s="265"/>
      <c r="C35" s="219"/>
    </row>
    <row r="36" spans="1:3" x14ac:dyDescent="0.3">
      <c r="A36" s="218" t="s">
        <v>1976</v>
      </c>
      <c r="B36" s="265"/>
      <c r="C36" s="219"/>
    </row>
    <row r="37" spans="1:3" x14ac:dyDescent="0.3">
      <c r="A37" s="218" t="s">
        <v>1977</v>
      </c>
      <c r="B37" s="265"/>
      <c r="C37" s="219"/>
    </row>
    <row r="38" spans="1:3" x14ac:dyDescent="0.3">
      <c r="A38" s="218" t="s">
        <v>1978</v>
      </c>
      <c r="B38" s="265"/>
      <c r="C38" s="219"/>
    </row>
    <row r="39" spans="1:3" x14ac:dyDescent="0.3">
      <c r="A39" s="218" t="s">
        <v>1979</v>
      </c>
      <c r="B39" s="265"/>
      <c r="C39" s="219"/>
    </row>
    <row r="40" spans="1:3" x14ac:dyDescent="0.3">
      <c r="A40" s="218" t="s">
        <v>1980</v>
      </c>
      <c r="B40" s="265"/>
      <c r="C40" s="219"/>
    </row>
    <row r="41" spans="1:3" x14ac:dyDescent="0.3">
      <c r="A41" s="218" t="s">
        <v>1981</v>
      </c>
      <c r="B41" s="265"/>
      <c r="C41" s="219"/>
    </row>
    <row r="42" spans="1:3" x14ac:dyDescent="0.3">
      <c r="A42" s="218" t="s">
        <v>1982</v>
      </c>
      <c r="B42" s="265"/>
      <c r="C42" s="219"/>
    </row>
    <row r="43" spans="1:3" x14ac:dyDescent="0.3">
      <c r="A43" s="218" t="s">
        <v>1983</v>
      </c>
      <c r="B43" s="265"/>
      <c r="C43" s="219"/>
    </row>
    <row r="44" spans="1:3" ht="18.5" x14ac:dyDescent="0.3">
      <c r="A44" s="167"/>
      <c r="B44" s="167" t="s">
        <v>1984</v>
      </c>
      <c r="C44" s="262" t="s">
        <v>1985</v>
      </c>
    </row>
    <row r="45" spans="1:3" x14ac:dyDescent="0.3">
      <c r="A45" s="218" t="s">
        <v>1986</v>
      </c>
      <c r="B45" s="176" t="s">
        <v>1987</v>
      </c>
      <c r="C45" s="159" t="s">
        <v>50</v>
      </c>
    </row>
    <row r="46" spans="1:3" x14ac:dyDescent="0.3">
      <c r="A46" s="218" t="s">
        <v>1988</v>
      </c>
      <c r="B46" s="176" t="s">
        <v>1989</v>
      </c>
      <c r="C46" s="159" t="s">
        <v>1990</v>
      </c>
    </row>
    <row r="47" spans="1:3" x14ac:dyDescent="0.3">
      <c r="A47" s="218" t="s">
        <v>1991</v>
      </c>
      <c r="B47" s="176" t="s">
        <v>1992</v>
      </c>
      <c r="C47" s="159" t="s">
        <v>1993</v>
      </c>
    </row>
    <row r="48" spans="1:3" x14ac:dyDescent="0.3">
      <c r="A48" s="218" t="s">
        <v>1994</v>
      </c>
      <c r="B48" s="266"/>
      <c r="C48" s="219"/>
    </row>
    <row r="49" spans="1:3" x14ac:dyDescent="0.3">
      <c r="A49" s="218" t="s">
        <v>1995</v>
      </c>
      <c r="B49" s="266"/>
      <c r="C49" s="219"/>
    </row>
    <row r="50" spans="1:3" x14ac:dyDescent="0.3">
      <c r="A50" s="218" t="s">
        <v>1996</v>
      </c>
      <c r="B50" s="267"/>
      <c r="C50" s="219"/>
    </row>
    <row r="51" spans="1:3" ht="18.5" x14ac:dyDescent="0.3">
      <c r="A51" s="167"/>
      <c r="B51" s="167" t="s">
        <v>1997</v>
      </c>
      <c r="C51" s="262" t="s">
        <v>1910</v>
      </c>
    </row>
    <row r="52" spans="1:3" x14ac:dyDescent="0.3">
      <c r="A52" s="218" t="s">
        <v>1998</v>
      </c>
      <c r="B52" s="170" t="s">
        <v>1999</v>
      </c>
      <c r="C52" s="159" t="s">
        <v>1735</v>
      </c>
    </row>
    <row r="53" spans="1:3" x14ac:dyDescent="0.3">
      <c r="A53" s="218" t="s">
        <v>2000</v>
      </c>
      <c r="B53" s="266"/>
      <c r="C53" s="264"/>
    </row>
    <row r="54" spans="1:3" x14ac:dyDescent="0.3">
      <c r="A54" s="218" t="s">
        <v>2001</v>
      </c>
      <c r="B54" s="266"/>
      <c r="C54" s="264"/>
    </row>
    <row r="55" spans="1:3" x14ac:dyDescent="0.3">
      <c r="A55" s="218" t="s">
        <v>2002</v>
      </c>
      <c r="B55" s="266"/>
      <c r="C55" s="264"/>
    </row>
    <row r="56" spans="1:3" x14ac:dyDescent="0.3">
      <c r="A56" s="218" t="s">
        <v>2003</v>
      </c>
      <c r="B56" s="266"/>
      <c r="C56" s="264"/>
    </row>
    <row r="57" spans="1:3" x14ac:dyDescent="0.3">
      <c r="A57" s="218" t="s">
        <v>2004</v>
      </c>
      <c r="B57" s="266"/>
      <c r="C57" s="264"/>
    </row>
    <row r="58" spans="1:3" x14ac:dyDescent="0.3">
      <c r="B58" s="174"/>
    </row>
    <row r="59" spans="1:3" x14ac:dyDescent="0.3">
      <c r="B59" s="174"/>
    </row>
    <row r="60" spans="1:3" x14ac:dyDescent="0.3">
      <c r="B60" s="174"/>
    </row>
    <row r="61" spans="1:3" x14ac:dyDescent="0.3">
      <c r="B61" s="174"/>
    </row>
    <row r="62" spans="1:3" x14ac:dyDescent="0.3">
      <c r="B62" s="174"/>
    </row>
    <row r="63" spans="1:3" x14ac:dyDescent="0.3">
      <c r="B63" s="174"/>
    </row>
    <row r="64" spans="1:3" x14ac:dyDescent="0.3">
      <c r="B64" s="174"/>
    </row>
    <row r="65" spans="2:2" x14ac:dyDescent="0.3">
      <c r="B65" s="174"/>
    </row>
    <row r="66" spans="2:2" x14ac:dyDescent="0.3">
      <c r="B66" s="174"/>
    </row>
    <row r="67" spans="2:2" x14ac:dyDescent="0.3">
      <c r="B67" s="174"/>
    </row>
    <row r="68" spans="2:2" x14ac:dyDescent="0.3">
      <c r="B68" s="174"/>
    </row>
    <row r="69" spans="2:2" x14ac:dyDescent="0.3">
      <c r="B69" s="174"/>
    </row>
    <row r="70" spans="2:2" x14ac:dyDescent="0.3">
      <c r="B70" s="174"/>
    </row>
    <row r="71" spans="2:2" x14ac:dyDescent="0.3">
      <c r="B71" s="174"/>
    </row>
    <row r="72" spans="2:2" x14ac:dyDescent="0.3">
      <c r="B72" s="174"/>
    </row>
    <row r="73" spans="2:2" x14ac:dyDescent="0.3">
      <c r="B73" s="174"/>
    </row>
    <row r="74" spans="2:2" x14ac:dyDescent="0.3">
      <c r="B74" s="174"/>
    </row>
    <row r="75" spans="2:2" x14ac:dyDescent="0.3">
      <c r="B75" s="174"/>
    </row>
    <row r="76" spans="2:2" x14ac:dyDescent="0.3">
      <c r="B76" s="174"/>
    </row>
    <row r="77" spans="2:2" x14ac:dyDescent="0.3">
      <c r="B77" s="174"/>
    </row>
    <row r="78" spans="2:2" x14ac:dyDescent="0.3">
      <c r="B78" s="174"/>
    </row>
    <row r="79" spans="2:2" x14ac:dyDescent="0.3">
      <c r="B79" s="174"/>
    </row>
    <row r="80" spans="2:2" x14ac:dyDescent="0.3">
      <c r="B80" s="174"/>
    </row>
    <row r="81" spans="2:2" x14ac:dyDescent="0.3">
      <c r="B81" s="174"/>
    </row>
    <row r="82" spans="2:2" x14ac:dyDescent="0.3">
      <c r="B82" s="174"/>
    </row>
    <row r="83" spans="2:2" x14ac:dyDescent="0.3">
      <c r="B83" s="174"/>
    </row>
    <row r="84" spans="2:2" x14ac:dyDescent="0.3">
      <c r="B84" s="174"/>
    </row>
    <row r="85" spans="2:2" x14ac:dyDescent="0.3">
      <c r="B85" s="174"/>
    </row>
    <row r="86" spans="2:2" x14ac:dyDescent="0.3">
      <c r="B86" s="174"/>
    </row>
    <row r="87" spans="2:2" x14ac:dyDescent="0.3">
      <c r="B87" s="174"/>
    </row>
    <row r="88" spans="2:2" x14ac:dyDescent="0.3">
      <c r="B88" s="174"/>
    </row>
    <row r="89" spans="2:2" x14ac:dyDescent="0.3">
      <c r="B89" s="174"/>
    </row>
    <row r="90" spans="2:2" x14ac:dyDescent="0.3">
      <c r="B90" s="174"/>
    </row>
    <row r="91" spans="2:2" x14ac:dyDescent="0.3">
      <c r="B91" s="174"/>
    </row>
    <row r="92" spans="2:2" x14ac:dyDescent="0.3">
      <c r="B92" s="174"/>
    </row>
    <row r="93" spans="2:2" x14ac:dyDescent="0.3">
      <c r="B93" s="174"/>
    </row>
    <row r="94" spans="2:2" x14ac:dyDescent="0.3">
      <c r="B94" s="174"/>
    </row>
    <row r="95" spans="2:2" x14ac:dyDescent="0.3">
      <c r="B95" s="174"/>
    </row>
    <row r="96" spans="2:2" x14ac:dyDescent="0.3">
      <c r="B96" s="174"/>
    </row>
    <row r="97" spans="2:2" x14ac:dyDescent="0.3">
      <c r="B97" s="174"/>
    </row>
    <row r="98" spans="2:2" x14ac:dyDescent="0.3">
      <c r="B98" s="174"/>
    </row>
    <row r="99" spans="2:2" x14ac:dyDescent="0.3">
      <c r="B99" s="174"/>
    </row>
    <row r="100" spans="2:2" x14ac:dyDescent="0.3">
      <c r="B100" s="174"/>
    </row>
    <row r="101" spans="2:2" x14ac:dyDescent="0.3">
      <c r="B101" s="174"/>
    </row>
    <row r="102" spans="2:2" x14ac:dyDescent="0.3">
      <c r="B102" s="174"/>
    </row>
    <row r="103" spans="2:2" ht="13" x14ac:dyDescent="0.3">
      <c r="B103" s="152"/>
    </row>
    <row r="104" spans="2:2" ht="13" x14ac:dyDescent="0.3">
      <c r="B104" s="152"/>
    </row>
    <row r="105" spans="2:2" ht="13" x14ac:dyDescent="0.3">
      <c r="B105" s="152"/>
    </row>
    <row r="106" spans="2:2" ht="13" x14ac:dyDescent="0.3">
      <c r="B106" s="152"/>
    </row>
    <row r="107" spans="2:2" ht="13" x14ac:dyDescent="0.3">
      <c r="B107" s="152"/>
    </row>
    <row r="108" spans="2:2" ht="13" x14ac:dyDescent="0.3">
      <c r="B108" s="152"/>
    </row>
    <row r="109" spans="2:2" ht="13" x14ac:dyDescent="0.3">
      <c r="B109" s="152"/>
    </row>
    <row r="110" spans="2:2" ht="13" x14ac:dyDescent="0.3">
      <c r="B110" s="152"/>
    </row>
    <row r="111" spans="2:2" ht="13" x14ac:dyDescent="0.3">
      <c r="B111" s="152"/>
    </row>
    <row r="112" spans="2:2" ht="13" x14ac:dyDescent="0.3">
      <c r="B112" s="152"/>
    </row>
    <row r="113" spans="2:2" x14ac:dyDescent="0.3">
      <c r="B113" s="174"/>
    </row>
    <row r="114" spans="2:2" x14ac:dyDescent="0.3">
      <c r="B114" s="174"/>
    </row>
    <row r="115" spans="2:2" x14ac:dyDescent="0.3">
      <c r="B115" s="174"/>
    </row>
    <row r="116" spans="2:2" x14ac:dyDescent="0.3">
      <c r="B116" s="174"/>
    </row>
    <row r="117" spans="2:2" x14ac:dyDescent="0.3">
      <c r="B117" s="174"/>
    </row>
    <row r="118" spans="2:2" x14ac:dyDescent="0.3">
      <c r="B118" s="174"/>
    </row>
    <row r="119" spans="2:2" x14ac:dyDescent="0.3">
      <c r="B119" s="174"/>
    </row>
    <row r="120" spans="2:2" x14ac:dyDescent="0.3">
      <c r="B120" s="174"/>
    </row>
    <row r="121" spans="2:2" ht="13" x14ac:dyDescent="0.3">
      <c r="B121" s="201"/>
    </row>
    <row r="122" spans="2:2" x14ac:dyDescent="0.3">
      <c r="B122" s="174"/>
    </row>
    <row r="123" spans="2:2" x14ac:dyDescent="0.3">
      <c r="B123" s="174"/>
    </row>
    <row r="124" spans="2:2" x14ac:dyDescent="0.3">
      <c r="B124" s="174"/>
    </row>
    <row r="125" spans="2:2" x14ac:dyDescent="0.3">
      <c r="B125" s="174"/>
    </row>
    <row r="126" spans="2:2" x14ac:dyDescent="0.3">
      <c r="B126" s="174"/>
    </row>
    <row r="127" spans="2:2" x14ac:dyDescent="0.3">
      <c r="B127" s="174"/>
    </row>
    <row r="128" spans="2:2" x14ac:dyDescent="0.3">
      <c r="B128" s="174"/>
    </row>
    <row r="129" spans="2:2" x14ac:dyDescent="0.3">
      <c r="B129" s="174"/>
    </row>
    <row r="130" spans="2:2" x14ac:dyDescent="0.3">
      <c r="B130" s="174"/>
    </row>
    <row r="131" spans="2:2" x14ac:dyDescent="0.3">
      <c r="B131" s="174"/>
    </row>
    <row r="132" spans="2:2" x14ac:dyDescent="0.3">
      <c r="B132" s="174"/>
    </row>
    <row r="133" spans="2:2" x14ac:dyDescent="0.3">
      <c r="B133" s="174"/>
    </row>
    <row r="134" spans="2:2" x14ac:dyDescent="0.3">
      <c r="B134" s="174"/>
    </row>
    <row r="135" spans="2:2" x14ac:dyDescent="0.3">
      <c r="B135" s="174"/>
    </row>
    <row r="136" spans="2:2" x14ac:dyDescent="0.3">
      <c r="B136" s="174"/>
    </row>
    <row r="137" spans="2:2" x14ac:dyDescent="0.3">
      <c r="B137" s="174"/>
    </row>
    <row r="138" spans="2:2" x14ac:dyDescent="0.3">
      <c r="B138" s="174"/>
    </row>
    <row r="140" spans="2:2" x14ac:dyDescent="0.3">
      <c r="B140" s="174"/>
    </row>
    <row r="141" spans="2:2" x14ac:dyDescent="0.3">
      <c r="B141" s="174"/>
    </row>
    <row r="142" spans="2:2" x14ac:dyDescent="0.3">
      <c r="B142" s="174"/>
    </row>
    <row r="147" spans="2:2" x14ac:dyDescent="0.3">
      <c r="B147" s="162"/>
    </row>
    <row r="148" spans="2:2" x14ac:dyDescent="0.3">
      <c r="B148" s="268"/>
    </row>
    <row r="154" spans="2:2" x14ac:dyDescent="0.3">
      <c r="B154" s="176"/>
    </row>
    <row r="155" spans="2:2" x14ac:dyDescent="0.3">
      <c r="B155" s="174"/>
    </row>
    <row r="157" spans="2:2" x14ac:dyDescent="0.3">
      <c r="B157" s="174"/>
    </row>
    <row r="158" spans="2:2" x14ac:dyDescent="0.3">
      <c r="B158" s="174"/>
    </row>
    <row r="159" spans="2:2" x14ac:dyDescent="0.3">
      <c r="B159" s="174"/>
    </row>
    <row r="160" spans="2:2" x14ac:dyDescent="0.3">
      <c r="B160" s="174"/>
    </row>
    <row r="161" spans="2:2" x14ac:dyDescent="0.3">
      <c r="B161" s="174"/>
    </row>
    <row r="162" spans="2:2" x14ac:dyDescent="0.3">
      <c r="B162" s="174"/>
    </row>
    <row r="163" spans="2:2" x14ac:dyDescent="0.3">
      <c r="B163" s="174"/>
    </row>
    <row r="164" spans="2:2" x14ac:dyDescent="0.3">
      <c r="B164" s="174"/>
    </row>
    <row r="165" spans="2:2" x14ac:dyDescent="0.3">
      <c r="B165" s="174"/>
    </row>
    <row r="166" spans="2:2" x14ac:dyDescent="0.3">
      <c r="B166" s="174"/>
    </row>
    <row r="167" spans="2:2" x14ac:dyDescent="0.3">
      <c r="B167" s="174"/>
    </row>
    <row r="168" spans="2:2" x14ac:dyDescent="0.3">
      <c r="B168" s="174"/>
    </row>
    <row r="265" spans="2:2" x14ac:dyDescent="0.3">
      <c r="B265" s="170"/>
    </row>
    <row r="266" spans="2:2" x14ac:dyDescent="0.3">
      <c r="B266" s="174"/>
    </row>
    <row r="267" spans="2:2" x14ac:dyDescent="0.3">
      <c r="B267" s="174"/>
    </row>
    <row r="270" spans="2:2" x14ac:dyDescent="0.3">
      <c r="B270" s="174"/>
    </row>
    <row r="286" spans="2:2" x14ac:dyDescent="0.3">
      <c r="B286" s="170"/>
    </row>
    <row r="316" spans="2:2" x14ac:dyDescent="0.3">
      <c r="B316" s="162"/>
    </row>
    <row r="317" spans="2:2" x14ac:dyDescent="0.3">
      <c r="B317" s="174"/>
    </row>
    <row r="319" spans="2:2" x14ac:dyDescent="0.3">
      <c r="B319" s="174"/>
    </row>
    <row r="320" spans="2:2" x14ac:dyDescent="0.3">
      <c r="B320" s="174"/>
    </row>
    <row r="321" spans="2:2" x14ac:dyDescent="0.3">
      <c r="B321" s="174"/>
    </row>
    <row r="322" spans="2:2" x14ac:dyDescent="0.3">
      <c r="B322" s="174"/>
    </row>
    <row r="323" spans="2:2" x14ac:dyDescent="0.3">
      <c r="B323" s="174"/>
    </row>
    <row r="324" spans="2:2" x14ac:dyDescent="0.3">
      <c r="B324" s="174"/>
    </row>
    <row r="325" spans="2:2" x14ac:dyDescent="0.3">
      <c r="B325" s="174"/>
    </row>
    <row r="326" spans="2:2" x14ac:dyDescent="0.3">
      <c r="B326" s="174"/>
    </row>
    <row r="327" spans="2:2" x14ac:dyDescent="0.3">
      <c r="B327" s="174"/>
    </row>
    <row r="328" spans="2:2" x14ac:dyDescent="0.3">
      <c r="B328" s="174"/>
    </row>
    <row r="329" spans="2:2" x14ac:dyDescent="0.3">
      <c r="B329" s="174"/>
    </row>
    <row r="330" spans="2:2" x14ac:dyDescent="0.3">
      <c r="B330" s="174"/>
    </row>
    <row r="342" spans="2:2" x14ac:dyDescent="0.3">
      <c r="B342" s="174"/>
    </row>
    <row r="343" spans="2:2" x14ac:dyDescent="0.3">
      <c r="B343" s="174"/>
    </row>
    <row r="344" spans="2:2" x14ac:dyDescent="0.3">
      <c r="B344" s="174"/>
    </row>
    <row r="345" spans="2:2" x14ac:dyDescent="0.3">
      <c r="B345" s="174"/>
    </row>
    <row r="346" spans="2:2" x14ac:dyDescent="0.3">
      <c r="B346" s="174"/>
    </row>
    <row r="347" spans="2:2" x14ac:dyDescent="0.3">
      <c r="B347" s="174"/>
    </row>
    <row r="348" spans="2:2" x14ac:dyDescent="0.3">
      <c r="B348" s="174"/>
    </row>
    <row r="349" spans="2:2" x14ac:dyDescent="0.3">
      <c r="B349" s="174"/>
    </row>
    <row r="350" spans="2:2" x14ac:dyDescent="0.3">
      <c r="B350" s="174"/>
    </row>
    <row r="352" spans="2:2" x14ac:dyDescent="0.3">
      <c r="B352" s="174"/>
    </row>
    <row r="353" spans="2:2" x14ac:dyDescent="0.3">
      <c r="B353" s="174"/>
    </row>
    <row r="354" spans="2:2" x14ac:dyDescent="0.3">
      <c r="B354" s="174"/>
    </row>
    <row r="355" spans="2:2" x14ac:dyDescent="0.3">
      <c r="B355" s="174"/>
    </row>
    <row r="356" spans="2:2" x14ac:dyDescent="0.3">
      <c r="B356" s="174"/>
    </row>
    <row r="358" spans="2:2" x14ac:dyDescent="0.3">
      <c r="B358" s="174"/>
    </row>
    <row r="361" spans="2:2" x14ac:dyDescent="0.3">
      <c r="B361" s="174"/>
    </row>
    <row r="364" spans="2:2" x14ac:dyDescent="0.3">
      <c r="B364" s="174"/>
    </row>
    <row r="365" spans="2:2" x14ac:dyDescent="0.3">
      <c r="B365" s="174"/>
    </row>
    <row r="366" spans="2:2" x14ac:dyDescent="0.3">
      <c r="B366" s="174"/>
    </row>
    <row r="367" spans="2:2" x14ac:dyDescent="0.3">
      <c r="B367" s="174"/>
    </row>
    <row r="368" spans="2:2" x14ac:dyDescent="0.3">
      <c r="B368" s="174"/>
    </row>
    <row r="369" spans="2:2" x14ac:dyDescent="0.3">
      <c r="B369" s="174"/>
    </row>
    <row r="370" spans="2:2" x14ac:dyDescent="0.3">
      <c r="B370" s="174"/>
    </row>
    <row r="371" spans="2:2" x14ac:dyDescent="0.3">
      <c r="B371" s="174"/>
    </row>
    <row r="372" spans="2:2" x14ac:dyDescent="0.3">
      <c r="B372" s="174"/>
    </row>
    <row r="373" spans="2:2" x14ac:dyDescent="0.3">
      <c r="B373" s="174"/>
    </row>
    <row r="374" spans="2:2" x14ac:dyDescent="0.3">
      <c r="B374" s="174"/>
    </row>
    <row r="375" spans="2:2" x14ac:dyDescent="0.3">
      <c r="B375" s="174"/>
    </row>
    <row r="376" spans="2:2" x14ac:dyDescent="0.3">
      <c r="B376" s="174"/>
    </row>
    <row r="377" spans="2:2" x14ac:dyDescent="0.3">
      <c r="B377" s="174"/>
    </row>
    <row r="378" spans="2:2" x14ac:dyDescent="0.3">
      <c r="B378" s="174"/>
    </row>
    <row r="379" spans="2:2" x14ac:dyDescent="0.3">
      <c r="B379" s="174"/>
    </row>
    <row r="380" spans="2:2" x14ac:dyDescent="0.3">
      <c r="B380" s="174"/>
    </row>
    <row r="381" spans="2:2" x14ac:dyDescent="0.3">
      <c r="B381" s="174"/>
    </row>
    <row r="382" spans="2:2" x14ac:dyDescent="0.3">
      <c r="B382" s="174"/>
    </row>
    <row r="386" spans="2:2" x14ac:dyDescent="0.3">
      <c r="B386" s="162"/>
    </row>
    <row r="403" spans="2:2" x14ac:dyDescent="0.3">
      <c r="B403" s="269"/>
    </row>
  </sheetData>
  <protectedRanges>
    <protectedRange sqref="B21 C52:C88 B52 B24:B27 C20 B32:C43 C29:C31 A53:B88 C23:C27 C6:C8" name="Glossary"/>
    <protectedRange sqref="C18:C19" name="Glossary_1"/>
    <protectedRange sqref="C17" name="Glossary_2"/>
    <protectedRange sqref="C14" name="Glossary_5"/>
    <protectedRange sqref="C15" name="Glossary_6"/>
    <protectedRange sqref="C16" name="Glossary_7"/>
    <protectedRange sqref="C13" name="Glossary_8"/>
    <protectedRange sqref="C12" name="Glossary_9"/>
    <protectedRange sqref="C10" name="Glossary_10"/>
    <protectedRange sqref="C9" name="Glossary_11"/>
    <protectedRange sqref="C11" name="Glossary_3"/>
  </protectedRanges>
  <pageMargins left="0.7" right="0.7" top="0.75" bottom="0.75" header="0.3" footer="0.3"/>
  <pageSetup paperSize="9" scale="40"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2"/>
  <sheetViews>
    <sheetView zoomScaleNormal="100" workbookViewId="0">
      <selection sqref="A1:XFD1048576"/>
    </sheetView>
  </sheetViews>
  <sheetFormatPr defaultRowHeight="12.5" x14ac:dyDescent="0.25"/>
  <cols>
    <col min="1" max="1" width="0.6328125" customWidth="1"/>
    <col min="2" max="2" width="13" bestFit="1" customWidth="1"/>
    <col min="3" max="3" width="10.54296875" customWidth="1"/>
    <col min="4" max="4" width="3.26953125" customWidth="1"/>
    <col min="5" max="5" width="11.36328125" customWidth="1"/>
    <col min="6" max="6" width="0.26953125" customWidth="1"/>
    <col min="7" max="7" width="0.36328125" customWidth="1"/>
    <col min="8" max="8" width="5.453125" customWidth="1"/>
    <col min="9" max="9" width="14.54296875" customWidth="1"/>
    <col min="10" max="10" width="0.54296875" customWidth="1"/>
    <col min="11" max="11" width="15.36328125" customWidth="1"/>
    <col min="12" max="12" width="0.453125" customWidth="1"/>
    <col min="13" max="13" width="4.6328125" customWidth="1"/>
  </cols>
  <sheetData>
    <row r="1" spans="2:12" s="1" customFormat="1" ht="8" x14ac:dyDescent="0.2"/>
    <row r="2" spans="2:12" s="1" customFormat="1" ht="8" x14ac:dyDescent="0.2">
      <c r="B2" s="76"/>
    </row>
    <row r="3" spans="2:12" s="1" customFormat="1" ht="17.5" x14ac:dyDescent="0.2">
      <c r="B3" s="76"/>
      <c r="D3" s="82" t="s">
        <v>887</v>
      </c>
      <c r="E3" s="82"/>
      <c r="F3" s="82"/>
      <c r="G3" s="82"/>
      <c r="H3" s="82"/>
      <c r="I3" s="82"/>
      <c r="J3" s="82"/>
      <c r="K3" s="82"/>
      <c r="L3" s="82"/>
    </row>
    <row r="4" spans="2:12" s="1" customFormat="1" ht="8" x14ac:dyDescent="0.2">
      <c r="B4" s="76"/>
    </row>
    <row r="5" spans="2:12" s="1" customFormat="1" ht="8" x14ac:dyDescent="0.2"/>
    <row r="6" spans="2:12" s="1" customFormat="1" ht="15.5" x14ac:dyDescent="0.2">
      <c r="B6" s="78" t="s">
        <v>888</v>
      </c>
      <c r="C6" s="78"/>
      <c r="D6" s="78"/>
      <c r="E6" s="78"/>
      <c r="F6" s="78"/>
      <c r="G6" s="78"/>
      <c r="H6" s="78"/>
      <c r="I6" s="78"/>
      <c r="J6" s="78"/>
      <c r="K6" s="78"/>
    </row>
    <row r="7" spans="2:12" s="1" customFormat="1" ht="8" x14ac:dyDescent="0.2"/>
    <row r="8" spans="2:12" s="1" customFormat="1" ht="15.5" x14ac:dyDescent="0.2">
      <c r="B8" s="72" t="s">
        <v>889</v>
      </c>
      <c r="C8" s="72"/>
      <c r="D8" s="72"/>
      <c r="E8" s="72"/>
      <c r="F8" s="72"/>
      <c r="G8" s="72"/>
      <c r="H8" s="72"/>
      <c r="I8" s="72"/>
      <c r="J8" s="72"/>
      <c r="K8" s="72"/>
    </row>
    <row r="9" spans="2:12" s="1" customFormat="1" ht="8" x14ac:dyDescent="0.2"/>
    <row r="10" spans="2:12" s="1" customFormat="1" ht="8" x14ac:dyDescent="0.2">
      <c r="B10" s="71" t="s">
        <v>889</v>
      </c>
    </row>
    <row r="11" spans="2:12" s="1" customFormat="1" x14ac:dyDescent="0.2">
      <c r="B11" s="71"/>
      <c r="C11" s="79">
        <v>45169</v>
      </c>
      <c r="D11" s="79"/>
    </row>
    <row r="12" spans="2:12" s="1" customFormat="1" ht="8" x14ac:dyDescent="0.2">
      <c r="B12" s="71"/>
    </row>
    <row r="13" spans="2:12" s="1" customFormat="1" ht="8" x14ac:dyDescent="0.2"/>
    <row r="14" spans="2:12" s="1" customFormat="1" ht="15.5" x14ac:dyDescent="0.2">
      <c r="B14" s="72" t="s">
        <v>890</v>
      </c>
      <c r="C14" s="72"/>
      <c r="D14" s="72"/>
      <c r="E14" s="72"/>
      <c r="F14" s="72"/>
      <c r="G14" s="72"/>
      <c r="H14" s="72"/>
      <c r="I14" s="72"/>
      <c r="J14" s="72"/>
      <c r="K14" s="72"/>
    </row>
    <row r="15" spans="2:12" s="1" customFormat="1" ht="8" x14ac:dyDescent="0.2"/>
    <row r="16" spans="2:12" s="1" customFormat="1" ht="13" x14ac:dyDescent="0.2">
      <c r="B16" s="73" t="s">
        <v>869</v>
      </c>
      <c r="C16" s="73"/>
      <c r="D16" s="80"/>
      <c r="E16" s="80"/>
      <c r="F16" s="80"/>
      <c r="G16" s="80"/>
      <c r="H16" s="80"/>
      <c r="I16" s="80"/>
      <c r="J16" s="80"/>
      <c r="K16" s="80"/>
    </row>
    <row r="17" spans="2:11" s="1" customFormat="1" x14ac:dyDescent="0.2">
      <c r="B17" s="74" t="s">
        <v>870</v>
      </c>
      <c r="C17" s="74"/>
      <c r="D17" s="74" t="s">
        <v>871</v>
      </c>
      <c r="E17" s="74"/>
      <c r="F17" s="74" t="s">
        <v>872</v>
      </c>
      <c r="G17" s="74"/>
      <c r="H17" s="74"/>
      <c r="I17" s="74"/>
      <c r="J17" s="74"/>
      <c r="K17" s="74"/>
    </row>
    <row r="18" spans="2:11" s="1" customFormat="1" ht="8" x14ac:dyDescent="0.2"/>
    <row r="19" spans="2:11" s="1" customFormat="1" ht="13" x14ac:dyDescent="0.2">
      <c r="B19" s="75" t="s">
        <v>873</v>
      </c>
      <c r="C19" s="75"/>
      <c r="D19" s="75"/>
      <c r="E19" s="75"/>
      <c r="F19" s="80"/>
      <c r="G19" s="80"/>
      <c r="H19" s="80"/>
      <c r="I19" s="80"/>
      <c r="J19" s="81"/>
      <c r="K19" s="81"/>
    </row>
    <row r="20" spans="2:11" s="1" customFormat="1" x14ac:dyDescent="0.2">
      <c r="B20" s="77" t="s">
        <v>874</v>
      </c>
      <c r="C20" s="77"/>
      <c r="D20" s="77" t="s">
        <v>875</v>
      </c>
      <c r="E20" s="77"/>
      <c r="F20" s="77"/>
      <c r="G20" s="77" t="s">
        <v>876</v>
      </c>
      <c r="H20" s="77"/>
      <c r="I20" s="77"/>
      <c r="J20" s="77"/>
      <c r="K20" s="77"/>
    </row>
    <row r="21" spans="2:11" s="1" customFormat="1" ht="8" x14ac:dyDescent="0.2"/>
    <row r="22" spans="2:11" s="1" customFormat="1" ht="13" x14ac:dyDescent="0.2">
      <c r="B22" s="75" t="s">
        <v>877</v>
      </c>
      <c r="C22" s="75"/>
      <c r="D22" s="75"/>
      <c r="E22" s="75"/>
      <c r="F22" s="75"/>
      <c r="G22" s="75"/>
      <c r="H22" s="80"/>
      <c r="I22" s="80"/>
      <c r="J22" s="80"/>
      <c r="K22" s="6"/>
    </row>
    <row r="23" spans="2:11" s="1" customFormat="1" x14ac:dyDescent="0.2">
      <c r="B23" s="77" t="s">
        <v>878</v>
      </c>
      <c r="C23" s="77"/>
      <c r="D23" s="77" t="s">
        <v>879</v>
      </c>
      <c r="E23" s="77"/>
      <c r="F23" s="77"/>
      <c r="G23" s="77" t="s">
        <v>880</v>
      </c>
      <c r="H23" s="77"/>
      <c r="I23" s="77"/>
      <c r="J23" s="77"/>
      <c r="K23" s="77"/>
    </row>
    <row r="24" spans="2:11" s="1" customFormat="1" ht="8" x14ac:dyDescent="0.2"/>
    <row r="25" spans="2:11" s="1" customFormat="1" ht="13" x14ac:dyDescent="0.2">
      <c r="B25" s="75" t="s">
        <v>881</v>
      </c>
      <c r="C25" s="75"/>
      <c r="D25" s="81"/>
      <c r="E25" s="81"/>
      <c r="F25" s="81"/>
      <c r="G25" s="81"/>
      <c r="H25" s="81"/>
      <c r="I25" s="81"/>
      <c r="J25" s="81"/>
      <c r="K25" s="81"/>
    </row>
    <row r="26" spans="2:11" s="1" customFormat="1" x14ac:dyDescent="0.2">
      <c r="B26" s="77" t="s">
        <v>882</v>
      </c>
      <c r="C26" s="77"/>
      <c r="D26" s="70"/>
      <c r="E26" s="70"/>
      <c r="F26" s="70"/>
      <c r="G26" s="70"/>
      <c r="H26" s="70"/>
      <c r="I26" s="70"/>
      <c r="J26" s="70"/>
      <c r="K26" s="70"/>
    </row>
    <row r="27" spans="2:11" s="1" customFormat="1" ht="8" x14ac:dyDescent="0.2"/>
    <row r="28" spans="2:11" s="1" customFormat="1" ht="13" x14ac:dyDescent="0.2">
      <c r="B28" s="75" t="s">
        <v>883</v>
      </c>
      <c r="C28" s="75"/>
      <c r="D28" s="75"/>
      <c r="E28" s="75"/>
      <c r="F28" s="75"/>
      <c r="G28" s="75"/>
      <c r="H28" s="75"/>
      <c r="I28" s="75"/>
      <c r="J28" s="75"/>
      <c r="K28" s="75"/>
    </row>
    <row r="29" spans="2:11" s="1" customFormat="1" x14ac:dyDescent="0.2">
      <c r="B29" s="77" t="s">
        <v>884</v>
      </c>
      <c r="C29" s="77"/>
      <c r="D29" s="77"/>
      <c r="E29" s="77"/>
      <c r="F29" s="77"/>
      <c r="G29" s="77"/>
      <c r="H29" s="77"/>
      <c r="I29" s="77"/>
      <c r="J29" s="77"/>
      <c r="K29" s="77"/>
    </row>
    <row r="30" spans="2:11" s="1" customFormat="1" x14ac:dyDescent="0.2">
      <c r="B30" s="77" t="s">
        <v>885</v>
      </c>
      <c r="C30" s="77"/>
      <c r="D30" s="77"/>
      <c r="E30" s="77"/>
      <c r="F30" s="77"/>
      <c r="G30" s="77"/>
      <c r="H30" s="77"/>
      <c r="I30" s="77"/>
      <c r="J30" s="77"/>
      <c r="K30" s="77"/>
    </row>
    <row r="31" spans="2:11" s="1" customFormat="1" x14ac:dyDescent="0.2">
      <c r="B31" s="77" t="s">
        <v>886</v>
      </c>
      <c r="C31" s="77"/>
      <c r="D31" s="77"/>
      <c r="E31" s="77"/>
      <c r="F31" s="77"/>
      <c r="G31" s="77"/>
      <c r="H31" s="77"/>
      <c r="I31" s="77"/>
      <c r="J31" s="77"/>
      <c r="K31" s="77"/>
    </row>
    <row r="32" spans="2:11" s="1" customFormat="1" ht="8" x14ac:dyDescent="0.2"/>
  </sheetData>
  <mergeCells count="34">
    <mergeCell ref="G20:K20"/>
    <mergeCell ref="G23:K23"/>
    <mergeCell ref="H22:J22"/>
    <mergeCell ref="I25:K25"/>
    <mergeCell ref="I26:K26"/>
    <mergeCell ref="B26:C26"/>
    <mergeCell ref="B28:K28"/>
    <mergeCell ref="B29:K29"/>
    <mergeCell ref="B30:K30"/>
    <mergeCell ref="B31:K31"/>
    <mergeCell ref="D26:H26"/>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10:B12"/>
    <mergeCell ref="B14:K14"/>
    <mergeCell ref="B16:C16"/>
    <mergeCell ref="B17:C17"/>
    <mergeCell ref="B19:E19"/>
    <mergeCell ref="F19:I19"/>
    <mergeCell ref="J19:K19"/>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3"/>
  <sheetViews>
    <sheetView zoomScaleNormal="100" workbookViewId="0">
      <selection activeCell="H13" sqref="H13"/>
    </sheetView>
  </sheetViews>
  <sheetFormatPr defaultRowHeight="12.5" x14ac:dyDescent="0.25"/>
  <cols>
    <col min="1" max="1" width="0.453125" customWidth="1"/>
    <col min="2" max="2" width="9.36328125" customWidth="1"/>
    <col min="3" max="3" width="11" customWidth="1"/>
    <col min="4" max="4" width="15.36328125" customWidth="1"/>
    <col min="5" max="5" width="3.6328125" customWidth="1"/>
    <col min="6" max="6" width="5" customWidth="1"/>
    <col min="7" max="7" width="9.7265625" customWidth="1"/>
    <col min="8" max="8" width="8.26953125" customWidth="1"/>
    <col min="9" max="9" width="7.54296875" customWidth="1"/>
    <col min="10" max="10" width="8.54296875" customWidth="1"/>
    <col min="11" max="11" width="9.7265625" customWidth="1"/>
    <col min="12" max="12" width="13" customWidth="1"/>
    <col min="13" max="13" width="12.36328125" customWidth="1"/>
    <col min="14" max="14" width="12.81640625" customWidth="1"/>
    <col min="15" max="15" width="4.6328125" customWidth="1"/>
  </cols>
  <sheetData>
    <row r="1" spans="2:14" s="1" customFormat="1" ht="8" x14ac:dyDescent="0.2"/>
    <row r="2" spans="2:14" s="1" customFormat="1" ht="17.5" x14ac:dyDescent="0.2">
      <c r="B2" s="76"/>
      <c r="C2" s="76"/>
      <c r="D2" s="82" t="s">
        <v>887</v>
      </c>
      <c r="E2" s="82"/>
      <c r="F2" s="82"/>
      <c r="G2" s="82"/>
      <c r="H2" s="82"/>
      <c r="I2" s="82"/>
    </row>
    <row r="3" spans="2:14" s="1" customFormat="1" ht="8" x14ac:dyDescent="0.2">
      <c r="B3" s="76"/>
      <c r="C3" s="76"/>
    </row>
    <row r="4" spans="2:14" s="1" customFormat="1" ht="8" x14ac:dyDescent="0.2"/>
    <row r="5" spans="2:14" s="1" customFormat="1" ht="15.5" x14ac:dyDescent="0.2">
      <c r="B5" s="78" t="s">
        <v>921</v>
      </c>
      <c r="C5" s="78"/>
      <c r="D5" s="78"/>
      <c r="E5" s="78"/>
      <c r="F5" s="78"/>
      <c r="G5" s="78"/>
      <c r="H5" s="78"/>
      <c r="I5" s="78"/>
      <c r="J5" s="78"/>
    </row>
    <row r="6" spans="2:14" s="1" customFormat="1" ht="8" x14ac:dyDescent="0.2"/>
    <row r="7" spans="2:14" s="1" customFormat="1" ht="15.5" x14ac:dyDescent="0.2">
      <c r="B7" s="72" t="s">
        <v>922</v>
      </c>
      <c r="C7" s="72"/>
      <c r="D7" s="72"/>
      <c r="E7" s="72"/>
      <c r="F7" s="72"/>
      <c r="G7" s="72"/>
      <c r="H7" s="72"/>
      <c r="I7" s="72"/>
      <c r="J7" s="72"/>
      <c r="K7" s="72"/>
      <c r="L7" s="72"/>
      <c r="M7" s="72"/>
      <c r="N7" s="72"/>
    </row>
    <row r="8" spans="2:14" s="1" customFormat="1" ht="8" x14ac:dyDescent="0.2"/>
    <row r="9" spans="2:14" s="1" customFormat="1" ht="21" x14ac:dyDescent="0.2">
      <c r="B9" s="10" t="s">
        <v>891</v>
      </c>
      <c r="C9" s="10" t="s">
        <v>892</v>
      </c>
      <c r="D9" s="10" t="s">
        <v>893</v>
      </c>
      <c r="E9" s="85" t="s">
        <v>894</v>
      </c>
      <c r="F9" s="85"/>
      <c r="G9" s="11" t="s">
        <v>895</v>
      </c>
      <c r="H9" s="10" t="s">
        <v>896</v>
      </c>
      <c r="I9" s="11" t="s">
        <v>897</v>
      </c>
      <c r="J9" s="10" t="s">
        <v>898</v>
      </c>
      <c r="K9" s="11" t="s">
        <v>899</v>
      </c>
      <c r="L9" s="11" t="s">
        <v>900</v>
      </c>
      <c r="M9" s="11" t="s">
        <v>901</v>
      </c>
      <c r="N9" s="11" t="s">
        <v>916</v>
      </c>
    </row>
    <row r="10" spans="2:14" s="1" customFormat="1" ht="10" x14ac:dyDescent="0.2">
      <c r="B10" s="12" t="s">
        <v>902</v>
      </c>
      <c r="C10" s="12" t="s">
        <v>903</v>
      </c>
      <c r="D10" s="13">
        <v>500000000</v>
      </c>
      <c r="E10" s="83">
        <v>42667</v>
      </c>
      <c r="F10" s="83"/>
      <c r="G10" s="14">
        <v>45223</v>
      </c>
      <c r="H10" s="12" t="s">
        <v>1</v>
      </c>
      <c r="I10" s="12" t="s">
        <v>904</v>
      </c>
      <c r="J10" s="15">
        <v>0</v>
      </c>
      <c r="K10" s="12" t="s">
        <v>905</v>
      </c>
      <c r="L10" s="12" t="s">
        <v>906</v>
      </c>
      <c r="M10" s="16">
        <v>0.147945205479452</v>
      </c>
      <c r="N10" s="12" t="s">
        <v>917</v>
      </c>
    </row>
    <row r="11" spans="2:14" s="1" customFormat="1" ht="10" x14ac:dyDescent="0.2">
      <c r="B11" s="12" t="s">
        <v>907</v>
      </c>
      <c r="C11" s="12" t="s">
        <v>908</v>
      </c>
      <c r="D11" s="13">
        <v>500000000</v>
      </c>
      <c r="E11" s="83">
        <v>42817</v>
      </c>
      <c r="F11" s="83"/>
      <c r="G11" s="14">
        <v>45558</v>
      </c>
      <c r="H11" s="12" t="s">
        <v>1</v>
      </c>
      <c r="I11" s="12" t="s">
        <v>904</v>
      </c>
      <c r="J11" s="15">
        <v>5.0000000000000001E-3</v>
      </c>
      <c r="K11" s="12" t="s">
        <v>905</v>
      </c>
      <c r="L11" s="12" t="s">
        <v>909</v>
      </c>
      <c r="M11" s="16">
        <v>1.06575342465753</v>
      </c>
      <c r="N11" s="12" t="s">
        <v>918</v>
      </c>
    </row>
    <row r="12" spans="2:14" s="1" customFormat="1" ht="10" x14ac:dyDescent="0.2">
      <c r="B12" s="12" t="s">
        <v>910</v>
      </c>
      <c r="C12" s="12" t="s">
        <v>911</v>
      </c>
      <c r="D12" s="13">
        <v>750000000</v>
      </c>
      <c r="E12" s="83">
        <v>43181</v>
      </c>
      <c r="F12" s="83"/>
      <c r="G12" s="14">
        <v>46834</v>
      </c>
      <c r="H12" s="12" t="s">
        <v>1</v>
      </c>
      <c r="I12" s="12" t="s">
        <v>904</v>
      </c>
      <c r="J12" s="15">
        <v>8.7500000000000008E-3</v>
      </c>
      <c r="K12" s="12" t="s">
        <v>905</v>
      </c>
      <c r="L12" s="12" t="s">
        <v>912</v>
      </c>
      <c r="M12" s="16">
        <v>4.5616438356164402</v>
      </c>
      <c r="N12" s="12" t="s">
        <v>919</v>
      </c>
    </row>
    <row r="13" spans="2:14" s="1" customFormat="1" ht="10" x14ac:dyDescent="0.2">
      <c r="B13" s="12" t="s">
        <v>913</v>
      </c>
      <c r="C13" s="12" t="s">
        <v>914</v>
      </c>
      <c r="D13" s="13">
        <v>500000000</v>
      </c>
      <c r="E13" s="83">
        <v>43377</v>
      </c>
      <c r="F13" s="83"/>
      <c r="G13" s="14">
        <v>45934</v>
      </c>
      <c r="H13" s="12" t="s">
        <v>1</v>
      </c>
      <c r="I13" s="12" t="s">
        <v>904</v>
      </c>
      <c r="J13" s="15">
        <v>6.2500000000000003E-3</v>
      </c>
      <c r="K13" s="12" t="s">
        <v>905</v>
      </c>
      <c r="L13" s="12" t="s">
        <v>915</v>
      </c>
      <c r="M13" s="16">
        <v>2.0958904109589001</v>
      </c>
      <c r="N13" s="12" t="s">
        <v>920</v>
      </c>
    </row>
    <row r="14" spans="2:14" s="1" customFormat="1" ht="13" x14ac:dyDescent="0.2">
      <c r="B14" s="17"/>
      <c r="C14" s="18"/>
      <c r="D14" s="19">
        <v>2250000000</v>
      </c>
      <c r="E14" s="84"/>
      <c r="F14" s="84"/>
      <c r="G14" s="17"/>
      <c r="H14" s="17"/>
      <c r="I14" s="17"/>
      <c r="J14" s="17"/>
      <c r="K14" s="17"/>
      <c r="L14" s="17"/>
      <c r="M14" s="17"/>
      <c r="N14" s="17"/>
    </row>
    <row r="15" spans="2:14" s="1" customFormat="1" ht="8" x14ac:dyDescent="0.2"/>
    <row r="16" spans="2:14" s="1" customFormat="1" ht="15.5" x14ac:dyDescent="0.2">
      <c r="B16" s="72" t="s">
        <v>923</v>
      </c>
      <c r="C16" s="72"/>
      <c r="D16" s="72"/>
      <c r="E16" s="72"/>
      <c r="F16" s="72"/>
      <c r="G16" s="72"/>
      <c r="H16" s="72"/>
      <c r="I16" s="72"/>
      <c r="J16" s="72"/>
      <c r="K16" s="72"/>
      <c r="L16" s="72"/>
      <c r="M16" s="72"/>
      <c r="N16" s="72"/>
    </row>
    <row r="17" spans="2:7" s="1" customFormat="1" ht="8" x14ac:dyDescent="0.2"/>
    <row r="18" spans="2:7" s="1" customFormat="1" x14ac:dyDescent="0.2">
      <c r="B18" s="7" t="s">
        <v>924</v>
      </c>
      <c r="F18" s="86">
        <v>2250000000</v>
      </c>
      <c r="G18" s="86"/>
    </row>
    <row r="19" spans="2:7" s="1" customFormat="1" ht="13" x14ac:dyDescent="0.25">
      <c r="B19" s="77" t="s">
        <v>925</v>
      </c>
      <c r="C19" s="77"/>
      <c r="D19" s="277"/>
      <c r="F19" s="20"/>
      <c r="G19" s="21">
        <v>5.4166666666666703E-3</v>
      </c>
    </row>
    <row r="20" spans="2:7" s="1" customFormat="1" ht="13" x14ac:dyDescent="0.2">
      <c r="B20" s="77" t="s">
        <v>926</v>
      </c>
      <c r="C20" s="77"/>
      <c r="D20" s="277"/>
      <c r="F20" s="22"/>
      <c r="G20" s="23">
        <v>2.25601217656012</v>
      </c>
    </row>
    <row r="21" spans="2:7" s="1" customFormat="1" ht="8" x14ac:dyDescent="0.2">
      <c r="B21" s="77"/>
      <c r="C21" s="77"/>
      <c r="D21" s="277"/>
    </row>
    <row r="22" spans="2:7" s="1" customFormat="1" ht="10" x14ac:dyDescent="0.2">
      <c r="B22" s="24" t="s">
        <v>927</v>
      </c>
    </row>
    <row r="23" spans="2:7" s="1" customFormat="1" ht="8" x14ac:dyDescent="0.2"/>
  </sheetData>
  <mergeCells count="14">
    <mergeCell ref="B16:N16"/>
    <mergeCell ref="B2:C3"/>
    <mergeCell ref="B5:J5"/>
    <mergeCell ref="B7:N7"/>
    <mergeCell ref="D2:I2"/>
    <mergeCell ref="E10:F10"/>
    <mergeCell ref="E11:F11"/>
    <mergeCell ref="E12:F12"/>
    <mergeCell ref="E13:F13"/>
    <mergeCell ref="E14:F14"/>
    <mergeCell ref="E9:F9"/>
    <mergeCell ref="F18:G18"/>
    <mergeCell ref="B19:D19"/>
    <mergeCell ref="B20:D21"/>
  </mergeCells>
  <pageMargins left="0.7" right="0.7" top="0.75" bottom="0.75" header="0.3" footer="0.3"/>
  <pageSetup paperSize="9" orientation="landscape" r:id="rId1"/>
  <headerFooter alignWithMargins="0">
    <oddFooter>&amp;R&amp;1#&amp;"Calibri"&amp;10&amp;K0078D7Classification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20"/>
  <sheetViews>
    <sheetView zoomScaleNormal="100" workbookViewId="0">
      <selection sqref="A1:XFD1048576"/>
    </sheetView>
  </sheetViews>
  <sheetFormatPr defaultRowHeight="12.5" x14ac:dyDescent="0.25"/>
  <cols>
    <col min="1" max="1" width="0.6328125" customWidth="1"/>
    <col min="2" max="2" width="23" customWidth="1"/>
    <col min="3" max="3" width="23.36328125" customWidth="1"/>
    <col min="4" max="4" width="14.54296875" customWidth="1"/>
    <col min="5" max="5" width="19.36328125" customWidth="1"/>
    <col min="6" max="6" width="5.1796875" customWidth="1"/>
    <col min="7" max="7" width="0.26953125" customWidth="1"/>
    <col min="8" max="8" width="4.6328125" customWidth="1"/>
  </cols>
  <sheetData>
    <row r="1" spans="2:6" s="1" customFormat="1" ht="8" x14ac:dyDescent="0.2">
      <c r="B1" s="76"/>
    </row>
    <row r="2" spans="2:6" s="1" customFormat="1" ht="17.5" x14ac:dyDescent="0.2">
      <c r="B2" s="76"/>
      <c r="C2" s="82" t="s">
        <v>887</v>
      </c>
      <c r="D2" s="82"/>
      <c r="E2" s="82"/>
      <c r="F2" s="82"/>
    </row>
    <row r="3" spans="2:6" s="1" customFormat="1" ht="8" x14ac:dyDescent="0.2">
      <c r="B3" s="76"/>
    </row>
    <row r="4" spans="2:6" s="1" customFormat="1" ht="8" x14ac:dyDescent="0.2"/>
    <row r="5" spans="2:6" s="1" customFormat="1" ht="15.5" x14ac:dyDescent="0.2">
      <c r="B5" s="78" t="s">
        <v>945</v>
      </c>
      <c r="C5" s="78"/>
      <c r="D5" s="78"/>
      <c r="E5" s="78"/>
      <c r="F5" s="78"/>
    </row>
    <row r="6" spans="2:6" s="1" customFormat="1" ht="8" x14ac:dyDescent="0.2"/>
    <row r="7" spans="2:6" s="1" customFormat="1" ht="13" x14ac:dyDescent="0.2">
      <c r="B7" s="87" t="s">
        <v>946</v>
      </c>
      <c r="C7" s="87"/>
      <c r="D7" s="87"/>
      <c r="E7" s="87"/>
      <c r="F7" s="87"/>
    </row>
    <row r="8" spans="2:6" s="1" customFormat="1" ht="8" x14ac:dyDescent="0.2"/>
    <row r="9" spans="2:6" s="1" customFormat="1" ht="13" x14ac:dyDescent="0.2">
      <c r="B9" s="5" t="s">
        <v>928</v>
      </c>
      <c r="C9" s="25" t="s">
        <v>929</v>
      </c>
      <c r="D9" s="25" t="s">
        <v>930</v>
      </c>
      <c r="E9" s="25" t="s">
        <v>931</v>
      </c>
    </row>
    <row r="10" spans="2:6" s="1" customFormat="1" x14ac:dyDescent="0.2">
      <c r="B10" s="7" t="s">
        <v>932</v>
      </c>
      <c r="C10" s="26" t="s">
        <v>933</v>
      </c>
      <c r="D10" s="26" t="s">
        <v>934</v>
      </c>
      <c r="E10" s="26" t="s">
        <v>935</v>
      </c>
    </row>
    <row r="11" spans="2:6" s="1" customFormat="1" x14ac:dyDescent="0.2">
      <c r="B11" s="7" t="s">
        <v>936</v>
      </c>
      <c r="C11" s="26" t="s">
        <v>937</v>
      </c>
      <c r="D11" s="26" t="s">
        <v>934</v>
      </c>
      <c r="E11" s="26" t="s">
        <v>938</v>
      </c>
    </row>
    <row r="12" spans="2:6" s="1" customFormat="1" x14ac:dyDescent="0.2">
      <c r="B12" s="7" t="s">
        <v>939</v>
      </c>
      <c r="C12" s="26" t="s">
        <v>940</v>
      </c>
      <c r="D12" s="26" t="s">
        <v>934</v>
      </c>
      <c r="E12" s="26" t="s">
        <v>941</v>
      </c>
    </row>
    <row r="13" spans="2:6" s="1" customFormat="1" ht="8" x14ac:dyDescent="0.2"/>
    <row r="14" spans="2:6" s="1" customFormat="1" ht="13" x14ac:dyDescent="0.2">
      <c r="B14" s="87" t="s">
        <v>947</v>
      </c>
      <c r="C14" s="87"/>
      <c r="D14" s="87"/>
      <c r="E14" s="87"/>
      <c r="F14" s="87"/>
    </row>
    <row r="15" spans="2:6" s="1" customFormat="1" ht="8" x14ac:dyDescent="0.2"/>
    <row r="16" spans="2:6" s="1" customFormat="1" ht="13" x14ac:dyDescent="0.2">
      <c r="B16" s="5" t="s">
        <v>928</v>
      </c>
      <c r="C16" s="25" t="s">
        <v>929</v>
      </c>
      <c r="D16" s="25" t="s">
        <v>930</v>
      </c>
    </row>
    <row r="17" spans="2:4" s="1" customFormat="1" x14ac:dyDescent="0.2">
      <c r="B17" s="7" t="s">
        <v>932</v>
      </c>
      <c r="C17" s="26" t="s">
        <v>942</v>
      </c>
      <c r="D17" s="26"/>
    </row>
    <row r="18" spans="2:4" s="1" customFormat="1" x14ac:dyDescent="0.2">
      <c r="B18" s="7" t="s">
        <v>936</v>
      </c>
      <c r="C18" s="26" t="s">
        <v>943</v>
      </c>
      <c r="D18" s="26" t="s">
        <v>934</v>
      </c>
    </row>
    <row r="19" spans="2:4" s="1" customFormat="1" x14ac:dyDescent="0.2">
      <c r="B19" s="7" t="s">
        <v>939</v>
      </c>
      <c r="C19" s="26" t="s">
        <v>944</v>
      </c>
      <c r="D19" s="26" t="s">
        <v>934</v>
      </c>
    </row>
    <row r="20" spans="2:4" s="1" customFormat="1" ht="8" x14ac:dyDescent="0.2"/>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58"/>
  <sheetViews>
    <sheetView zoomScaleNormal="100" workbookViewId="0">
      <selection sqref="A1:XFD1048576"/>
    </sheetView>
  </sheetViews>
  <sheetFormatPr defaultRowHeight="12.5" x14ac:dyDescent="0.25"/>
  <cols>
    <col min="1" max="1" width="0.6328125" customWidth="1"/>
    <col min="2" max="2" width="69.36328125" customWidth="1"/>
    <col min="3" max="3" width="18.1796875" customWidth="1"/>
    <col min="4" max="4" width="5.7265625" customWidth="1"/>
    <col min="5" max="5" width="4.7265625" customWidth="1"/>
  </cols>
  <sheetData>
    <row r="1" spans="2:4" s="1" customFormat="1" ht="8" x14ac:dyDescent="0.2">
      <c r="B1" s="76"/>
    </row>
    <row r="2" spans="2:4" s="1" customFormat="1" ht="17.5" x14ac:dyDescent="0.2">
      <c r="B2" s="76"/>
      <c r="C2" s="8" t="s">
        <v>887</v>
      </c>
    </row>
    <row r="3" spans="2:4" s="1" customFormat="1" ht="8" x14ac:dyDescent="0.2">
      <c r="B3" s="76"/>
      <c r="C3" s="88"/>
    </row>
    <row r="4" spans="2:4" s="1" customFormat="1" ht="8" x14ac:dyDescent="0.2">
      <c r="C4" s="88"/>
    </row>
    <row r="5" spans="2:4" s="1" customFormat="1" ht="15.5" x14ac:dyDescent="0.2">
      <c r="B5" s="78" t="s">
        <v>1003</v>
      </c>
      <c r="C5" s="78"/>
    </row>
    <row r="6" spans="2:4" s="1" customFormat="1" x14ac:dyDescent="0.2">
      <c r="B6" s="7" t="s">
        <v>1004</v>
      </c>
    </row>
    <row r="7" spans="2:4" s="1" customFormat="1" ht="8" x14ac:dyDescent="0.2"/>
    <row r="8" spans="2:4" s="1" customFormat="1" ht="15.5" x14ac:dyDescent="0.2">
      <c r="B8" s="72" t="s">
        <v>1005</v>
      </c>
      <c r="C8" s="72"/>
    </row>
    <row r="9" spans="2:4" s="1" customFormat="1" ht="8" x14ac:dyDescent="0.2"/>
    <row r="10" spans="2:4" s="1" customFormat="1" ht="13" x14ac:dyDescent="0.3">
      <c r="B10" s="27" t="s">
        <v>948</v>
      </c>
      <c r="C10" s="28">
        <v>2250000000</v>
      </c>
      <c r="D10" s="29" t="s">
        <v>949</v>
      </c>
    </row>
    <row r="11" spans="2:4" s="1" customFormat="1" ht="13" x14ac:dyDescent="0.3">
      <c r="B11" s="27" t="s">
        <v>950</v>
      </c>
      <c r="C11" s="28">
        <v>2953860905.3600202</v>
      </c>
      <c r="D11" s="29" t="s">
        <v>951</v>
      </c>
    </row>
    <row r="12" spans="2:4" s="1" customFormat="1" ht="13" x14ac:dyDescent="0.3">
      <c r="B12" s="27" t="s">
        <v>952</v>
      </c>
      <c r="C12" s="28">
        <v>13000000</v>
      </c>
      <c r="D12" s="29" t="s">
        <v>953</v>
      </c>
    </row>
    <row r="13" spans="2:4" s="1" customFormat="1" ht="13" x14ac:dyDescent="0.3">
      <c r="B13" s="27" t="s">
        <v>954</v>
      </c>
      <c r="C13" s="28">
        <v>119223395.34</v>
      </c>
      <c r="D13" s="29" t="s">
        <v>955</v>
      </c>
    </row>
    <row r="14" spans="2:4" s="1" customFormat="1" ht="13" x14ac:dyDescent="0.3">
      <c r="B14" s="27" t="s">
        <v>956</v>
      </c>
      <c r="C14" s="30">
        <v>0.37159302253334298</v>
      </c>
      <c r="D14" s="31"/>
    </row>
    <row r="15" spans="2:4" s="1" customFormat="1" ht="8" x14ac:dyDescent="0.2"/>
    <row r="16" spans="2:4" s="1" customFormat="1" ht="15.5" x14ac:dyDescent="0.2">
      <c r="B16" s="72" t="s">
        <v>1006</v>
      </c>
      <c r="C16" s="72"/>
    </row>
    <row r="17" spans="2:4" s="1" customFormat="1" ht="8" x14ac:dyDescent="0.2"/>
    <row r="18" spans="2:4" s="1" customFormat="1" ht="13" x14ac:dyDescent="0.3">
      <c r="B18" s="27" t="s">
        <v>957</v>
      </c>
      <c r="C18" s="28">
        <v>2392501649.4710498</v>
      </c>
      <c r="D18" s="29" t="s">
        <v>958</v>
      </c>
    </row>
    <row r="19" spans="2:4" s="1" customFormat="1" ht="13" x14ac:dyDescent="0.25">
      <c r="B19" s="27" t="s">
        <v>959</v>
      </c>
      <c r="C19" s="30">
        <v>1.06333406643158</v>
      </c>
      <c r="D19" s="32" t="s">
        <v>960</v>
      </c>
    </row>
    <row r="20" spans="2:4" s="1" customFormat="1" ht="13" x14ac:dyDescent="0.3">
      <c r="B20" s="2" t="s">
        <v>961</v>
      </c>
      <c r="C20" s="33" t="s">
        <v>962</v>
      </c>
      <c r="D20" s="34" t="s">
        <v>963</v>
      </c>
    </row>
    <row r="21" spans="2:4" s="1" customFormat="1" ht="8" x14ac:dyDescent="0.2"/>
    <row r="22" spans="2:4" s="1" customFormat="1" ht="15.5" x14ac:dyDescent="0.2">
      <c r="B22" s="72" t="s">
        <v>1007</v>
      </c>
      <c r="C22" s="72"/>
    </row>
    <row r="23" spans="2:4" s="1" customFormat="1" ht="8" x14ac:dyDescent="0.2"/>
    <row r="24" spans="2:4" s="1" customFormat="1" ht="13" x14ac:dyDescent="0.3">
      <c r="B24" s="27" t="s">
        <v>964</v>
      </c>
      <c r="C24" s="28">
        <v>12911823.609999999</v>
      </c>
      <c r="D24" s="29" t="s">
        <v>965</v>
      </c>
    </row>
    <row r="25" spans="2:4" s="1" customFormat="1" ht="13" x14ac:dyDescent="0.3">
      <c r="B25" s="27" t="s">
        <v>966</v>
      </c>
      <c r="C25" s="28">
        <v>119223395.34</v>
      </c>
      <c r="D25" s="29" t="s">
        <v>967</v>
      </c>
    </row>
    <row r="26" spans="2:4" s="1" customFormat="1" ht="13" x14ac:dyDescent="0.3">
      <c r="B26" s="27" t="s">
        <v>968</v>
      </c>
      <c r="C26" s="35">
        <v>0</v>
      </c>
      <c r="D26" s="29" t="s">
        <v>969</v>
      </c>
    </row>
    <row r="27" spans="2:4" s="1" customFormat="1" ht="13" x14ac:dyDescent="0.3">
      <c r="B27" s="27" t="s">
        <v>957</v>
      </c>
      <c r="C27" s="28">
        <v>2392501649.4710498</v>
      </c>
      <c r="D27" s="29"/>
    </row>
    <row r="28" spans="2:4" s="1" customFormat="1" ht="13" x14ac:dyDescent="0.25">
      <c r="B28" s="27" t="s">
        <v>970</v>
      </c>
      <c r="C28" s="30">
        <v>1.12206083040936</v>
      </c>
      <c r="D28" s="32" t="s">
        <v>960</v>
      </c>
    </row>
    <row r="29" spans="2:4" s="1" customFormat="1" ht="13" x14ac:dyDescent="0.3">
      <c r="B29" s="2" t="s">
        <v>971</v>
      </c>
      <c r="C29" s="33" t="s">
        <v>962</v>
      </c>
      <c r="D29" s="34" t="s">
        <v>972</v>
      </c>
    </row>
    <row r="30" spans="2:4" s="1" customFormat="1" ht="8" x14ac:dyDescent="0.2"/>
    <row r="31" spans="2:4" s="1" customFormat="1" ht="15.5" x14ac:dyDescent="0.2">
      <c r="B31" s="72" t="s">
        <v>1008</v>
      </c>
      <c r="C31" s="72"/>
    </row>
    <row r="32" spans="2:4" s="1" customFormat="1" ht="8" x14ac:dyDescent="0.2"/>
    <row r="33" spans="2:4" s="1" customFormat="1" ht="13" x14ac:dyDescent="0.3">
      <c r="B33" s="27" t="s">
        <v>973</v>
      </c>
      <c r="C33" s="28">
        <v>367989436.69999802</v>
      </c>
      <c r="D33" s="29" t="s">
        <v>974</v>
      </c>
    </row>
    <row r="34" spans="2:4" s="1" customFormat="1" ht="13" x14ac:dyDescent="0.3">
      <c r="B34" s="27" t="s">
        <v>975</v>
      </c>
      <c r="C34" s="28">
        <v>367989436.69999802</v>
      </c>
      <c r="D34" s="29"/>
    </row>
    <row r="35" spans="2:4" s="1" customFormat="1" ht="13" x14ac:dyDescent="0.3">
      <c r="B35" s="27" t="s">
        <v>976</v>
      </c>
      <c r="C35" s="36" t="s">
        <v>90</v>
      </c>
      <c r="D35" s="29"/>
    </row>
    <row r="36" spans="2:4" s="1" customFormat="1" ht="13" x14ac:dyDescent="0.3">
      <c r="B36" s="27" t="s">
        <v>977</v>
      </c>
      <c r="C36" s="36" t="s">
        <v>90</v>
      </c>
      <c r="D36" s="29"/>
    </row>
    <row r="37" spans="2:4" s="1" customFormat="1" ht="13" x14ac:dyDescent="0.3">
      <c r="B37" s="27" t="s">
        <v>978</v>
      </c>
      <c r="C37" s="36" t="s">
        <v>90</v>
      </c>
      <c r="D37" s="31"/>
    </row>
    <row r="38" spans="2:4" s="1" customFormat="1" ht="13" x14ac:dyDescent="0.3">
      <c r="B38" s="27" t="s">
        <v>979</v>
      </c>
      <c r="C38" s="28">
        <v>2524636868.4210501</v>
      </c>
      <c r="D38" s="29" t="s">
        <v>980</v>
      </c>
    </row>
    <row r="39" spans="2:4" s="1" customFormat="1" ht="13" x14ac:dyDescent="0.3">
      <c r="B39" s="27" t="s">
        <v>957</v>
      </c>
      <c r="C39" s="28">
        <v>2392501649.4710498</v>
      </c>
      <c r="D39" s="31"/>
    </row>
    <row r="40" spans="2:4" s="1" customFormat="1" ht="13" x14ac:dyDescent="0.3">
      <c r="B40" s="27" t="s">
        <v>981</v>
      </c>
      <c r="C40" s="28">
        <v>12911823.609999999</v>
      </c>
      <c r="D40" s="31"/>
    </row>
    <row r="41" spans="2:4" s="1" customFormat="1" ht="13" x14ac:dyDescent="0.3">
      <c r="B41" s="27" t="s">
        <v>982</v>
      </c>
      <c r="C41" s="28">
        <v>119223395.34</v>
      </c>
      <c r="D41" s="31"/>
    </row>
    <row r="42" spans="2:4" s="1" customFormat="1" ht="13" x14ac:dyDescent="0.3">
      <c r="B42" s="27" t="s">
        <v>978</v>
      </c>
      <c r="C42" s="36" t="s">
        <v>90</v>
      </c>
      <c r="D42" s="31"/>
    </row>
    <row r="43" spans="2:4" s="1" customFormat="1" ht="13" x14ac:dyDescent="0.3">
      <c r="B43" s="27" t="s">
        <v>983</v>
      </c>
      <c r="C43" s="28">
        <v>47187500</v>
      </c>
      <c r="D43" s="29" t="s">
        <v>984</v>
      </c>
    </row>
    <row r="44" spans="2:4" s="1" customFormat="1" ht="13" x14ac:dyDescent="0.3">
      <c r="B44" s="27" t="s">
        <v>985</v>
      </c>
      <c r="C44" s="28">
        <v>15933903.924207499</v>
      </c>
      <c r="D44" s="29" t="s">
        <v>986</v>
      </c>
    </row>
    <row r="45" spans="2:4" s="1" customFormat="1" ht="13" x14ac:dyDescent="0.3">
      <c r="B45" s="27" t="s">
        <v>987</v>
      </c>
      <c r="C45" s="28">
        <v>2250000000</v>
      </c>
      <c r="D45" s="29" t="s">
        <v>988</v>
      </c>
    </row>
    <row r="46" spans="2:4" s="1" customFormat="1" ht="13" x14ac:dyDescent="0.3">
      <c r="B46" s="27" t="s">
        <v>989</v>
      </c>
      <c r="C46" s="28">
        <v>579504901.19683897</v>
      </c>
      <c r="D46" s="31"/>
    </row>
    <row r="47" spans="2:4" s="1" customFormat="1" ht="13" x14ac:dyDescent="0.3">
      <c r="B47" s="2" t="s">
        <v>990</v>
      </c>
      <c r="C47" s="33" t="s">
        <v>962</v>
      </c>
      <c r="D47" s="31"/>
    </row>
    <row r="48" spans="2:4" s="1" customFormat="1" ht="8" x14ac:dyDescent="0.2"/>
    <row r="49" spans="2:4" s="1" customFormat="1" ht="15.5" x14ac:dyDescent="0.2">
      <c r="B49" s="72" t="s">
        <v>1009</v>
      </c>
      <c r="C49" s="72"/>
    </row>
    <row r="50" spans="2:4" s="1" customFormat="1" ht="8" x14ac:dyDescent="0.2"/>
    <row r="51" spans="2:4" s="1" customFormat="1" ht="13" x14ac:dyDescent="0.3">
      <c r="B51" s="27" t="s">
        <v>991</v>
      </c>
      <c r="C51" s="28">
        <v>287842632.88499999</v>
      </c>
      <c r="D51" s="29" t="s">
        <v>992</v>
      </c>
    </row>
    <row r="52" spans="2:4" s="1" customFormat="1" ht="13" x14ac:dyDescent="0.3">
      <c r="B52" s="27" t="s">
        <v>993</v>
      </c>
      <c r="C52" s="28">
        <v>-9158851.3168760091</v>
      </c>
      <c r="D52" s="29" t="s">
        <v>994</v>
      </c>
    </row>
    <row r="53" spans="2:4" s="1" customFormat="1" ht="13" x14ac:dyDescent="0.3">
      <c r="B53" s="27" t="s">
        <v>995</v>
      </c>
      <c r="C53" s="28">
        <v>278683781.568124</v>
      </c>
      <c r="D53" s="29"/>
    </row>
    <row r="54" spans="2:4" s="1" customFormat="1" ht="13" x14ac:dyDescent="0.3">
      <c r="B54" s="2" t="s">
        <v>996</v>
      </c>
      <c r="C54" s="33" t="s">
        <v>962</v>
      </c>
      <c r="D54" s="29"/>
    </row>
    <row r="55" spans="2:4" s="1" customFormat="1" ht="13" x14ac:dyDescent="0.3">
      <c r="B55" s="27" t="s">
        <v>997</v>
      </c>
      <c r="C55" s="28">
        <v>10690014.824999999</v>
      </c>
      <c r="D55" s="29" t="s">
        <v>998</v>
      </c>
    </row>
    <row r="56" spans="2:4" s="1" customFormat="1" ht="13" x14ac:dyDescent="0.3">
      <c r="B56" s="27" t="s">
        <v>999</v>
      </c>
      <c r="C56" s="28">
        <v>5625000</v>
      </c>
      <c r="D56" s="29" t="s">
        <v>1000</v>
      </c>
    </row>
    <row r="57" spans="2:4" s="1" customFormat="1" ht="13" x14ac:dyDescent="0.3">
      <c r="B57" s="27" t="s">
        <v>1001</v>
      </c>
      <c r="C57" s="28">
        <v>5065014.8250000002</v>
      </c>
      <c r="D57" s="29" t="s">
        <v>1002</v>
      </c>
    </row>
    <row r="58" spans="2:4" s="1" customFormat="1" ht="8" x14ac:dyDescent="0.2"/>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71" orientation="portrait" r:id="rId1"/>
  <headerFooter alignWithMargins="0">
    <oddFooter>&amp;R&amp;1#&amp;"Calibri"&amp;10&amp;K0078D7Classification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60"/>
  <sheetViews>
    <sheetView zoomScaleNormal="100" workbookViewId="0"/>
  </sheetViews>
  <sheetFormatPr defaultRowHeight="14.5" x14ac:dyDescent="0.25"/>
  <cols>
    <col min="1" max="1" width="0.453125" customWidth="1"/>
    <col min="2" max="3" width="14.7265625" customWidth="1"/>
    <col min="4" max="4" width="24.81640625" customWidth="1"/>
    <col min="5" max="5" width="13.54296875" customWidth="1"/>
    <col min="6" max="6" width="17.6328125" customWidth="1"/>
    <col min="7" max="8" width="0.26953125" customWidth="1"/>
    <col min="9" max="9" width="4.6328125" customWidth="1"/>
  </cols>
  <sheetData>
    <row r="1" spans="2:7" s="1" customFormat="1" ht="8" x14ac:dyDescent="0.2">
      <c r="B1" s="76"/>
    </row>
    <row r="2" spans="2:7" s="1" customFormat="1" ht="15.25" customHeight="1" x14ac:dyDescent="0.2">
      <c r="B2" s="76"/>
      <c r="D2" s="82" t="s">
        <v>887</v>
      </c>
      <c r="E2" s="82"/>
      <c r="F2" s="82"/>
      <c r="G2" s="82"/>
    </row>
    <row r="3" spans="2:7" s="1" customFormat="1" ht="3.9" customHeight="1" x14ac:dyDescent="0.2">
      <c r="B3" s="76"/>
    </row>
    <row r="4" spans="2:7" s="1" customFormat="1" ht="22.75" customHeight="1" x14ac:dyDescent="0.2">
      <c r="B4" s="78" t="s">
        <v>1045</v>
      </c>
      <c r="C4" s="78"/>
      <c r="D4" s="78"/>
      <c r="E4" s="78"/>
      <c r="F4" s="78"/>
    </row>
    <row r="5" spans="2:7" s="1" customFormat="1" ht="4.25" customHeight="1" x14ac:dyDescent="0.2"/>
    <row r="6" spans="2:7" s="1" customFormat="1" ht="16.399999999999999" customHeight="1" x14ac:dyDescent="0.2">
      <c r="B6" s="9" t="s">
        <v>1047</v>
      </c>
      <c r="C6" s="3">
        <v>45169</v>
      </c>
      <c r="D6" s="50" t="s">
        <v>1046</v>
      </c>
    </row>
    <row r="7" spans="2:7" s="1" customFormat="1" ht="2.9" customHeight="1" x14ac:dyDescent="0.2"/>
    <row r="8" spans="2:7" s="1" customFormat="1" ht="12.75" customHeight="1" x14ac:dyDescent="0.2">
      <c r="B8" s="87" t="s">
        <v>1048</v>
      </c>
      <c r="C8" s="87"/>
      <c r="D8" s="87"/>
      <c r="E8" s="87"/>
      <c r="F8" s="87"/>
    </row>
    <row r="9" spans="2:7" s="1" customFormat="1" ht="1.4" customHeight="1" x14ac:dyDescent="0.2"/>
    <row r="10" spans="2:7" s="1" customFormat="1" ht="7.4" customHeight="1" x14ac:dyDescent="0.2">
      <c r="B10" s="89" t="s">
        <v>1049</v>
      </c>
      <c r="C10" s="89"/>
    </row>
    <row r="11" spans="2:7" s="1" customFormat="1" ht="1.75" customHeight="1" x14ac:dyDescent="0.2"/>
    <row r="12" spans="2:7" s="1" customFormat="1" ht="11.4" customHeight="1" x14ac:dyDescent="0.2">
      <c r="B12" s="90" t="s">
        <v>1010</v>
      </c>
      <c r="C12" s="90"/>
      <c r="D12" s="90"/>
      <c r="E12" s="90"/>
      <c r="F12" s="37">
        <v>2953860905.3600202</v>
      </c>
    </row>
    <row r="13" spans="2:7" s="1" customFormat="1" ht="11.4" customHeight="1" x14ac:dyDescent="0.2">
      <c r="B13" s="91" t="s">
        <v>1011</v>
      </c>
      <c r="C13" s="91"/>
      <c r="D13" s="91"/>
      <c r="E13" s="91"/>
      <c r="F13" s="38">
        <v>2953860905.3600202</v>
      </c>
    </row>
    <row r="14" spans="2:7" s="1" customFormat="1" ht="11.4" customHeight="1" x14ac:dyDescent="0.2">
      <c r="B14" s="91" t="s">
        <v>1012</v>
      </c>
      <c r="C14" s="91"/>
      <c r="D14" s="91"/>
      <c r="E14" s="91"/>
      <c r="F14" s="38">
        <v>367989436.69999802</v>
      </c>
    </row>
    <row r="15" spans="2:7" s="1" customFormat="1" ht="11.4" customHeight="1" x14ac:dyDescent="0.2">
      <c r="B15" s="91" t="s">
        <v>432</v>
      </c>
      <c r="C15" s="91"/>
      <c r="D15" s="91"/>
      <c r="E15" s="91"/>
      <c r="F15" s="38">
        <v>23466</v>
      </c>
    </row>
    <row r="16" spans="2:7" s="1" customFormat="1" ht="11.4" customHeight="1" x14ac:dyDescent="0.2">
      <c r="B16" s="91" t="s">
        <v>1013</v>
      </c>
      <c r="C16" s="91"/>
      <c r="D16" s="91"/>
      <c r="E16" s="91"/>
      <c r="F16" s="38">
        <v>44383</v>
      </c>
    </row>
    <row r="17" spans="2:6" s="1" customFormat="1" ht="11.4" customHeight="1" x14ac:dyDescent="0.2">
      <c r="B17" s="91" t="s">
        <v>1014</v>
      </c>
      <c r="C17" s="91"/>
      <c r="D17" s="91"/>
      <c r="E17" s="91"/>
      <c r="F17" s="38">
        <v>125878.33057870901</v>
      </c>
    </row>
    <row r="18" spans="2:6" s="1" customFormat="1" ht="11.4" customHeight="1" x14ac:dyDescent="0.2">
      <c r="B18" s="91" t="s">
        <v>1015</v>
      </c>
      <c r="C18" s="91"/>
      <c r="D18" s="91"/>
      <c r="E18" s="91"/>
      <c r="F18" s="38">
        <v>66553.881111236406</v>
      </c>
    </row>
    <row r="19" spans="2:6" s="1" customFormat="1" ht="11.4" customHeight="1" x14ac:dyDescent="0.2">
      <c r="B19" s="91" t="s">
        <v>1016</v>
      </c>
      <c r="C19" s="91"/>
      <c r="D19" s="91"/>
      <c r="E19" s="91"/>
      <c r="F19" s="39">
        <v>0.48547346176686501</v>
      </c>
    </row>
    <row r="20" spans="2:6" s="1" customFormat="1" ht="11.4" customHeight="1" x14ac:dyDescent="0.2">
      <c r="B20" s="91" t="s">
        <v>1017</v>
      </c>
      <c r="C20" s="91"/>
      <c r="D20" s="91"/>
      <c r="E20" s="91"/>
      <c r="F20" s="39">
        <v>0.56589872950873799</v>
      </c>
    </row>
    <row r="21" spans="2:6" s="1" customFormat="1" ht="11.4" customHeight="1" x14ac:dyDescent="0.2">
      <c r="B21" s="91" t="s">
        <v>1018</v>
      </c>
      <c r="C21" s="91"/>
      <c r="D21" s="91"/>
      <c r="E21" s="91"/>
      <c r="F21" s="40">
        <v>4.7561339953873896</v>
      </c>
    </row>
    <row r="22" spans="2:6" s="1" customFormat="1" ht="11.4" customHeight="1" x14ac:dyDescent="0.2">
      <c r="B22" s="91" t="s">
        <v>1019</v>
      </c>
      <c r="C22" s="91"/>
      <c r="D22" s="91"/>
      <c r="E22" s="91"/>
      <c r="F22" s="40">
        <v>13.969461209359601</v>
      </c>
    </row>
    <row r="23" spans="2:6" s="1" customFormat="1" ht="11.4" customHeight="1" x14ac:dyDescent="0.2">
      <c r="B23" s="91" t="s">
        <v>1020</v>
      </c>
      <c r="C23" s="91"/>
      <c r="D23" s="91"/>
      <c r="E23" s="91"/>
      <c r="F23" s="40">
        <v>18.725595204746998</v>
      </c>
    </row>
    <row r="24" spans="2:6" s="1" customFormat="1" ht="11.4" customHeight="1" x14ac:dyDescent="0.2">
      <c r="B24" s="91" t="s">
        <v>1021</v>
      </c>
      <c r="C24" s="91"/>
      <c r="D24" s="91"/>
      <c r="E24" s="91"/>
      <c r="F24" s="39">
        <v>0.92799405526711098</v>
      </c>
    </row>
    <row r="25" spans="2:6" s="1" customFormat="1" ht="11.4" customHeight="1" x14ac:dyDescent="0.2">
      <c r="B25" s="91" t="s">
        <v>1022</v>
      </c>
      <c r="C25" s="91"/>
      <c r="D25" s="91"/>
      <c r="E25" s="91"/>
      <c r="F25" s="39">
        <v>7.2005944732890501E-2</v>
      </c>
    </row>
    <row r="26" spans="2:6" s="1" customFormat="1" ht="11.4" customHeight="1" x14ac:dyDescent="0.2">
      <c r="B26" s="91" t="s">
        <v>1023</v>
      </c>
      <c r="C26" s="91"/>
      <c r="D26" s="91"/>
      <c r="E26" s="91"/>
      <c r="F26" s="39">
        <v>1.7049306789260001E-2</v>
      </c>
    </row>
    <row r="27" spans="2:6" s="1" customFormat="1" ht="11.4" customHeight="1" x14ac:dyDescent="0.2">
      <c r="B27" s="91" t="s">
        <v>1024</v>
      </c>
      <c r="C27" s="91"/>
      <c r="D27" s="91"/>
      <c r="E27" s="91"/>
      <c r="F27" s="39">
        <v>1.6921227202052198E-2</v>
      </c>
    </row>
    <row r="28" spans="2:6" s="1" customFormat="1" ht="11.4" customHeight="1" x14ac:dyDescent="0.2">
      <c r="B28" s="91" t="s">
        <v>1025</v>
      </c>
      <c r="C28" s="91"/>
      <c r="D28" s="91"/>
      <c r="E28" s="91"/>
      <c r="F28" s="39">
        <v>1.8699963495046899E-2</v>
      </c>
    </row>
    <row r="29" spans="2:6" s="1" customFormat="1" ht="11.4" customHeight="1" x14ac:dyDescent="0.2">
      <c r="B29" s="91" t="s">
        <v>1026</v>
      </c>
      <c r="C29" s="91"/>
      <c r="D29" s="91"/>
      <c r="E29" s="91"/>
      <c r="F29" s="40">
        <v>7.2894023857191304</v>
      </c>
    </row>
    <row r="30" spans="2:6" s="1" customFormat="1" ht="11.4" customHeight="1" x14ac:dyDescent="0.2">
      <c r="B30" s="91" t="s">
        <v>1027</v>
      </c>
      <c r="C30" s="91"/>
      <c r="D30" s="91"/>
      <c r="E30" s="91"/>
      <c r="F30" s="40">
        <v>6.7920932055798504</v>
      </c>
    </row>
    <row r="31" spans="2:6" s="1" customFormat="1" ht="11.4" customHeight="1" x14ac:dyDescent="0.2">
      <c r="B31" s="92" t="s">
        <v>1028</v>
      </c>
      <c r="C31" s="92"/>
      <c r="D31" s="92"/>
      <c r="E31" s="92"/>
      <c r="F31" s="41">
        <v>7.1692363582769703E-5</v>
      </c>
    </row>
    <row r="32" spans="2:6" s="1" customFormat="1" ht="3.5" customHeight="1" x14ac:dyDescent="0.2"/>
    <row r="33" spans="2:6" s="1" customFormat="1" ht="12.75" customHeight="1" x14ac:dyDescent="0.2">
      <c r="B33" s="87" t="s">
        <v>1050</v>
      </c>
      <c r="C33" s="87"/>
      <c r="D33" s="87"/>
      <c r="E33" s="87"/>
      <c r="F33" s="87"/>
    </row>
    <row r="34" spans="2:6" s="1" customFormat="1" ht="3.5" customHeight="1" x14ac:dyDescent="0.2"/>
    <row r="35" spans="2:6" s="1" customFormat="1" ht="14.25" customHeight="1" x14ac:dyDescent="0.25">
      <c r="B35" s="93" t="s">
        <v>1029</v>
      </c>
      <c r="C35" s="93"/>
      <c r="D35" s="93"/>
      <c r="E35" s="93"/>
      <c r="F35" s="28">
        <v>119223395.34</v>
      </c>
    </row>
    <row r="36" spans="2:6" s="1" customFormat="1" ht="3.5" customHeight="1" x14ac:dyDescent="0.2"/>
    <row r="37" spans="2:6" s="1" customFormat="1" ht="12.75" customHeight="1" x14ac:dyDescent="0.2">
      <c r="B37" s="87" t="s">
        <v>1051</v>
      </c>
      <c r="C37" s="87"/>
      <c r="D37" s="87"/>
      <c r="E37" s="87"/>
      <c r="F37" s="87"/>
    </row>
    <row r="38" spans="2:6" s="1" customFormat="1" ht="3.5" customHeight="1" x14ac:dyDescent="0.2"/>
    <row r="39" spans="2:6" s="1" customFormat="1" ht="8.9" customHeight="1" x14ac:dyDescent="0.2">
      <c r="B39" s="42"/>
      <c r="C39" s="43" t="s">
        <v>1030</v>
      </c>
      <c r="D39" s="43" t="s">
        <v>1030</v>
      </c>
      <c r="E39" s="43" t="s">
        <v>1030</v>
      </c>
    </row>
    <row r="40" spans="2:6" s="1" customFormat="1" ht="7.15" customHeight="1" x14ac:dyDescent="0.2">
      <c r="B40" s="44" t="s">
        <v>892</v>
      </c>
      <c r="C40" s="45" t="s">
        <v>1031</v>
      </c>
      <c r="D40" s="45" t="s">
        <v>1032</v>
      </c>
      <c r="E40" s="45" t="s">
        <v>1033</v>
      </c>
    </row>
    <row r="41" spans="2:6" s="1" customFormat="1" ht="9.65" customHeight="1" x14ac:dyDescent="0.2">
      <c r="B41" s="46" t="s">
        <v>10</v>
      </c>
      <c r="C41" s="12" t="s">
        <v>1034</v>
      </c>
      <c r="D41" s="12" t="s">
        <v>1034</v>
      </c>
      <c r="E41" s="12" t="s">
        <v>1034</v>
      </c>
    </row>
    <row r="42" spans="2:6" s="1" customFormat="1" ht="8.5" customHeight="1" x14ac:dyDescent="0.2">
      <c r="B42" s="47" t="s">
        <v>891</v>
      </c>
      <c r="C42" s="48" t="s">
        <v>1035</v>
      </c>
      <c r="D42" s="48" t="s">
        <v>1036</v>
      </c>
      <c r="E42" s="48" t="s">
        <v>1037</v>
      </c>
    </row>
    <row r="43" spans="2:6" s="1" customFormat="1" ht="8.5" customHeight="1" x14ac:dyDescent="0.2">
      <c r="B43" s="46" t="s">
        <v>896</v>
      </c>
      <c r="C43" s="12" t="s">
        <v>1</v>
      </c>
      <c r="D43" s="12" t="s">
        <v>1</v>
      </c>
      <c r="E43" s="12" t="s">
        <v>1</v>
      </c>
    </row>
    <row r="44" spans="2:6" s="1" customFormat="1" ht="8.5" customHeight="1" x14ac:dyDescent="0.2">
      <c r="B44" s="47" t="s">
        <v>1038</v>
      </c>
      <c r="C44" s="13">
        <v>2000000</v>
      </c>
      <c r="D44" s="13">
        <v>6000000</v>
      </c>
      <c r="E44" s="13">
        <v>5000000</v>
      </c>
    </row>
    <row r="45" spans="2:6" s="1" customFormat="1" ht="8.5" customHeight="1" x14ac:dyDescent="0.2">
      <c r="B45" s="47" t="s">
        <v>894</v>
      </c>
      <c r="C45" s="14">
        <v>43385</v>
      </c>
      <c r="D45" s="14">
        <v>43180</v>
      </c>
      <c r="E45" s="14">
        <v>44587</v>
      </c>
    </row>
    <row r="46" spans="2:6" s="1" customFormat="1" ht="8.5" customHeight="1" x14ac:dyDescent="0.2">
      <c r="B46" s="47" t="s">
        <v>895</v>
      </c>
      <c r="C46" s="14">
        <v>46195</v>
      </c>
      <c r="D46" s="14">
        <v>46926</v>
      </c>
      <c r="E46" s="14">
        <v>48143</v>
      </c>
    </row>
    <row r="47" spans="2:6" s="1" customFormat="1" ht="8.5" customHeight="1" x14ac:dyDescent="0.2">
      <c r="B47" s="47" t="s">
        <v>897</v>
      </c>
      <c r="C47" s="12" t="s">
        <v>1039</v>
      </c>
      <c r="D47" s="12" t="s">
        <v>1039</v>
      </c>
      <c r="E47" s="12" t="s">
        <v>1039</v>
      </c>
    </row>
    <row r="48" spans="2:6" s="1" customFormat="1" ht="8.5" customHeight="1" x14ac:dyDescent="0.2">
      <c r="B48" s="46" t="s">
        <v>898</v>
      </c>
      <c r="C48" s="15">
        <v>0.01</v>
      </c>
      <c r="D48" s="15">
        <v>8.0000000000000002E-3</v>
      </c>
      <c r="E48" s="15">
        <v>0</v>
      </c>
    </row>
    <row r="49" spans="2:6" s="1" customFormat="1" ht="8.15" customHeight="1" x14ac:dyDescent="0.2">
      <c r="B49" s="46" t="s">
        <v>1040</v>
      </c>
      <c r="C49" s="12" t="s">
        <v>1041</v>
      </c>
      <c r="D49" s="12" t="s">
        <v>1041</v>
      </c>
      <c r="E49" s="12" t="s">
        <v>1041</v>
      </c>
    </row>
    <row r="50" spans="2:6" s="1" customFormat="1" ht="7.15" customHeight="1" x14ac:dyDescent="0.2">
      <c r="B50" s="46" t="s">
        <v>1042</v>
      </c>
      <c r="C50" s="12" t="s">
        <v>933</v>
      </c>
      <c r="D50" s="12" t="s">
        <v>933</v>
      </c>
      <c r="E50" s="12" t="s">
        <v>933</v>
      </c>
    </row>
    <row r="51" spans="2:6" s="1" customFormat="1" ht="9.9" customHeight="1" x14ac:dyDescent="0.2">
      <c r="B51" s="46" t="s">
        <v>1043</v>
      </c>
      <c r="C51" s="12" t="s">
        <v>1044</v>
      </c>
      <c r="D51" s="12" t="s">
        <v>1044</v>
      </c>
      <c r="E51" s="12" t="s">
        <v>1044</v>
      </c>
    </row>
    <row r="52" spans="2:6" s="1" customFormat="1" ht="17.399999999999999" customHeight="1" x14ac:dyDescent="0.2"/>
    <row r="53" spans="2:6" s="1" customFormat="1" ht="12.75" customHeight="1" x14ac:dyDescent="0.2">
      <c r="B53" s="87" t="s">
        <v>1052</v>
      </c>
      <c r="C53" s="87"/>
      <c r="D53" s="87"/>
      <c r="E53" s="87"/>
      <c r="F53" s="87"/>
    </row>
    <row r="54" spans="2:6" s="1" customFormat="1" ht="3.5" customHeight="1" x14ac:dyDescent="0.2"/>
    <row r="55" spans="2:6" s="1" customFormat="1" ht="12.75" customHeight="1" x14ac:dyDescent="0.2">
      <c r="B55" s="7" t="s">
        <v>1053</v>
      </c>
    </row>
    <row r="56" spans="2:6" s="1" customFormat="1" ht="3.5" customHeight="1" x14ac:dyDescent="0.2"/>
    <row r="57" spans="2:6" s="1" customFormat="1" ht="12.75" customHeight="1" x14ac:dyDescent="0.2">
      <c r="B57" s="87" t="s">
        <v>1054</v>
      </c>
      <c r="C57" s="87"/>
      <c r="D57" s="87"/>
      <c r="E57" s="87"/>
      <c r="F57" s="87"/>
    </row>
    <row r="58" spans="2:6" s="1" customFormat="1" ht="3.5" customHeight="1" x14ac:dyDescent="0.2"/>
    <row r="59" spans="2:6" s="1" customFormat="1" ht="14.25" customHeight="1" x14ac:dyDescent="0.25">
      <c r="B59" s="49">
        <v>4424759.66</v>
      </c>
      <c r="C59" s="27" t="s">
        <v>1</v>
      </c>
    </row>
    <row r="60" spans="2:6" s="1" customFormat="1" ht="19.149999999999999" customHeight="1" x14ac:dyDescent="0.2"/>
  </sheetData>
  <mergeCells count="30">
    <mergeCell ref="B53:F53"/>
    <mergeCell ref="B57:F57"/>
    <mergeCell ref="B8:F8"/>
    <mergeCell ref="D2:G2"/>
    <mergeCell ref="B30:E30"/>
    <mergeCell ref="B31:E31"/>
    <mergeCell ref="B33:F33"/>
    <mergeCell ref="B35:E35"/>
    <mergeCell ref="B37:F37"/>
    <mergeCell ref="B25:E25"/>
    <mergeCell ref="B26:E26"/>
    <mergeCell ref="B27:E27"/>
    <mergeCell ref="B28:E28"/>
    <mergeCell ref="B29:E29"/>
    <mergeCell ref="B20:E20"/>
    <mergeCell ref="B21:E21"/>
    <mergeCell ref="B22:E22"/>
    <mergeCell ref="B23:E23"/>
    <mergeCell ref="B24:E24"/>
    <mergeCell ref="B15:E15"/>
    <mergeCell ref="B16:E16"/>
    <mergeCell ref="B17:E17"/>
    <mergeCell ref="B18:E18"/>
    <mergeCell ref="B19:E19"/>
    <mergeCell ref="B1:B3"/>
    <mergeCell ref="B10:C10"/>
    <mergeCell ref="B12:E12"/>
    <mergeCell ref="B13:E13"/>
    <mergeCell ref="B14:E14"/>
    <mergeCell ref="B4:F4"/>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R337"/>
  <sheetViews>
    <sheetView zoomScaleNormal="100" workbookViewId="0">
      <selection sqref="A1:XFD1048576"/>
    </sheetView>
  </sheetViews>
  <sheetFormatPr defaultRowHeight="12.5" x14ac:dyDescent="0.25"/>
  <cols>
    <col min="1" max="1" width="0.6328125" customWidth="1"/>
    <col min="2" max="2" width="11.7265625" customWidth="1"/>
    <col min="3" max="3" width="0.453125" customWidth="1"/>
    <col min="4" max="4" width="0.26953125" customWidth="1"/>
    <col min="5" max="5" width="0.453125" customWidth="1"/>
    <col min="6" max="7" width="0.26953125" customWidth="1"/>
    <col min="8" max="9" width="0.54296875" customWidth="1"/>
    <col min="10" max="10" width="0.6328125" customWidth="1"/>
    <col min="11" max="11" width="0.453125" customWidth="1"/>
    <col min="12" max="12" width="6" customWidth="1"/>
    <col min="13" max="13" width="7.453125" customWidth="1"/>
    <col min="14" max="14" width="0.453125" customWidth="1"/>
    <col min="15" max="15" width="0.26953125" customWidth="1"/>
    <col min="16" max="16" width="0.453125" customWidth="1"/>
    <col min="17" max="18" width="0.26953125" customWidth="1"/>
    <col min="19" max="20" width="0.54296875" customWidth="1"/>
    <col min="21" max="22" width="0.6328125" customWidth="1"/>
    <col min="23" max="23" width="7.453125" customWidth="1"/>
    <col min="24" max="24" width="0.453125" customWidth="1"/>
    <col min="25" max="25" width="0.26953125" customWidth="1"/>
    <col min="26" max="26" width="0.453125" customWidth="1"/>
    <col min="27" max="28" width="0.26953125" customWidth="1"/>
    <col min="29" max="30" width="0.54296875" customWidth="1"/>
    <col min="31" max="31" width="0.6328125" customWidth="1"/>
    <col min="32" max="32" width="15.26953125" customWidth="1"/>
    <col min="33" max="34" width="0.453125" customWidth="1"/>
    <col min="35" max="35" width="0.26953125" customWidth="1"/>
    <col min="36" max="36" width="0.36328125" customWidth="1"/>
    <col min="37" max="37" width="0.1796875" customWidth="1"/>
    <col min="38" max="38" width="0.54296875" customWidth="1"/>
    <col min="39" max="39" width="0.26953125" customWidth="1"/>
    <col min="40" max="40" width="1" customWidth="1"/>
    <col min="41" max="41" width="9" customWidth="1"/>
    <col min="42" max="43" width="0.26953125" customWidth="1"/>
    <col min="44" max="44" width="0.6328125" customWidth="1"/>
    <col min="45" max="45" width="0.26953125" customWidth="1"/>
    <col min="46" max="46" width="4.6328125" customWidth="1"/>
  </cols>
  <sheetData>
    <row r="1" spans="2:44" s="1" customFormat="1" ht="8" x14ac:dyDescent="0.2">
      <c r="B1" s="76"/>
      <c r="C1" s="76"/>
      <c r="D1" s="76"/>
      <c r="E1" s="76"/>
      <c r="F1" s="76"/>
      <c r="G1" s="76"/>
      <c r="H1" s="76"/>
      <c r="I1" s="76"/>
      <c r="J1" s="76"/>
      <c r="K1" s="76"/>
      <c r="L1" s="76"/>
    </row>
    <row r="2" spans="2:44" s="1" customFormat="1" ht="17.5" x14ac:dyDescent="0.2">
      <c r="B2" s="76"/>
      <c r="C2" s="76"/>
      <c r="D2" s="76"/>
      <c r="E2" s="76"/>
      <c r="F2" s="76"/>
      <c r="G2" s="76"/>
      <c r="H2" s="76"/>
      <c r="I2" s="76"/>
      <c r="J2" s="76"/>
      <c r="K2" s="76"/>
      <c r="L2" s="76"/>
      <c r="M2" s="82" t="s">
        <v>887</v>
      </c>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row>
    <row r="3" spans="2:44" s="1" customFormat="1" ht="8" x14ac:dyDescent="0.2">
      <c r="B3" s="76"/>
      <c r="C3" s="76"/>
      <c r="D3" s="76"/>
      <c r="E3" s="76"/>
      <c r="F3" s="76"/>
      <c r="G3" s="76"/>
      <c r="H3" s="76"/>
      <c r="I3" s="76"/>
      <c r="J3" s="76"/>
      <c r="K3" s="76"/>
      <c r="L3" s="76"/>
    </row>
    <row r="4" spans="2:44" s="1" customFormat="1" ht="8" x14ac:dyDescent="0.2"/>
    <row r="5" spans="2:44" s="1" customFormat="1" ht="15.5" x14ac:dyDescent="0.2">
      <c r="B5" s="78" t="s">
        <v>1170</v>
      </c>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row>
    <row r="6" spans="2:44" s="1" customFormat="1" ht="8" x14ac:dyDescent="0.2"/>
    <row r="7" spans="2:44" s="1" customFormat="1" ht="8" x14ac:dyDescent="0.2">
      <c r="B7" s="71" t="s">
        <v>1047</v>
      </c>
      <c r="C7" s="71"/>
      <c r="D7" s="71"/>
      <c r="E7" s="71"/>
      <c r="F7" s="71"/>
      <c r="G7" s="71"/>
      <c r="H7" s="71"/>
      <c r="I7" s="71"/>
      <c r="J7" s="71"/>
      <c r="K7" s="71"/>
    </row>
    <row r="8" spans="2:44" s="1" customFormat="1" x14ac:dyDescent="0.2">
      <c r="B8" s="71"/>
      <c r="C8" s="71"/>
      <c r="D8" s="71"/>
      <c r="E8" s="71"/>
      <c r="F8" s="71"/>
      <c r="G8" s="71"/>
      <c r="H8" s="71"/>
      <c r="I8" s="71"/>
      <c r="J8" s="71"/>
      <c r="K8" s="71"/>
      <c r="M8" s="79">
        <v>45169</v>
      </c>
      <c r="N8" s="79"/>
      <c r="O8" s="79"/>
      <c r="P8" s="79"/>
      <c r="Q8" s="79"/>
      <c r="R8" s="79"/>
      <c r="S8" s="79"/>
      <c r="T8" s="79"/>
      <c r="U8" s="79"/>
      <c r="V8" s="79"/>
    </row>
    <row r="9" spans="2:44" s="1" customFormat="1" ht="8" x14ac:dyDescent="0.2">
      <c r="B9" s="71"/>
      <c r="C9" s="71"/>
      <c r="D9" s="71"/>
      <c r="E9" s="71"/>
      <c r="F9" s="71"/>
      <c r="G9" s="71"/>
      <c r="H9" s="71"/>
      <c r="I9" s="71"/>
      <c r="J9" s="71"/>
      <c r="K9" s="71"/>
    </row>
    <row r="10" spans="2:44" s="1" customFormat="1" ht="8" x14ac:dyDescent="0.2"/>
    <row r="11" spans="2:44" s="1" customFormat="1" ht="13" x14ac:dyDescent="0.2">
      <c r="B11" s="87" t="s">
        <v>1171</v>
      </c>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row>
    <row r="12" spans="2:44" s="1" customFormat="1" ht="8" x14ac:dyDescent="0.2"/>
    <row r="13" spans="2:44" s="1" customFormat="1" ht="10.5" x14ac:dyDescent="0.2">
      <c r="B13" s="100"/>
      <c r="C13" s="100"/>
      <c r="D13" s="100"/>
      <c r="E13" s="100"/>
      <c r="F13" s="100"/>
      <c r="G13" s="100"/>
      <c r="H13" s="100"/>
      <c r="I13" s="100"/>
      <c r="J13" s="100"/>
      <c r="K13" s="85" t="s">
        <v>1055</v>
      </c>
      <c r="L13" s="85"/>
      <c r="M13" s="85"/>
      <c r="N13" s="85"/>
      <c r="O13" s="85"/>
      <c r="P13" s="85"/>
      <c r="Q13" s="85"/>
      <c r="R13" s="85"/>
      <c r="S13" s="85"/>
      <c r="T13" s="85"/>
      <c r="U13" s="85"/>
      <c r="V13" s="85" t="s">
        <v>1056</v>
      </c>
      <c r="W13" s="85"/>
      <c r="X13" s="85"/>
      <c r="Y13" s="85"/>
      <c r="Z13" s="85"/>
      <c r="AA13" s="85"/>
      <c r="AB13" s="85"/>
      <c r="AC13" s="85"/>
      <c r="AD13" s="85"/>
      <c r="AE13" s="85"/>
      <c r="AF13" s="85" t="s">
        <v>1057</v>
      </c>
      <c r="AG13" s="85"/>
      <c r="AH13" s="85"/>
      <c r="AI13" s="85"/>
      <c r="AJ13" s="85"/>
      <c r="AK13" s="85"/>
      <c r="AL13" s="85"/>
      <c r="AM13" s="85"/>
      <c r="AN13" s="85"/>
      <c r="AO13" s="10" t="s">
        <v>1056</v>
      </c>
    </row>
    <row r="14" spans="2:44" s="1" customFormat="1" ht="10" x14ac:dyDescent="0.2">
      <c r="B14" s="102" t="s">
        <v>536</v>
      </c>
      <c r="C14" s="102"/>
      <c r="D14" s="102"/>
      <c r="E14" s="102"/>
      <c r="F14" s="102"/>
      <c r="G14" s="102"/>
      <c r="H14" s="102"/>
      <c r="I14" s="102"/>
      <c r="J14" s="102"/>
      <c r="K14" s="103">
        <v>496234355.260001</v>
      </c>
      <c r="L14" s="103"/>
      <c r="M14" s="103"/>
      <c r="N14" s="103"/>
      <c r="O14" s="103"/>
      <c r="P14" s="103"/>
      <c r="Q14" s="103"/>
      <c r="R14" s="103"/>
      <c r="S14" s="103"/>
      <c r="T14" s="103"/>
      <c r="U14" s="103"/>
      <c r="V14" s="96">
        <v>0.16799516671876699</v>
      </c>
      <c r="W14" s="96"/>
      <c r="X14" s="96"/>
      <c r="Y14" s="96"/>
      <c r="Z14" s="96"/>
      <c r="AA14" s="96"/>
      <c r="AB14" s="96"/>
      <c r="AC14" s="96"/>
      <c r="AD14" s="96"/>
      <c r="AE14" s="96"/>
      <c r="AF14" s="94">
        <v>7174</v>
      </c>
      <c r="AG14" s="94"/>
      <c r="AH14" s="94"/>
      <c r="AI14" s="94"/>
      <c r="AJ14" s="94"/>
      <c r="AK14" s="94"/>
      <c r="AL14" s="94"/>
      <c r="AM14" s="94"/>
      <c r="AN14" s="94"/>
      <c r="AO14" s="15">
        <v>0.16163846517810901</v>
      </c>
    </row>
    <row r="15" spans="2:44" s="1" customFormat="1" ht="10" x14ac:dyDescent="0.2">
      <c r="B15" s="102" t="s">
        <v>540</v>
      </c>
      <c r="C15" s="102"/>
      <c r="D15" s="102"/>
      <c r="E15" s="102"/>
      <c r="F15" s="102"/>
      <c r="G15" s="102"/>
      <c r="H15" s="102"/>
      <c r="I15" s="102"/>
      <c r="J15" s="102"/>
      <c r="K15" s="103">
        <v>447505927.83999997</v>
      </c>
      <c r="L15" s="103"/>
      <c r="M15" s="103"/>
      <c r="N15" s="103"/>
      <c r="O15" s="103"/>
      <c r="P15" s="103"/>
      <c r="Q15" s="103"/>
      <c r="R15" s="103"/>
      <c r="S15" s="103"/>
      <c r="T15" s="103"/>
      <c r="U15" s="103"/>
      <c r="V15" s="96">
        <v>0.151498646069613</v>
      </c>
      <c r="W15" s="96"/>
      <c r="X15" s="96"/>
      <c r="Y15" s="96"/>
      <c r="Z15" s="96"/>
      <c r="AA15" s="96"/>
      <c r="AB15" s="96"/>
      <c r="AC15" s="96"/>
      <c r="AD15" s="96"/>
      <c r="AE15" s="96"/>
      <c r="AF15" s="94">
        <v>7067</v>
      </c>
      <c r="AG15" s="94"/>
      <c r="AH15" s="94"/>
      <c r="AI15" s="94"/>
      <c r="AJ15" s="94"/>
      <c r="AK15" s="94"/>
      <c r="AL15" s="94"/>
      <c r="AM15" s="94"/>
      <c r="AN15" s="94"/>
      <c r="AO15" s="15">
        <v>0.159227632201519</v>
      </c>
    </row>
    <row r="16" spans="2:44" s="1" customFormat="1" ht="10" x14ac:dyDescent="0.2">
      <c r="B16" s="102" t="s">
        <v>538</v>
      </c>
      <c r="C16" s="102"/>
      <c r="D16" s="102"/>
      <c r="E16" s="102"/>
      <c r="F16" s="102"/>
      <c r="G16" s="102"/>
      <c r="H16" s="102"/>
      <c r="I16" s="102"/>
      <c r="J16" s="102"/>
      <c r="K16" s="103">
        <v>398743260.58999997</v>
      </c>
      <c r="L16" s="103"/>
      <c r="M16" s="103"/>
      <c r="N16" s="103"/>
      <c r="O16" s="103"/>
      <c r="P16" s="103"/>
      <c r="Q16" s="103"/>
      <c r="R16" s="103"/>
      <c r="S16" s="103"/>
      <c r="T16" s="103"/>
      <c r="U16" s="103"/>
      <c r="V16" s="96">
        <v>0.13499053386923199</v>
      </c>
      <c r="W16" s="96"/>
      <c r="X16" s="96"/>
      <c r="Y16" s="96"/>
      <c r="Z16" s="96"/>
      <c r="AA16" s="96"/>
      <c r="AB16" s="96"/>
      <c r="AC16" s="96"/>
      <c r="AD16" s="96"/>
      <c r="AE16" s="96"/>
      <c r="AF16" s="94">
        <v>5718</v>
      </c>
      <c r="AG16" s="94"/>
      <c r="AH16" s="94"/>
      <c r="AI16" s="94"/>
      <c r="AJ16" s="94"/>
      <c r="AK16" s="94"/>
      <c r="AL16" s="94"/>
      <c r="AM16" s="94"/>
      <c r="AN16" s="94"/>
      <c r="AO16" s="15">
        <v>0.12883311177703199</v>
      </c>
    </row>
    <row r="17" spans="2:44" s="1" customFormat="1" ht="10" x14ac:dyDescent="0.2">
      <c r="B17" s="102" t="s">
        <v>544</v>
      </c>
      <c r="C17" s="102"/>
      <c r="D17" s="102"/>
      <c r="E17" s="102"/>
      <c r="F17" s="102"/>
      <c r="G17" s="102"/>
      <c r="H17" s="102"/>
      <c r="I17" s="102"/>
      <c r="J17" s="102"/>
      <c r="K17" s="103">
        <v>323278767.43000001</v>
      </c>
      <c r="L17" s="103"/>
      <c r="M17" s="103"/>
      <c r="N17" s="103"/>
      <c r="O17" s="103"/>
      <c r="P17" s="103"/>
      <c r="Q17" s="103"/>
      <c r="R17" s="103"/>
      <c r="S17" s="103"/>
      <c r="T17" s="103"/>
      <c r="U17" s="103"/>
      <c r="V17" s="96">
        <v>0.109442786166196</v>
      </c>
      <c r="W17" s="96"/>
      <c r="X17" s="96"/>
      <c r="Y17" s="96"/>
      <c r="Z17" s="96"/>
      <c r="AA17" s="96"/>
      <c r="AB17" s="96"/>
      <c r="AC17" s="96"/>
      <c r="AD17" s="96"/>
      <c r="AE17" s="96"/>
      <c r="AF17" s="94">
        <v>5548</v>
      </c>
      <c r="AG17" s="94"/>
      <c r="AH17" s="94"/>
      <c r="AI17" s="94"/>
      <c r="AJ17" s="94"/>
      <c r="AK17" s="94"/>
      <c r="AL17" s="94"/>
      <c r="AM17" s="94"/>
      <c r="AN17" s="94"/>
      <c r="AO17" s="15">
        <v>0.12500281639366401</v>
      </c>
    </row>
    <row r="18" spans="2:44" s="1" customFormat="1" ht="10" x14ac:dyDescent="0.2">
      <c r="B18" s="102" t="s">
        <v>542</v>
      </c>
      <c r="C18" s="102"/>
      <c r="D18" s="102"/>
      <c r="E18" s="102"/>
      <c r="F18" s="102"/>
      <c r="G18" s="102"/>
      <c r="H18" s="102"/>
      <c r="I18" s="102"/>
      <c r="J18" s="102"/>
      <c r="K18" s="103">
        <v>307895807.69999999</v>
      </c>
      <c r="L18" s="103"/>
      <c r="M18" s="103"/>
      <c r="N18" s="103"/>
      <c r="O18" s="103"/>
      <c r="P18" s="103"/>
      <c r="Q18" s="103"/>
      <c r="R18" s="103"/>
      <c r="S18" s="103"/>
      <c r="T18" s="103"/>
      <c r="U18" s="103"/>
      <c r="V18" s="96">
        <v>0.10423503934843401</v>
      </c>
      <c r="W18" s="96"/>
      <c r="X18" s="96"/>
      <c r="Y18" s="96"/>
      <c r="Z18" s="96"/>
      <c r="AA18" s="96"/>
      <c r="AB18" s="96"/>
      <c r="AC18" s="96"/>
      <c r="AD18" s="96"/>
      <c r="AE18" s="96"/>
      <c r="AF18" s="94">
        <v>3427</v>
      </c>
      <c r="AG18" s="94"/>
      <c r="AH18" s="94"/>
      <c r="AI18" s="94"/>
      <c r="AJ18" s="94"/>
      <c r="AK18" s="94"/>
      <c r="AL18" s="94"/>
      <c r="AM18" s="94"/>
      <c r="AN18" s="94"/>
      <c r="AO18" s="15">
        <v>7.7214248698826093E-2</v>
      </c>
    </row>
    <row r="19" spans="2:44" s="1" customFormat="1" ht="10" x14ac:dyDescent="0.2">
      <c r="B19" s="102" t="s">
        <v>548</v>
      </c>
      <c r="C19" s="102"/>
      <c r="D19" s="102"/>
      <c r="E19" s="102"/>
      <c r="F19" s="102"/>
      <c r="G19" s="102"/>
      <c r="H19" s="102"/>
      <c r="I19" s="102"/>
      <c r="J19" s="102"/>
      <c r="K19" s="103">
        <v>227932682.38</v>
      </c>
      <c r="L19" s="103"/>
      <c r="M19" s="103"/>
      <c r="N19" s="103"/>
      <c r="O19" s="103"/>
      <c r="P19" s="103"/>
      <c r="Q19" s="103"/>
      <c r="R19" s="103"/>
      <c r="S19" s="103"/>
      <c r="T19" s="103"/>
      <c r="U19" s="103"/>
      <c r="V19" s="96">
        <v>7.7164324821930294E-2</v>
      </c>
      <c r="W19" s="96"/>
      <c r="X19" s="96"/>
      <c r="Y19" s="96"/>
      <c r="Z19" s="96"/>
      <c r="AA19" s="96"/>
      <c r="AB19" s="96"/>
      <c r="AC19" s="96"/>
      <c r="AD19" s="96"/>
      <c r="AE19" s="96"/>
      <c r="AF19" s="94">
        <v>3664</v>
      </c>
      <c r="AG19" s="94"/>
      <c r="AH19" s="94"/>
      <c r="AI19" s="94"/>
      <c r="AJ19" s="94"/>
      <c r="AK19" s="94"/>
      <c r="AL19" s="94"/>
      <c r="AM19" s="94"/>
      <c r="AN19" s="94"/>
      <c r="AO19" s="15">
        <v>8.2554131086226695E-2</v>
      </c>
    </row>
    <row r="20" spans="2:44" s="1" customFormat="1" ht="10" x14ac:dyDescent="0.2">
      <c r="B20" s="102" t="s">
        <v>546</v>
      </c>
      <c r="C20" s="102"/>
      <c r="D20" s="102"/>
      <c r="E20" s="102"/>
      <c r="F20" s="102"/>
      <c r="G20" s="102"/>
      <c r="H20" s="102"/>
      <c r="I20" s="102"/>
      <c r="J20" s="102"/>
      <c r="K20" s="103">
        <v>202010460.61000001</v>
      </c>
      <c r="L20" s="103"/>
      <c r="M20" s="103"/>
      <c r="N20" s="103"/>
      <c r="O20" s="103"/>
      <c r="P20" s="103"/>
      <c r="Q20" s="103"/>
      <c r="R20" s="103"/>
      <c r="S20" s="103"/>
      <c r="T20" s="103"/>
      <c r="U20" s="103"/>
      <c r="V20" s="96">
        <v>6.8388616486117298E-2</v>
      </c>
      <c r="W20" s="96"/>
      <c r="X20" s="96"/>
      <c r="Y20" s="96"/>
      <c r="Z20" s="96"/>
      <c r="AA20" s="96"/>
      <c r="AB20" s="96"/>
      <c r="AC20" s="96"/>
      <c r="AD20" s="96"/>
      <c r="AE20" s="96"/>
      <c r="AF20" s="94">
        <v>3486</v>
      </c>
      <c r="AG20" s="94"/>
      <c r="AH20" s="94"/>
      <c r="AI20" s="94"/>
      <c r="AJ20" s="94"/>
      <c r="AK20" s="94"/>
      <c r="AL20" s="94"/>
      <c r="AM20" s="94"/>
      <c r="AN20" s="94"/>
      <c r="AO20" s="15">
        <v>7.8543586508347807E-2</v>
      </c>
    </row>
    <row r="21" spans="2:44" s="1" customFormat="1" ht="10" x14ac:dyDescent="0.2">
      <c r="B21" s="102" t="s">
        <v>550</v>
      </c>
      <c r="C21" s="102"/>
      <c r="D21" s="102"/>
      <c r="E21" s="102"/>
      <c r="F21" s="102"/>
      <c r="G21" s="102"/>
      <c r="H21" s="102"/>
      <c r="I21" s="102"/>
      <c r="J21" s="102"/>
      <c r="K21" s="103">
        <v>178878649.88</v>
      </c>
      <c r="L21" s="103"/>
      <c r="M21" s="103"/>
      <c r="N21" s="103"/>
      <c r="O21" s="103"/>
      <c r="P21" s="103"/>
      <c r="Q21" s="103"/>
      <c r="R21" s="103"/>
      <c r="S21" s="103"/>
      <c r="T21" s="103"/>
      <c r="U21" s="103"/>
      <c r="V21" s="96">
        <v>6.05575738368083E-2</v>
      </c>
      <c r="W21" s="96"/>
      <c r="X21" s="96"/>
      <c r="Y21" s="96"/>
      <c r="Z21" s="96"/>
      <c r="AA21" s="96"/>
      <c r="AB21" s="96"/>
      <c r="AC21" s="96"/>
      <c r="AD21" s="96"/>
      <c r="AE21" s="96"/>
      <c r="AF21" s="94">
        <v>3043</v>
      </c>
      <c r="AG21" s="94"/>
      <c r="AH21" s="94"/>
      <c r="AI21" s="94"/>
      <c r="AJ21" s="94"/>
      <c r="AK21" s="94"/>
      <c r="AL21" s="94"/>
      <c r="AM21" s="94"/>
      <c r="AN21" s="94"/>
      <c r="AO21" s="15">
        <v>6.8562287362278304E-2</v>
      </c>
    </row>
    <row r="22" spans="2:44" s="1" customFormat="1" ht="10" x14ac:dyDescent="0.2">
      <c r="B22" s="102" t="s">
        <v>552</v>
      </c>
      <c r="C22" s="102"/>
      <c r="D22" s="102"/>
      <c r="E22" s="102"/>
      <c r="F22" s="102"/>
      <c r="G22" s="102"/>
      <c r="H22" s="102"/>
      <c r="I22" s="102"/>
      <c r="J22" s="102"/>
      <c r="K22" s="103">
        <v>169594077.06999999</v>
      </c>
      <c r="L22" s="103"/>
      <c r="M22" s="103"/>
      <c r="N22" s="103"/>
      <c r="O22" s="103"/>
      <c r="P22" s="103"/>
      <c r="Q22" s="103"/>
      <c r="R22" s="103"/>
      <c r="S22" s="103"/>
      <c r="T22" s="103"/>
      <c r="U22" s="103"/>
      <c r="V22" s="96">
        <v>5.74143747805657E-2</v>
      </c>
      <c r="W22" s="96"/>
      <c r="X22" s="96"/>
      <c r="Y22" s="96"/>
      <c r="Z22" s="96"/>
      <c r="AA22" s="96"/>
      <c r="AB22" s="96"/>
      <c r="AC22" s="96"/>
      <c r="AD22" s="96"/>
      <c r="AE22" s="96"/>
      <c r="AF22" s="94">
        <v>2171</v>
      </c>
      <c r="AG22" s="94"/>
      <c r="AH22" s="94"/>
      <c r="AI22" s="94"/>
      <c r="AJ22" s="94"/>
      <c r="AK22" s="94"/>
      <c r="AL22" s="94"/>
      <c r="AM22" s="94"/>
      <c r="AN22" s="94"/>
      <c r="AO22" s="15">
        <v>4.8915125160534402E-2</v>
      </c>
    </row>
    <row r="23" spans="2:44" s="1" customFormat="1" ht="10" x14ac:dyDescent="0.2">
      <c r="B23" s="102" t="s">
        <v>554</v>
      </c>
      <c r="C23" s="102"/>
      <c r="D23" s="102"/>
      <c r="E23" s="102"/>
      <c r="F23" s="102"/>
      <c r="G23" s="102"/>
      <c r="H23" s="102"/>
      <c r="I23" s="102"/>
      <c r="J23" s="102"/>
      <c r="K23" s="103">
        <v>116113427.66</v>
      </c>
      <c r="L23" s="103"/>
      <c r="M23" s="103"/>
      <c r="N23" s="103"/>
      <c r="O23" s="103"/>
      <c r="P23" s="103"/>
      <c r="Q23" s="103"/>
      <c r="R23" s="103"/>
      <c r="S23" s="103"/>
      <c r="T23" s="103"/>
      <c r="U23" s="103"/>
      <c r="V23" s="96">
        <v>3.9309037012983099E-2</v>
      </c>
      <c r="W23" s="96"/>
      <c r="X23" s="96"/>
      <c r="Y23" s="96"/>
      <c r="Z23" s="96"/>
      <c r="AA23" s="96"/>
      <c r="AB23" s="96"/>
      <c r="AC23" s="96"/>
      <c r="AD23" s="96"/>
      <c r="AE23" s="96"/>
      <c r="AF23" s="94">
        <v>1800</v>
      </c>
      <c r="AG23" s="94"/>
      <c r="AH23" s="94"/>
      <c r="AI23" s="94"/>
      <c r="AJ23" s="94"/>
      <c r="AK23" s="94"/>
      <c r="AL23" s="94"/>
      <c r="AM23" s="94"/>
      <c r="AN23" s="94"/>
      <c r="AO23" s="15">
        <v>4.0556068765067697E-2</v>
      </c>
    </row>
    <row r="24" spans="2:44" s="1" customFormat="1" ht="10" x14ac:dyDescent="0.2">
      <c r="B24" s="102" t="s">
        <v>488</v>
      </c>
      <c r="C24" s="102"/>
      <c r="D24" s="102"/>
      <c r="E24" s="102"/>
      <c r="F24" s="102"/>
      <c r="G24" s="102"/>
      <c r="H24" s="102"/>
      <c r="I24" s="102"/>
      <c r="J24" s="102"/>
      <c r="K24" s="103">
        <v>82596963.189999893</v>
      </c>
      <c r="L24" s="103"/>
      <c r="M24" s="103"/>
      <c r="N24" s="103"/>
      <c r="O24" s="103"/>
      <c r="P24" s="103"/>
      <c r="Q24" s="103"/>
      <c r="R24" s="103"/>
      <c r="S24" s="103"/>
      <c r="T24" s="103"/>
      <c r="U24" s="103"/>
      <c r="V24" s="96">
        <v>2.7962373935794201E-2</v>
      </c>
      <c r="W24" s="96"/>
      <c r="X24" s="96"/>
      <c r="Y24" s="96"/>
      <c r="Z24" s="96"/>
      <c r="AA24" s="96"/>
      <c r="AB24" s="96"/>
      <c r="AC24" s="96"/>
      <c r="AD24" s="96"/>
      <c r="AE24" s="96"/>
      <c r="AF24" s="94">
        <v>1227</v>
      </c>
      <c r="AG24" s="94"/>
      <c r="AH24" s="94"/>
      <c r="AI24" s="94"/>
      <c r="AJ24" s="94"/>
      <c r="AK24" s="94"/>
      <c r="AL24" s="94"/>
      <c r="AM24" s="94"/>
      <c r="AN24" s="94"/>
      <c r="AO24" s="15">
        <v>2.7645720208187799E-2</v>
      </c>
    </row>
    <row r="25" spans="2:44" s="1" customFormat="1" ht="10" x14ac:dyDescent="0.2">
      <c r="B25" s="102" t="s">
        <v>66</v>
      </c>
      <c r="C25" s="102"/>
      <c r="D25" s="102"/>
      <c r="E25" s="102"/>
      <c r="F25" s="102"/>
      <c r="G25" s="102"/>
      <c r="H25" s="102"/>
      <c r="I25" s="102"/>
      <c r="J25" s="102"/>
      <c r="K25" s="103">
        <v>3076525.75</v>
      </c>
      <c r="L25" s="103"/>
      <c r="M25" s="103"/>
      <c r="N25" s="103"/>
      <c r="O25" s="103"/>
      <c r="P25" s="103"/>
      <c r="Q25" s="103"/>
      <c r="R25" s="103"/>
      <c r="S25" s="103"/>
      <c r="T25" s="103"/>
      <c r="U25" s="103"/>
      <c r="V25" s="96">
        <v>1.04152695356014E-3</v>
      </c>
      <c r="W25" s="96"/>
      <c r="X25" s="96"/>
      <c r="Y25" s="96"/>
      <c r="Z25" s="96"/>
      <c r="AA25" s="96"/>
      <c r="AB25" s="96"/>
      <c r="AC25" s="96"/>
      <c r="AD25" s="96"/>
      <c r="AE25" s="96"/>
      <c r="AF25" s="94">
        <v>58</v>
      </c>
      <c r="AG25" s="94"/>
      <c r="AH25" s="94"/>
      <c r="AI25" s="94"/>
      <c r="AJ25" s="94"/>
      <c r="AK25" s="94"/>
      <c r="AL25" s="94"/>
      <c r="AM25" s="94"/>
      <c r="AN25" s="94"/>
      <c r="AO25" s="15">
        <v>1.30680666020774E-3</v>
      </c>
    </row>
    <row r="26" spans="2:44" s="1" customFormat="1" ht="10.5" x14ac:dyDescent="0.2">
      <c r="B26" s="100"/>
      <c r="C26" s="100"/>
      <c r="D26" s="100"/>
      <c r="E26" s="100"/>
      <c r="F26" s="100"/>
      <c r="G26" s="100"/>
      <c r="H26" s="100"/>
      <c r="I26" s="100"/>
      <c r="J26" s="100"/>
      <c r="K26" s="104">
        <v>2953860905.3600001</v>
      </c>
      <c r="L26" s="104"/>
      <c r="M26" s="104"/>
      <c r="N26" s="104"/>
      <c r="O26" s="104"/>
      <c r="P26" s="104"/>
      <c r="Q26" s="104"/>
      <c r="R26" s="104"/>
      <c r="S26" s="104"/>
      <c r="T26" s="104"/>
      <c r="U26" s="104"/>
      <c r="V26" s="97">
        <v>1</v>
      </c>
      <c r="W26" s="97"/>
      <c r="X26" s="97"/>
      <c r="Y26" s="97"/>
      <c r="Z26" s="97"/>
      <c r="AA26" s="97"/>
      <c r="AB26" s="97"/>
      <c r="AC26" s="97"/>
      <c r="AD26" s="97"/>
      <c r="AE26" s="97"/>
      <c r="AF26" s="95">
        <v>44383</v>
      </c>
      <c r="AG26" s="95"/>
      <c r="AH26" s="95"/>
      <c r="AI26" s="95"/>
      <c r="AJ26" s="95"/>
      <c r="AK26" s="95"/>
      <c r="AL26" s="95"/>
      <c r="AM26" s="95"/>
      <c r="AN26" s="95"/>
      <c r="AO26" s="51">
        <v>1</v>
      </c>
    </row>
    <row r="27" spans="2:44" s="1" customFormat="1" ht="8" x14ac:dyDescent="0.2"/>
    <row r="28" spans="2:44" s="1" customFormat="1" ht="13" x14ac:dyDescent="0.2">
      <c r="B28" s="87" t="s">
        <v>1172</v>
      </c>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row>
    <row r="29" spans="2:44" s="1" customFormat="1" ht="8" x14ac:dyDescent="0.2"/>
    <row r="30" spans="2:44" s="1" customFormat="1" ht="10.5" x14ac:dyDescent="0.2">
      <c r="B30" s="85" t="s">
        <v>1058</v>
      </c>
      <c r="C30" s="85"/>
      <c r="D30" s="85"/>
      <c r="E30" s="85"/>
      <c r="F30" s="85"/>
      <c r="G30" s="85"/>
      <c r="H30" s="85"/>
      <c r="I30" s="85"/>
      <c r="J30" s="85"/>
      <c r="K30" s="85" t="s">
        <v>1055</v>
      </c>
      <c r="L30" s="85"/>
      <c r="M30" s="85"/>
      <c r="N30" s="85"/>
      <c r="O30" s="85"/>
      <c r="P30" s="85"/>
      <c r="Q30" s="85"/>
      <c r="R30" s="85"/>
      <c r="S30" s="85"/>
      <c r="T30" s="85"/>
      <c r="U30" s="85"/>
      <c r="V30" s="85" t="s">
        <v>1056</v>
      </c>
      <c r="W30" s="85"/>
      <c r="X30" s="85"/>
      <c r="Y30" s="85"/>
      <c r="Z30" s="85"/>
      <c r="AA30" s="85"/>
      <c r="AB30" s="85"/>
      <c r="AC30" s="85"/>
      <c r="AD30" s="85"/>
      <c r="AE30" s="85"/>
      <c r="AF30" s="85" t="s">
        <v>1057</v>
      </c>
      <c r="AG30" s="85"/>
      <c r="AH30" s="85"/>
      <c r="AI30" s="85"/>
      <c r="AJ30" s="85"/>
      <c r="AK30" s="85"/>
      <c r="AL30" s="85"/>
      <c r="AM30" s="85"/>
      <c r="AN30" s="85" t="s">
        <v>1056</v>
      </c>
      <c r="AO30" s="85"/>
    </row>
    <row r="31" spans="2:44" s="1" customFormat="1" ht="10" x14ac:dyDescent="0.2">
      <c r="B31" s="98" t="s">
        <v>1059</v>
      </c>
      <c r="C31" s="98"/>
      <c r="D31" s="98"/>
      <c r="E31" s="98"/>
      <c r="F31" s="98"/>
      <c r="G31" s="98"/>
      <c r="H31" s="98"/>
      <c r="I31" s="98"/>
      <c r="J31" s="98"/>
      <c r="K31" s="103">
        <v>79641531.569999993</v>
      </c>
      <c r="L31" s="103"/>
      <c r="M31" s="103"/>
      <c r="N31" s="103"/>
      <c r="O31" s="103"/>
      <c r="P31" s="103"/>
      <c r="Q31" s="103"/>
      <c r="R31" s="103"/>
      <c r="S31" s="103"/>
      <c r="T31" s="103"/>
      <c r="U31" s="103"/>
      <c r="V31" s="96">
        <v>2.69618421860977E-2</v>
      </c>
      <c r="W31" s="96"/>
      <c r="X31" s="96"/>
      <c r="Y31" s="96"/>
      <c r="Z31" s="96"/>
      <c r="AA31" s="96"/>
      <c r="AB31" s="96"/>
      <c r="AC31" s="96"/>
      <c r="AD31" s="96"/>
      <c r="AE31" s="96"/>
      <c r="AF31" s="94">
        <v>722</v>
      </c>
      <c r="AG31" s="94"/>
      <c r="AH31" s="94"/>
      <c r="AI31" s="94"/>
      <c r="AJ31" s="94"/>
      <c r="AK31" s="94"/>
      <c r="AL31" s="94"/>
      <c r="AM31" s="94"/>
      <c r="AN31" s="96">
        <v>1.6267489804654901E-2</v>
      </c>
      <c r="AO31" s="96"/>
    </row>
    <row r="32" spans="2:44" s="1" customFormat="1" ht="10" x14ac:dyDescent="0.2">
      <c r="B32" s="98" t="s">
        <v>1060</v>
      </c>
      <c r="C32" s="98"/>
      <c r="D32" s="98"/>
      <c r="E32" s="98"/>
      <c r="F32" s="98"/>
      <c r="G32" s="98"/>
      <c r="H32" s="98"/>
      <c r="I32" s="98"/>
      <c r="J32" s="98"/>
      <c r="K32" s="103">
        <v>313368814.06999999</v>
      </c>
      <c r="L32" s="103"/>
      <c r="M32" s="103"/>
      <c r="N32" s="103"/>
      <c r="O32" s="103"/>
      <c r="P32" s="103"/>
      <c r="Q32" s="103"/>
      <c r="R32" s="103"/>
      <c r="S32" s="103"/>
      <c r="T32" s="103"/>
      <c r="U32" s="103"/>
      <c r="V32" s="96">
        <v>0.106087870793567</v>
      </c>
      <c r="W32" s="96"/>
      <c r="X32" s="96"/>
      <c r="Y32" s="96"/>
      <c r="Z32" s="96"/>
      <c r="AA32" s="96"/>
      <c r="AB32" s="96"/>
      <c r="AC32" s="96"/>
      <c r="AD32" s="96"/>
      <c r="AE32" s="96"/>
      <c r="AF32" s="94">
        <v>3012</v>
      </c>
      <c r="AG32" s="94"/>
      <c r="AH32" s="94"/>
      <c r="AI32" s="94"/>
      <c r="AJ32" s="94"/>
      <c r="AK32" s="94"/>
      <c r="AL32" s="94"/>
      <c r="AM32" s="94"/>
      <c r="AN32" s="96">
        <v>6.7863821733546603E-2</v>
      </c>
      <c r="AO32" s="96"/>
    </row>
    <row r="33" spans="2:41" s="1" customFormat="1" ht="10" x14ac:dyDescent="0.2">
      <c r="B33" s="98" t="s">
        <v>1061</v>
      </c>
      <c r="C33" s="98"/>
      <c r="D33" s="98"/>
      <c r="E33" s="98"/>
      <c r="F33" s="98"/>
      <c r="G33" s="98"/>
      <c r="H33" s="98"/>
      <c r="I33" s="98"/>
      <c r="J33" s="98"/>
      <c r="K33" s="103">
        <v>517605539.37</v>
      </c>
      <c r="L33" s="103"/>
      <c r="M33" s="103"/>
      <c r="N33" s="103"/>
      <c r="O33" s="103"/>
      <c r="P33" s="103"/>
      <c r="Q33" s="103"/>
      <c r="R33" s="103"/>
      <c r="S33" s="103"/>
      <c r="T33" s="103"/>
      <c r="U33" s="103"/>
      <c r="V33" s="96">
        <v>0.17523016687439999</v>
      </c>
      <c r="W33" s="96"/>
      <c r="X33" s="96"/>
      <c r="Y33" s="96"/>
      <c r="Z33" s="96"/>
      <c r="AA33" s="96"/>
      <c r="AB33" s="96"/>
      <c r="AC33" s="96"/>
      <c r="AD33" s="96"/>
      <c r="AE33" s="96"/>
      <c r="AF33" s="94">
        <v>5184</v>
      </c>
      <c r="AG33" s="94"/>
      <c r="AH33" s="94"/>
      <c r="AI33" s="94"/>
      <c r="AJ33" s="94"/>
      <c r="AK33" s="94"/>
      <c r="AL33" s="94"/>
      <c r="AM33" s="94"/>
      <c r="AN33" s="96">
        <v>0.116801478043395</v>
      </c>
      <c r="AO33" s="96"/>
    </row>
    <row r="34" spans="2:41" s="1" customFormat="1" ht="10" x14ac:dyDescent="0.2">
      <c r="B34" s="98" t="s">
        <v>1062</v>
      </c>
      <c r="C34" s="98"/>
      <c r="D34" s="98"/>
      <c r="E34" s="98"/>
      <c r="F34" s="98"/>
      <c r="G34" s="98"/>
      <c r="H34" s="98"/>
      <c r="I34" s="98"/>
      <c r="J34" s="98"/>
      <c r="K34" s="103">
        <v>377352564.94999999</v>
      </c>
      <c r="L34" s="103"/>
      <c r="M34" s="103"/>
      <c r="N34" s="103"/>
      <c r="O34" s="103"/>
      <c r="P34" s="103"/>
      <c r="Q34" s="103"/>
      <c r="R34" s="103"/>
      <c r="S34" s="103"/>
      <c r="T34" s="103"/>
      <c r="U34" s="103"/>
      <c r="V34" s="96">
        <v>0.127748928280701</v>
      </c>
      <c r="W34" s="96"/>
      <c r="X34" s="96"/>
      <c r="Y34" s="96"/>
      <c r="Z34" s="96"/>
      <c r="AA34" s="96"/>
      <c r="AB34" s="96"/>
      <c r="AC34" s="96"/>
      <c r="AD34" s="96"/>
      <c r="AE34" s="96"/>
      <c r="AF34" s="94">
        <v>4423</v>
      </c>
      <c r="AG34" s="94"/>
      <c r="AH34" s="94"/>
      <c r="AI34" s="94"/>
      <c r="AJ34" s="94"/>
      <c r="AK34" s="94"/>
      <c r="AL34" s="94"/>
      <c r="AM34" s="94"/>
      <c r="AN34" s="96">
        <v>9.9655273415496903E-2</v>
      </c>
      <c r="AO34" s="96"/>
    </row>
    <row r="35" spans="2:41" s="1" customFormat="1" ht="10" x14ac:dyDescent="0.2">
      <c r="B35" s="98" t="s">
        <v>1063</v>
      </c>
      <c r="C35" s="98"/>
      <c r="D35" s="98"/>
      <c r="E35" s="98"/>
      <c r="F35" s="98"/>
      <c r="G35" s="98"/>
      <c r="H35" s="98"/>
      <c r="I35" s="98"/>
      <c r="J35" s="98"/>
      <c r="K35" s="103">
        <v>309023118.11000001</v>
      </c>
      <c r="L35" s="103"/>
      <c r="M35" s="103"/>
      <c r="N35" s="103"/>
      <c r="O35" s="103"/>
      <c r="P35" s="103"/>
      <c r="Q35" s="103"/>
      <c r="R35" s="103"/>
      <c r="S35" s="103"/>
      <c r="T35" s="103"/>
      <c r="U35" s="103"/>
      <c r="V35" s="96">
        <v>0.104616678987577</v>
      </c>
      <c r="W35" s="96"/>
      <c r="X35" s="96"/>
      <c r="Y35" s="96"/>
      <c r="Z35" s="96"/>
      <c r="AA35" s="96"/>
      <c r="AB35" s="96"/>
      <c r="AC35" s="96"/>
      <c r="AD35" s="96"/>
      <c r="AE35" s="96"/>
      <c r="AF35" s="94">
        <v>4205</v>
      </c>
      <c r="AG35" s="94"/>
      <c r="AH35" s="94"/>
      <c r="AI35" s="94"/>
      <c r="AJ35" s="94"/>
      <c r="AK35" s="94"/>
      <c r="AL35" s="94"/>
      <c r="AM35" s="94"/>
      <c r="AN35" s="96">
        <v>9.4743482865060902E-2</v>
      </c>
      <c r="AO35" s="96"/>
    </row>
    <row r="36" spans="2:41" s="1" customFormat="1" ht="10" x14ac:dyDescent="0.2">
      <c r="B36" s="98" t="s">
        <v>1064</v>
      </c>
      <c r="C36" s="98"/>
      <c r="D36" s="98"/>
      <c r="E36" s="98"/>
      <c r="F36" s="98"/>
      <c r="G36" s="98"/>
      <c r="H36" s="98"/>
      <c r="I36" s="98"/>
      <c r="J36" s="98"/>
      <c r="K36" s="103">
        <v>294928186.36000001</v>
      </c>
      <c r="L36" s="103"/>
      <c r="M36" s="103"/>
      <c r="N36" s="103"/>
      <c r="O36" s="103"/>
      <c r="P36" s="103"/>
      <c r="Q36" s="103"/>
      <c r="R36" s="103"/>
      <c r="S36" s="103"/>
      <c r="T36" s="103"/>
      <c r="U36" s="103"/>
      <c r="V36" s="96">
        <v>9.9844981131247804E-2</v>
      </c>
      <c r="W36" s="96"/>
      <c r="X36" s="96"/>
      <c r="Y36" s="96"/>
      <c r="Z36" s="96"/>
      <c r="AA36" s="96"/>
      <c r="AB36" s="96"/>
      <c r="AC36" s="96"/>
      <c r="AD36" s="96"/>
      <c r="AE36" s="96"/>
      <c r="AF36" s="94">
        <v>4316</v>
      </c>
      <c r="AG36" s="94"/>
      <c r="AH36" s="94"/>
      <c r="AI36" s="94"/>
      <c r="AJ36" s="94"/>
      <c r="AK36" s="94"/>
      <c r="AL36" s="94"/>
      <c r="AM36" s="94"/>
      <c r="AN36" s="96">
        <v>9.7244440438906801E-2</v>
      </c>
      <c r="AO36" s="96"/>
    </row>
    <row r="37" spans="2:41" s="1" customFormat="1" ht="10" x14ac:dyDescent="0.2">
      <c r="B37" s="98" t="s">
        <v>1065</v>
      </c>
      <c r="C37" s="98"/>
      <c r="D37" s="98"/>
      <c r="E37" s="98"/>
      <c r="F37" s="98"/>
      <c r="G37" s="98"/>
      <c r="H37" s="98"/>
      <c r="I37" s="98"/>
      <c r="J37" s="98"/>
      <c r="K37" s="103">
        <v>421275421.92000097</v>
      </c>
      <c r="L37" s="103"/>
      <c r="M37" s="103"/>
      <c r="N37" s="103"/>
      <c r="O37" s="103"/>
      <c r="P37" s="103"/>
      <c r="Q37" s="103"/>
      <c r="R37" s="103"/>
      <c r="S37" s="103"/>
      <c r="T37" s="103"/>
      <c r="U37" s="103"/>
      <c r="V37" s="96">
        <v>0.142618571225059</v>
      </c>
      <c r="W37" s="96"/>
      <c r="X37" s="96"/>
      <c r="Y37" s="96"/>
      <c r="Z37" s="96"/>
      <c r="AA37" s="96"/>
      <c r="AB37" s="96"/>
      <c r="AC37" s="96"/>
      <c r="AD37" s="96"/>
      <c r="AE37" s="96"/>
      <c r="AF37" s="94">
        <v>7307</v>
      </c>
      <c r="AG37" s="94"/>
      <c r="AH37" s="94"/>
      <c r="AI37" s="94"/>
      <c r="AJ37" s="94"/>
      <c r="AK37" s="94"/>
      <c r="AL37" s="94"/>
      <c r="AM37" s="94"/>
      <c r="AN37" s="96">
        <v>0.16463510803686099</v>
      </c>
      <c r="AO37" s="96"/>
    </row>
    <row r="38" spans="2:41" s="1" customFormat="1" ht="10" x14ac:dyDescent="0.2">
      <c r="B38" s="98" t="s">
        <v>1066</v>
      </c>
      <c r="C38" s="98"/>
      <c r="D38" s="98"/>
      <c r="E38" s="98"/>
      <c r="F38" s="98"/>
      <c r="G38" s="98"/>
      <c r="H38" s="98"/>
      <c r="I38" s="98"/>
      <c r="J38" s="98"/>
      <c r="K38" s="103">
        <v>382913299.85000002</v>
      </c>
      <c r="L38" s="103"/>
      <c r="M38" s="103"/>
      <c r="N38" s="103"/>
      <c r="O38" s="103"/>
      <c r="P38" s="103"/>
      <c r="Q38" s="103"/>
      <c r="R38" s="103"/>
      <c r="S38" s="103"/>
      <c r="T38" s="103"/>
      <c r="U38" s="103"/>
      <c r="V38" s="96">
        <v>0.12963145934027401</v>
      </c>
      <c r="W38" s="96"/>
      <c r="X38" s="96"/>
      <c r="Y38" s="96"/>
      <c r="Z38" s="96"/>
      <c r="AA38" s="96"/>
      <c r="AB38" s="96"/>
      <c r="AC38" s="96"/>
      <c r="AD38" s="96"/>
      <c r="AE38" s="96"/>
      <c r="AF38" s="94">
        <v>8463</v>
      </c>
      <c r="AG38" s="94"/>
      <c r="AH38" s="94"/>
      <c r="AI38" s="94"/>
      <c r="AJ38" s="94"/>
      <c r="AK38" s="94"/>
      <c r="AL38" s="94"/>
      <c r="AM38" s="94"/>
      <c r="AN38" s="96">
        <v>0.19068111664376</v>
      </c>
      <c r="AO38" s="96"/>
    </row>
    <row r="39" spans="2:41" s="1" customFormat="1" ht="10" x14ac:dyDescent="0.2">
      <c r="B39" s="98" t="s">
        <v>1067</v>
      </c>
      <c r="C39" s="98"/>
      <c r="D39" s="98"/>
      <c r="E39" s="98"/>
      <c r="F39" s="98"/>
      <c r="G39" s="98"/>
      <c r="H39" s="98"/>
      <c r="I39" s="98"/>
      <c r="J39" s="98"/>
      <c r="K39" s="103">
        <v>222673469.50999901</v>
      </c>
      <c r="L39" s="103"/>
      <c r="M39" s="103"/>
      <c r="N39" s="103"/>
      <c r="O39" s="103"/>
      <c r="P39" s="103"/>
      <c r="Q39" s="103"/>
      <c r="R39" s="103"/>
      <c r="S39" s="103"/>
      <c r="T39" s="103"/>
      <c r="U39" s="103"/>
      <c r="V39" s="96">
        <v>7.5383871023155399E-2</v>
      </c>
      <c r="W39" s="96"/>
      <c r="X39" s="96"/>
      <c r="Y39" s="96"/>
      <c r="Z39" s="96"/>
      <c r="AA39" s="96"/>
      <c r="AB39" s="96"/>
      <c r="AC39" s="96"/>
      <c r="AD39" s="96"/>
      <c r="AE39" s="96"/>
      <c r="AF39" s="94">
        <v>5545</v>
      </c>
      <c r="AG39" s="94"/>
      <c r="AH39" s="94"/>
      <c r="AI39" s="94"/>
      <c r="AJ39" s="94"/>
      <c r="AK39" s="94"/>
      <c r="AL39" s="94"/>
      <c r="AM39" s="94"/>
      <c r="AN39" s="96">
        <v>0.124935222945722</v>
      </c>
      <c r="AO39" s="96"/>
    </row>
    <row r="40" spans="2:41" s="1" customFormat="1" ht="10" x14ac:dyDescent="0.2">
      <c r="B40" s="98" t="s">
        <v>1068</v>
      </c>
      <c r="C40" s="98"/>
      <c r="D40" s="98"/>
      <c r="E40" s="98"/>
      <c r="F40" s="98"/>
      <c r="G40" s="98"/>
      <c r="H40" s="98"/>
      <c r="I40" s="98"/>
      <c r="J40" s="98"/>
      <c r="K40" s="103">
        <v>8226120.2599999998</v>
      </c>
      <c r="L40" s="103"/>
      <c r="M40" s="103"/>
      <c r="N40" s="103"/>
      <c r="O40" s="103"/>
      <c r="P40" s="103"/>
      <c r="Q40" s="103"/>
      <c r="R40" s="103"/>
      <c r="S40" s="103"/>
      <c r="T40" s="103"/>
      <c r="U40" s="103"/>
      <c r="V40" s="96">
        <v>2.7848705553714802E-3</v>
      </c>
      <c r="W40" s="96"/>
      <c r="X40" s="96"/>
      <c r="Y40" s="96"/>
      <c r="Z40" s="96"/>
      <c r="AA40" s="96"/>
      <c r="AB40" s="96"/>
      <c r="AC40" s="96"/>
      <c r="AD40" s="96"/>
      <c r="AE40" s="96"/>
      <c r="AF40" s="94">
        <v>237</v>
      </c>
      <c r="AG40" s="94"/>
      <c r="AH40" s="94"/>
      <c r="AI40" s="94"/>
      <c r="AJ40" s="94"/>
      <c r="AK40" s="94"/>
      <c r="AL40" s="94"/>
      <c r="AM40" s="94"/>
      <c r="AN40" s="96">
        <v>5.3398823874005802E-3</v>
      </c>
      <c r="AO40" s="96"/>
    </row>
    <row r="41" spans="2:41" s="1" customFormat="1" ht="10" x14ac:dyDescent="0.2">
      <c r="B41" s="98" t="s">
        <v>1069</v>
      </c>
      <c r="C41" s="98"/>
      <c r="D41" s="98"/>
      <c r="E41" s="98"/>
      <c r="F41" s="98"/>
      <c r="G41" s="98"/>
      <c r="H41" s="98"/>
      <c r="I41" s="98"/>
      <c r="J41" s="98"/>
      <c r="K41" s="103">
        <v>3552956.2</v>
      </c>
      <c r="L41" s="103"/>
      <c r="M41" s="103"/>
      <c r="N41" s="103"/>
      <c r="O41" s="103"/>
      <c r="P41" s="103"/>
      <c r="Q41" s="103"/>
      <c r="R41" s="103"/>
      <c r="S41" s="103"/>
      <c r="T41" s="103"/>
      <c r="U41" s="103"/>
      <c r="V41" s="96">
        <v>1.20281770666753E-3</v>
      </c>
      <c r="W41" s="96"/>
      <c r="X41" s="96"/>
      <c r="Y41" s="96"/>
      <c r="Z41" s="96"/>
      <c r="AA41" s="96"/>
      <c r="AB41" s="96"/>
      <c r="AC41" s="96"/>
      <c r="AD41" s="96"/>
      <c r="AE41" s="96"/>
      <c r="AF41" s="94">
        <v>124</v>
      </c>
      <c r="AG41" s="94"/>
      <c r="AH41" s="94"/>
      <c r="AI41" s="94"/>
      <c r="AJ41" s="94"/>
      <c r="AK41" s="94"/>
      <c r="AL41" s="94"/>
      <c r="AM41" s="94"/>
      <c r="AN41" s="96">
        <v>2.79386251492689E-3</v>
      </c>
      <c r="AO41" s="96"/>
    </row>
    <row r="42" spans="2:41" s="1" customFormat="1" ht="10" x14ac:dyDescent="0.2">
      <c r="B42" s="98" t="s">
        <v>1070</v>
      </c>
      <c r="C42" s="98"/>
      <c r="D42" s="98"/>
      <c r="E42" s="98"/>
      <c r="F42" s="98"/>
      <c r="G42" s="98"/>
      <c r="H42" s="98"/>
      <c r="I42" s="98"/>
      <c r="J42" s="98"/>
      <c r="K42" s="103">
        <v>1563140.63</v>
      </c>
      <c r="L42" s="103"/>
      <c r="M42" s="103"/>
      <c r="N42" s="103"/>
      <c r="O42" s="103"/>
      <c r="P42" s="103"/>
      <c r="Q42" s="103"/>
      <c r="R42" s="103"/>
      <c r="S42" s="103"/>
      <c r="T42" s="103"/>
      <c r="U42" s="103"/>
      <c r="V42" s="96">
        <v>5.2918559136063803E-4</v>
      </c>
      <c r="W42" s="96"/>
      <c r="X42" s="96"/>
      <c r="Y42" s="96"/>
      <c r="Z42" s="96"/>
      <c r="AA42" s="96"/>
      <c r="AB42" s="96"/>
      <c r="AC42" s="96"/>
      <c r="AD42" s="96"/>
      <c r="AE42" s="96"/>
      <c r="AF42" s="94">
        <v>72</v>
      </c>
      <c r="AG42" s="94"/>
      <c r="AH42" s="94"/>
      <c r="AI42" s="94"/>
      <c r="AJ42" s="94"/>
      <c r="AK42" s="94"/>
      <c r="AL42" s="94"/>
      <c r="AM42" s="94"/>
      <c r="AN42" s="96">
        <v>1.6222427506027101E-3</v>
      </c>
      <c r="AO42" s="96"/>
    </row>
    <row r="43" spans="2:41" s="1" customFormat="1" ht="10" x14ac:dyDescent="0.2">
      <c r="B43" s="98" t="s">
        <v>1071</v>
      </c>
      <c r="C43" s="98"/>
      <c r="D43" s="98"/>
      <c r="E43" s="98"/>
      <c r="F43" s="98"/>
      <c r="G43" s="98"/>
      <c r="H43" s="98"/>
      <c r="I43" s="98"/>
      <c r="J43" s="98"/>
      <c r="K43" s="103">
        <v>4350970.08</v>
      </c>
      <c r="L43" s="103"/>
      <c r="M43" s="103"/>
      <c r="N43" s="103"/>
      <c r="O43" s="103"/>
      <c r="P43" s="103"/>
      <c r="Q43" s="103"/>
      <c r="R43" s="103"/>
      <c r="S43" s="103"/>
      <c r="T43" s="103"/>
      <c r="U43" s="103"/>
      <c r="V43" s="96">
        <v>1.4729773064482601E-3</v>
      </c>
      <c r="W43" s="96"/>
      <c r="X43" s="96"/>
      <c r="Y43" s="96"/>
      <c r="Z43" s="96"/>
      <c r="AA43" s="96"/>
      <c r="AB43" s="96"/>
      <c r="AC43" s="96"/>
      <c r="AD43" s="96"/>
      <c r="AE43" s="96"/>
      <c r="AF43" s="94">
        <v>214</v>
      </c>
      <c r="AG43" s="94"/>
      <c r="AH43" s="94"/>
      <c r="AI43" s="94"/>
      <c r="AJ43" s="94"/>
      <c r="AK43" s="94"/>
      <c r="AL43" s="94"/>
      <c r="AM43" s="94"/>
      <c r="AN43" s="96">
        <v>4.8216659531802701E-3</v>
      </c>
      <c r="AO43" s="96"/>
    </row>
    <row r="44" spans="2:41" s="1" customFormat="1" ht="10" x14ac:dyDescent="0.2">
      <c r="B44" s="98" t="s">
        <v>1072</v>
      </c>
      <c r="C44" s="98"/>
      <c r="D44" s="98"/>
      <c r="E44" s="98"/>
      <c r="F44" s="98"/>
      <c r="G44" s="98"/>
      <c r="H44" s="98"/>
      <c r="I44" s="98"/>
      <c r="J44" s="98"/>
      <c r="K44" s="103">
        <v>9807680.2600000091</v>
      </c>
      <c r="L44" s="103"/>
      <c r="M44" s="103"/>
      <c r="N44" s="103"/>
      <c r="O44" s="103"/>
      <c r="P44" s="103"/>
      <c r="Q44" s="103"/>
      <c r="R44" s="103"/>
      <c r="S44" s="103"/>
      <c r="T44" s="103"/>
      <c r="U44" s="103"/>
      <c r="V44" s="96">
        <v>3.3202918398098002E-3</v>
      </c>
      <c r="W44" s="96"/>
      <c r="X44" s="96"/>
      <c r="Y44" s="96"/>
      <c r="Z44" s="96"/>
      <c r="AA44" s="96"/>
      <c r="AB44" s="96"/>
      <c r="AC44" s="96"/>
      <c r="AD44" s="96"/>
      <c r="AE44" s="96"/>
      <c r="AF44" s="94">
        <v>262</v>
      </c>
      <c r="AG44" s="94"/>
      <c r="AH44" s="94"/>
      <c r="AI44" s="94"/>
      <c r="AJ44" s="94"/>
      <c r="AK44" s="94"/>
      <c r="AL44" s="94"/>
      <c r="AM44" s="94"/>
      <c r="AN44" s="96">
        <v>5.9031611202487403E-3</v>
      </c>
      <c r="AO44" s="96"/>
    </row>
    <row r="45" spans="2:41" s="1" customFormat="1" ht="10" x14ac:dyDescent="0.2">
      <c r="B45" s="98" t="s">
        <v>1073</v>
      </c>
      <c r="C45" s="98"/>
      <c r="D45" s="98"/>
      <c r="E45" s="98"/>
      <c r="F45" s="98"/>
      <c r="G45" s="98"/>
      <c r="H45" s="98"/>
      <c r="I45" s="98"/>
      <c r="J45" s="98"/>
      <c r="K45" s="103">
        <v>2671730.67</v>
      </c>
      <c r="L45" s="103"/>
      <c r="M45" s="103"/>
      <c r="N45" s="103"/>
      <c r="O45" s="103"/>
      <c r="P45" s="103"/>
      <c r="Q45" s="103"/>
      <c r="R45" s="103"/>
      <c r="S45" s="103"/>
      <c r="T45" s="103"/>
      <c r="U45" s="103"/>
      <c r="V45" s="96">
        <v>9.0448763689310698E-4</v>
      </c>
      <c r="W45" s="96"/>
      <c r="X45" s="96"/>
      <c r="Y45" s="96"/>
      <c r="Z45" s="96"/>
      <c r="AA45" s="96"/>
      <c r="AB45" s="96"/>
      <c r="AC45" s="96"/>
      <c r="AD45" s="96"/>
      <c r="AE45" s="96"/>
      <c r="AF45" s="94">
        <v>86</v>
      </c>
      <c r="AG45" s="94"/>
      <c r="AH45" s="94"/>
      <c r="AI45" s="94"/>
      <c r="AJ45" s="94"/>
      <c r="AK45" s="94"/>
      <c r="AL45" s="94"/>
      <c r="AM45" s="94"/>
      <c r="AN45" s="96">
        <v>1.9376788409976801E-3</v>
      </c>
      <c r="AO45" s="96"/>
    </row>
    <row r="46" spans="2:41" s="1" customFormat="1" ht="10" x14ac:dyDescent="0.2">
      <c r="B46" s="98" t="s">
        <v>1074</v>
      </c>
      <c r="C46" s="98"/>
      <c r="D46" s="98"/>
      <c r="E46" s="98"/>
      <c r="F46" s="98"/>
      <c r="G46" s="98"/>
      <c r="H46" s="98"/>
      <c r="I46" s="98"/>
      <c r="J46" s="98"/>
      <c r="K46" s="103">
        <v>760685.96</v>
      </c>
      <c r="L46" s="103"/>
      <c r="M46" s="103"/>
      <c r="N46" s="103"/>
      <c r="O46" s="103"/>
      <c r="P46" s="103"/>
      <c r="Q46" s="103"/>
      <c r="R46" s="103"/>
      <c r="S46" s="103"/>
      <c r="T46" s="103"/>
      <c r="U46" s="103"/>
      <c r="V46" s="96">
        <v>2.5752260663989901E-4</v>
      </c>
      <c r="W46" s="96"/>
      <c r="X46" s="96"/>
      <c r="Y46" s="96"/>
      <c r="Z46" s="96"/>
      <c r="AA46" s="96"/>
      <c r="AB46" s="96"/>
      <c r="AC46" s="96"/>
      <c r="AD46" s="96"/>
      <c r="AE46" s="96"/>
      <c r="AF46" s="94">
        <v>12</v>
      </c>
      <c r="AG46" s="94"/>
      <c r="AH46" s="94"/>
      <c r="AI46" s="94"/>
      <c r="AJ46" s="94"/>
      <c r="AK46" s="94"/>
      <c r="AL46" s="94"/>
      <c r="AM46" s="94"/>
      <c r="AN46" s="96">
        <v>2.7037379176711798E-4</v>
      </c>
      <c r="AO46" s="96"/>
    </row>
    <row r="47" spans="2:41" s="1" customFormat="1" ht="10" x14ac:dyDescent="0.2">
      <c r="B47" s="98" t="s">
        <v>1075</v>
      </c>
      <c r="C47" s="98"/>
      <c r="D47" s="98"/>
      <c r="E47" s="98"/>
      <c r="F47" s="98"/>
      <c r="G47" s="98"/>
      <c r="H47" s="98"/>
      <c r="I47" s="98"/>
      <c r="J47" s="98"/>
      <c r="K47" s="103">
        <v>211704.82</v>
      </c>
      <c r="L47" s="103"/>
      <c r="M47" s="103"/>
      <c r="N47" s="103"/>
      <c r="O47" s="103"/>
      <c r="P47" s="103"/>
      <c r="Q47" s="103"/>
      <c r="R47" s="103"/>
      <c r="S47" s="103"/>
      <c r="T47" s="103"/>
      <c r="U47" s="103"/>
      <c r="V47" s="96">
        <v>7.1670544681317204E-5</v>
      </c>
      <c r="W47" s="96"/>
      <c r="X47" s="96"/>
      <c r="Y47" s="96"/>
      <c r="Z47" s="96"/>
      <c r="AA47" s="96"/>
      <c r="AB47" s="96"/>
      <c r="AC47" s="96"/>
      <c r="AD47" s="96"/>
      <c r="AE47" s="96"/>
      <c r="AF47" s="94">
        <v>15</v>
      </c>
      <c r="AG47" s="94"/>
      <c r="AH47" s="94"/>
      <c r="AI47" s="94"/>
      <c r="AJ47" s="94"/>
      <c r="AK47" s="94"/>
      <c r="AL47" s="94"/>
      <c r="AM47" s="94"/>
      <c r="AN47" s="96">
        <v>3.3796723970889802E-4</v>
      </c>
      <c r="AO47" s="96"/>
    </row>
    <row r="48" spans="2:41" s="1" customFormat="1" ht="10" x14ac:dyDescent="0.2">
      <c r="B48" s="98" t="s">
        <v>1076</v>
      </c>
      <c r="C48" s="98"/>
      <c r="D48" s="98"/>
      <c r="E48" s="98"/>
      <c r="F48" s="98"/>
      <c r="G48" s="98"/>
      <c r="H48" s="98"/>
      <c r="I48" s="98"/>
      <c r="J48" s="98"/>
      <c r="K48" s="103">
        <v>1651476.61</v>
      </c>
      <c r="L48" s="103"/>
      <c r="M48" s="103"/>
      <c r="N48" s="103"/>
      <c r="O48" s="103"/>
      <c r="P48" s="103"/>
      <c r="Q48" s="103"/>
      <c r="R48" s="103"/>
      <c r="S48" s="103"/>
      <c r="T48" s="103"/>
      <c r="U48" s="103"/>
      <c r="V48" s="96">
        <v>5.5909085190953699E-4</v>
      </c>
      <c r="W48" s="96"/>
      <c r="X48" s="96"/>
      <c r="Y48" s="96"/>
      <c r="Z48" s="96"/>
      <c r="AA48" s="96"/>
      <c r="AB48" s="96"/>
      <c r="AC48" s="96"/>
      <c r="AD48" s="96"/>
      <c r="AE48" s="96"/>
      <c r="AF48" s="94">
        <v>57</v>
      </c>
      <c r="AG48" s="94"/>
      <c r="AH48" s="94"/>
      <c r="AI48" s="94"/>
      <c r="AJ48" s="94"/>
      <c r="AK48" s="94"/>
      <c r="AL48" s="94"/>
      <c r="AM48" s="94"/>
      <c r="AN48" s="96">
        <v>1.28427551089381E-3</v>
      </c>
      <c r="AO48" s="96"/>
    </row>
    <row r="49" spans="2:44" s="1" customFormat="1" ht="10" x14ac:dyDescent="0.2">
      <c r="B49" s="98" t="s">
        <v>1077</v>
      </c>
      <c r="C49" s="98"/>
      <c r="D49" s="98"/>
      <c r="E49" s="98"/>
      <c r="F49" s="98"/>
      <c r="G49" s="98"/>
      <c r="H49" s="98"/>
      <c r="I49" s="98"/>
      <c r="J49" s="98"/>
      <c r="K49" s="103">
        <v>1619762.94</v>
      </c>
      <c r="L49" s="103"/>
      <c r="M49" s="103"/>
      <c r="N49" s="103"/>
      <c r="O49" s="103"/>
      <c r="P49" s="103"/>
      <c r="Q49" s="103"/>
      <c r="R49" s="103"/>
      <c r="S49" s="103"/>
      <c r="T49" s="103"/>
      <c r="U49" s="103"/>
      <c r="V49" s="96">
        <v>5.4835450682895102E-4</v>
      </c>
      <c r="W49" s="96"/>
      <c r="X49" s="96"/>
      <c r="Y49" s="96"/>
      <c r="Z49" s="96"/>
      <c r="AA49" s="96"/>
      <c r="AB49" s="96"/>
      <c r="AC49" s="96"/>
      <c r="AD49" s="96"/>
      <c r="AE49" s="96"/>
      <c r="AF49" s="94">
        <v>97</v>
      </c>
      <c r="AG49" s="94"/>
      <c r="AH49" s="94"/>
      <c r="AI49" s="94"/>
      <c r="AJ49" s="94"/>
      <c r="AK49" s="94"/>
      <c r="AL49" s="94"/>
      <c r="AM49" s="94"/>
      <c r="AN49" s="96">
        <v>2.1855214834508702E-3</v>
      </c>
      <c r="AO49" s="96"/>
    </row>
    <row r="50" spans="2:44" s="1" customFormat="1" ht="10" x14ac:dyDescent="0.2">
      <c r="B50" s="98" t="s">
        <v>1078</v>
      </c>
      <c r="C50" s="98"/>
      <c r="D50" s="98"/>
      <c r="E50" s="98"/>
      <c r="F50" s="98"/>
      <c r="G50" s="98"/>
      <c r="H50" s="98"/>
      <c r="I50" s="98"/>
      <c r="J50" s="98"/>
      <c r="K50" s="103">
        <v>360334.91</v>
      </c>
      <c r="L50" s="103"/>
      <c r="M50" s="103"/>
      <c r="N50" s="103"/>
      <c r="O50" s="103"/>
      <c r="P50" s="103"/>
      <c r="Q50" s="103"/>
      <c r="R50" s="103"/>
      <c r="S50" s="103"/>
      <c r="T50" s="103"/>
      <c r="U50" s="103"/>
      <c r="V50" s="96">
        <v>1.2198777178239701E-4</v>
      </c>
      <c r="W50" s="96"/>
      <c r="X50" s="96"/>
      <c r="Y50" s="96"/>
      <c r="Z50" s="96"/>
      <c r="AA50" s="96"/>
      <c r="AB50" s="96"/>
      <c r="AC50" s="96"/>
      <c r="AD50" s="96"/>
      <c r="AE50" s="96"/>
      <c r="AF50" s="94">
        <v>23</v>
      </c>
      <c r="AG50" s="94"/>
      <c r="AH50" s="94"/>
      <c r="AI50" s="94"/>
      <c r="AJ50" s="94"/>
      <c r="AK50" s="94"/>
      <c r="AL50" s="94"/>
      <c r="AM50" s="94"/>
      <c r="AN50" s="96">
        <v>5.1821643422031004E-4</v>
      </c>
      <c r="AO50" s="96"/>
    </row>
    <row r="51" spans="2:44" s="1" customFormat="1" ht="10" x14ac:dyDescent="0.2">
      <c r="B51" s="98" t="s">
        <v>1079</v>
      </c>
      <c r="C51" s="98"/>
      <c r="D51" s="98"/>
      <c r="E51" s="98"/>
      <c r="F51" s="98"/>
      <c r="G51" s="98"/>
      <c r="H51" s="98"/>
      <c r="I51" s="98"/>
      <c r="J51" s="98"/>
      <c r="K51" s="103">
        <v>282069.62</v>
      </c>
      <c r="L51" s="103"/>
      <c r="M51" s="103"/>
      <c r="N51" s="103"/>
      <c r="O51" s="103"/>
      <c r="P51" s="103"/>
      <c r="Q51" s="103"/>
      <c r="R51" s="103"/>
      <c r="S51" s="103"/>
      <c r="T51" s="103"/>
      <c r="U51" s="103"/>
      <c r="V51" s="96">
        <v>9.5491842384373503E-5</v>
      </c>
      <c r="W51" s="96"/>
      <c r="X51" s="96"/>
      <c r="Y51" s="96"/>
      <c r="Z51" s="96"/>
      <c r="AA51" s="96"/>
      <c r="AB51" s="96"/>
      <c r="AC51" s="96"/>
      <c r="AD51" s="96"/>
      <c r="AE51" s="96"/>
      <c r="AF51" s="94">
        <v>4</v>
      </c>
      <c r="AG51" s="94"/>
      <c r="AH51" s="94"/>
      <c r="AI51" s="94"/>
      <c r="AJ51" s="94"/>
      <c r="AK51" s="94"/>
      <c r="AL51" s="94"/>
      <c r="AM51" s="94"/>
      <c r="AN51" s="96">
        <v>9.0124597255705999E-5</v>
      </c>
      <c r="AO51" s="96"/>
    </row>
    <row r="52" spans="2:44" s="1" customFormat="1" ht="10" x14ac:dyDescent="0.2">
      <c r="B52" s="98" t="s">
        <v>1080</v>
      </c>
      <c r="C52" s="98"/>
      <c r="D52" s="98"/>
      <c r="E52" s="98"/>
      <c r="F52" s="98"/>
      <c r="G52" s="98"/>
      <c r="H52" s="98"/>
      <c r="I52" s="98"/>
      <c r="J52" s="98"/>
      <c r="K52" s="103">
        <v>1293.1099999999999</v>
      </c>
      <c r="L52" s="103"/>
      <c r="M52" s="103"/>
      <c r="N52" s="103"/>
      <c r="O52" s="103"/>
      <c r="P52" s="103"/>
      <c r="Q52" s="103"/>
      <c r="R52" s="103"/>
      <c r="S52" s="103"/>
      <c r="T52" s="103"/>
      <c r="U52" s="103"/>
      <c r="V52" s="96">
        <v>4.3776942836189602E-7</v>
      </c>
      <c r="W52" s="96"/>
      <c r="X52" s="96"/>
      <c r="Y52" s="96"/>
      <c r="Z52" s="96"/>
      <c r="AA52" s="96"/>
      <c r="AB52" s="96"/>
      <c r="AC52" s="96"/>
      <c r="AD52" s="96"/>
      <c r="AE52" s="96"/>
      <c r="AF52" s="94">
        <v>1</v>
      </c>
      <c r="AG52" s="94"/>
      <c r="AH52" s="94"/>
      <c r="AI52" s="94"/>
      <c r="AJ52" s="94"/>
      <c r="AK52" s="94"/>
      <c r="AL52" s="94"/>
      <c r="AM52" s="94"/>
      <c r="AN52" s="96">
        <v>2.25311493139265E-5</v>
      </c>
      <c r="AO52" s="96"/>
    </row>
    <row r="53" spans="2:44" s="1" customFormat="1" ht="10" x14ac:dyDescent="0.2">
      <c r="B53" s="98" t="s">
        <v>1081</v>
      </c>
      <c r="C53" s="98"/>
      <c r="D53" s="98"/>
      <c r="E53" s="98"/>
      <c r="F53" s="98"/>
      <c r="G53" s="98"/>
      <c r="H53" s="98"/>
      <c r="I53" s="98"/>
      <c r="J53" s="98"/>
      <c r="K53" s="103">
        <v>19033.580000000002</v>
      </c>
      <c r="L53" s="103"/>
      <c r="M53" s="103"/>
      <c r="N53" s="103"/>
      <c r="O53" s="103"/>
      <c r="P53" s="103"/>
      <c r="Q53" s="103"/>
      <c r="R53" s="103"/>
      <c r="S53" s="103"/>
      <c r="T53" s="103"/>
      <c r="U53" s="103"/>
      <c r="V53" s="96">
        <v>6.4436277163430896E-6</v>
      </c>
      <c r="W53" s="96"/>
      <c r="X53" s="96"/>
      <c r="Y53" s="96"/>
      <c r="Z53" s="96"/>
      <c r="AA53" s="96"/>
      <c r="AB53" s="96"/>
      <c r="AC53" s="96"/>
      <c r="AD53" s="96"/>
      <c r="AE53" s="96"/>
      <c r="AF53" s="94">
        <v>2</v>
      </c>
      <c r="AG53" s="94"/>
      <c r="AH53" s="94"/>
      <c r="AI53" s="94"/>
      <c r="AJ53" s="94"/>
      <c r="AK53" s="94"/>
      <c r="AL53" s="94"/>
      <c r="AM53" s="94"/>
      <c r="AN53" s="96">
        <v>4.5062298627852999E-5</v>
      </c>
      <c r="AO53" s="96"/>
    </row>
    <row r="54" spans="2:44" s="1" customFormat="1" ht="10.5" x14ac:dyDescent="0.2">
      <c r="B54" s="99"/>
      <c r="C54" s="99"/>
      <c r="D54" s="99"/>
      <c r="E54" s="99"/>
      <c r="F54" s="99"/>
      <c r="G54" s="99"/>
      <c r="H54" s="99"/>
      <c r="I54" s="99"/>
      <c r="J54" s="99"/>
      <c r="K54" s="104">
        <v>2953860905.3600001</v>
      </c>
      <c r="L54" s="104"/>
      <c r="M54" s="104"/>
      <c r="N54" s="104"/>
      <c r="O54" s="104"/>
      <c r="P54" s="104"/>
      <c r="Q54" s="104"/>
      <c r="R54" s="104"/>
      <c r="S54" s="104"/>
      <c r="T54" s="104"/>
      <c r="U54" s="104"/>
      <c r="V54" s="97">
        <v>1</v>
      </c>
      <c r="W54" s="97"/>
      <c r="X54" s="97"/>
      <c r="Y54" s="97"/>
      <c r="Z54" s="97"/>
      <c r="AA54" s="97"/>
      <c r="AB54" s="97"/>
      <c r="AC54" s="97"/>
      <c r="AD54" s="97"/>
      <c r="AE54" s="97"/>
      <c r="AF54" s="95">
        <v>44383</v>
      </c>
      <c r="AG54" s="95"/>
      <c r="AH54" s="95"/>
      <c r="AI54" s="95"/>
      <c r="AJ54" s="95"/>
      <c r="AK54" s="95"/>
      <c r="AL54" s="95"/>
      <c r="AM54" s="95"/>
      <c r="AN54" s="97">
        <v>1</v>
      </c>
      <c r="AO54" s="97"/>
    </row>
    <row r="55" spans="2:44" s="1" customFormat="1" ht="8" x14ac:dyDescent="0.2"/>
    <row r="56" spans="2:44" s="1" customFormat="1" ht="13" x14ac:dyDescent="0.2">
      <c r="B56" s="87" t="s">
        <v>1173</v>
      </c>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row>
    <row r="57" spans="2:44" s="1" customFormat="1" ht="8" x14ac:dyDescent="0.2"/>
    <row r="58" spans="2:44" s="1" customFormat="1" ht="10.5" x14ac:dyDescent="0.2">
      <c r="B58" s="85" t="s">
        <v>1058</v>
      </c>
      <c r="C58" s="85"/>
      <c r="D58" s="85"/>
      <c r="E58" s="85"/>
      <c r="F58" s="85"/>
      <c r="G58" s="85"/>
      <c r="H58" s="85"/>
      <c r="I58" s="85"/>
      <c r="J58" s="85"/>
      <c r="K58" s="85"/>
      <c r="L58" s="85" t="s">
        <v>1055</v>
      </c>
      <c r="M58" s="85"/>
      <c r="N58" s="85"/>
      <c r="O58" s="85"/>
      <c r="P58" s="85"/>
      <c r="Q58" s="85"/>
      <c r="R58" s="85"/>
      <c r="S58" s="85"/>
      <c r="T58" s="85"/>
      <c r="U58" s="85"/>
      <c r="V58" s="85" t="s">
        <v>1056</v>
      </c>
      <c r="W58" s="85"/>
      <c r="X58" s="85"/>
      <c r="Y58" s="85"/>
      <c r="Z58" s="85"/>
      <c r="AA58" s="85"/>
      <c r="AB58" s="85"/>
      <c r="AC58" s="85"/>
      <c r="AD58" s="85"/>
      <c r="AE58" s="85"/>
      <c r="AF58" s="85" t="s">
        <v>1057</v>
      </c>
      <c r="AG58" s="85"/>
      <c r="AH58" s="85"/>
      <c r="AI58" s="85"/>
      <c r="AJ58" s="85"/>
      <c r="AK58" s="85" t="s">
        <v>1056</v>
      </c>
      <c r="AL58" s="85"/>
      <c r="AM58" s="85"/>
      <c r="AN58" s="85"/>
      <c r="AO58" s="85"/>
      <c r="AP58" s="85"/>
      <c r="AQ58" s="85"/>
    </row>
    <row r="59" spans="2:44" s="1" customFormat="1" ht="10" x14ac:dyDescent="0.2">
      <c r="B59" s="98" t="s">
        <v>1082</v>
      </c>
      <c r="C59" s="98"/>
      <c r="D59" s="98"/>
      <c r="E59" s="98"/>
      <c r="F59" s="98"/>
      <c r="G59" s="98"/>
      <c r="H59" s="98"/>
      <c r="I59" s="98"/>
      <c r="J59" s="98"/>
      <c r="K59" s="98"/>
      <c r="L59" s="103">
        <v>0</v>
      </c>
      <c r="M59" s="103"/>
      <c r="N59" s="103"/>
      <c r="O59" s="103"/>
      <c r="P59" s="103"/>
      <c r="Q59" s="103"/>
      <c r="R59" s="103"/>
      <c r="S59" s="103"/>
      <c r="T59" s="103"/>
      <c r="U59" s="103"/>
      <c r="V59" s="96">
        <v>0</v>
      </c>
      <c r="W59" s="96"/>
      <c r="X59" s="96"/>
      <c r="Y59" s="96"/>
      <c r="Z59" s="96"/>
      <c r="AA59" s="96"/>
      <c r="AB59" s="96"/>
      <c r="AC59" s="96"/>
      <c r="AD59" s="96"/>
      <c r="AE59" s="96"/>
      <c r="AF59" s="94">
        <v>146</v>
      </c>
      <c r="AG59" s="94"/>
      <c r="AH59" s="94"/>
      <c r="AI59" s="94"/>
      <c r="AJ59" s="94"/>
      <c r="AK59" s="96">
        <v>3.2895477998332698E-3</v>
      </c>
      <c r="AL59" s="96"/>
      <c r="AM59" s="96"/>
      <c r="AN59" s="96"/>
      <c r="AO59" s="96"/>
      <c r="AP59" s="96"/>
      <c r="AQ59" s="96"/>
    </row>
    <row r="60" spans="2:44" s="1" customFormat="1" ht="10" x14ac:dyDescent="0.2">
      <c r="B60" s="98" t="s">
        <v>1059</v>
      </c>
      <c r="C60" s="98"/>
      <c r="D60" s="98"/>
      <c r="E60" s="98"/>
      <c r="F60" s="98"/>
      <c r="G60" s="98"/>
      <c r="H60" s="98"/>
      <c r="I60" s="98"/>
      <c r="J60" s="98"/>
      <c r="K60" s="98"/>
      <c r="L60" s="103">
        <v>15043543.41</v>
      </c>
      <c r="M60" s="103"/>
      <c r="N60" s="103"/>
      <c r="O60" s="103"/>
      <c r="P60" s="103"/>
      <c r="Q60" s="103"/>
      <c r="R60" s="103"/>
      <c r="S60" s="103"/>
      <c r="T60" s="103"/>
      <c r="U60" s="103"/>
      <c r="V60" s="96">
        <v>5.09284082493606E-3</v>
      </c>
      <c r="W60" s="96"/>
      <c r="X60" s="96"/>
      <c r="Y60" s="96"/>
      <c r="Z60" s="96"/>
      <c r="AA60" s="96"/>
      <c r="AB60" s="96"/>
      <c r="AC60" s="96"/>
      <c r="AD60" s="96"/>
      <c r="AE60" s="96"/>
      <c r="AF60" s="94">
        <v>791</v>
      </c>
      <c r="AG60" s="94"/>
      <c r="AH60" s="94"/>
      <c r="AI60" s="94"/>
      <c r="AJ60" s="94"/>
      <c r="AK60" s="96">
        <v>1.78221391073159E-2</v>
      </c>
      <c r="AL60" s="96"/>
      <c r="AM60" s="96"/>
      <c r="AN60" s="96"/>
      <c r="AO60" s="96"/>
      <c r="AP60" s="96"/>
      <c r="AQ60" s="96"/>
    </row>
    <row r="61" spans="2:44" s="1" customFormat="1" ht="10" x14ac:dyDescent="0.2">
      <c r="B61" s="98" t="s">
        <v>1060</v>
      </c>
      <c r="C61" s="98"/>
      <c r="D61" s="98"/>
      <c r="E61" s="98"/>
      <c r="F61" s="98"/>
      <c r="G61" s="98"/>
      <c r="H61" s="98"/>
      <c r="I61" s="98"/>
      <c r="J61" s="98"/>
      <c r="K61" s="98"/>
      <c r="L61" s="103">
        <v>45550505.240000002</v>
      </c>
      <c r="M61" s="103"/>
      <c r="N61" s="103"/>
      <c r="O61" s="103"/>
      <c r="P61" s="103"/>
      <c r="Q61" s="103"/>
      <c r="R61" s="103"/>
      <c r="S61" s="103"/>
      <c r="T61" s="103"/>
      <c r="U61" s="103"/>
      <c r="V61" s="96">
        <v>1.5420666950615501E-2</v>
      </c>
      <c r="W61" s="96"/>
      <c r="X61" s="96"/>
      <c r="Y61" s="96"/>
      <c r="Z61" s="96"/>
      <c r="AA61" s="96"/>
      <c r="AB61" s="96"/>
      <c r="AC61" s="96"/>
      <c r="AD61" s="96"/>
      <c r="AE61" s="96"/>
      <c r="AF61" s="94">
        <v>2752</v>
      </c>
      <c r="AG61" s="94"/>
      <c r="AH61" s="94"/>
      <c r="AI61" s="94"/>
      <c r="AJ61" s="94"/>
      <c r="AK61" s="96">
        <v>6.2005722911925701E-2</v>
      </c>
      <c r="AL61" s="96"/>
      <c r="AM61" s="96"/>
      <c r="AN61" s="96"/>
      <c r="AO61" s="96"/>
      <c r="AP61" s="96"/>
      <c r="AQ61" s="96"/>
    </row>
    <row r="62" spans="2:44" s="1" customFormat="1" ht="10" x14ac:dyDescent="0.2">
      <c r="B62" s="98" t="s">
        <v>1061</v>
      </c>
      <c r="C62" s="98"/>
      <c r="D62" s="98"/>
      <c r="E62" s="98"/>
      <c r="F62" s="98"/>
      <c r="G62" s="98"/>
      <c r="H62" s="98"/>
      <c r="I62" s="98"/>
      <c r="J62" s="98"/>
      <c r="K62" s="98"/>
      <c r="L62" s="103">
        <v>69100808.040000007</v>
      </c>
      <c r="M62" s="103"/>
      <c r="N62" s="103"/>
      <c r="O62" s="103"/>
      <c r="P62" s="103"/>
      <c r="Q62" s="103"/>
      <c r="R62" s="103"/>
      <c r="S62" s="103"/>
      <c r="T62" s="103"/>
      <c r="U62" s="103"/>
      <c r="V62" s="96">
        <v>2.33933858952571E-2</v>
      </c>
      <c r="W62" s="96"/>
      <c r="X62" s="96"/>
      <c r="Y62" s="96"/>
      <c r="Z62" s="96"/>
      <c r="AA62" s="96"/>
      <c r="AB62" s="96"/>
      <c r="AC62" s="96"/>
      <c r="AD62" s="96"/>
      <c r="AE62" s="96"/>
      <c r="AF62" s="94">
        <v>3232</v>
      </c>
      <c r="AG62" s="94"/>
      <c r="AH62" s="94"/>
      <c r="AI62" s="94"/>
      <c r="AJ62" s="94"/>
      <c r="AK62" s="96">
        <v>7.2820674582610503E-2</v>
      </c>
      <c r="AL62" s="96"/>
      <c r="AM62" s="96"/>
      <c r="AN62" s="96"/>
      <c r="AO62" s="96"/>
      <c r="AP62" s="96"/>
      <c r="AQ62" s="96"/>
    </row>
    <row r="63" spans="2:44" s="1" customFormat="1" ht="10" x14ac:dyDescent="0.2">
      <c r="B63" s="98" t="s">
        <v>1062</v>
      </c>
      <c r="C63" s="98"/>
      <c r="D63" s="98"/>
      <c r="E63" s="98"/>
      <c r="F63" s="98"/>
      <c r="G63" s="98"/>
      <c r="H63" s="98"/>
      <c r="I63" s="98"/>
      <c r="J63" s="98"/>
      <c r="K63" s="98"/>
      <c r="L63" s="103">
        <v>67969539.400000006</v>
      </c>
      <c r="M63" s="103"/>
      <c r="N63" s="103"/>
      <c r="O63" s="103"/>
      <c r="P63" s="103"/>
      <c r="Q63" s="103"/>
      <c r="R63" s="103"/>
      <c r="S63" s="103"/>
      <c r="T63" s="103"/>
      <c r="U63" s="103"/>
      <c r="V63" s="96">
        <v>2.3010406237025001E-2</v>
      </c>
      <c r="W63" s="96"/>
      <c r="X63" s="96"/>
      <c r="Y63" s="96"/>
      <c r="Z63" s="96"/>
      <c r="AA63" s="96"/>
      <c r="AB63" s="96"/>
      <c r="AC63" s="96"/>
      <c r="AD63" s="96"/>
      <c r="AE63" s="96"/>
      <c r="AF63" s="94">
        <v>2420</v>
      </c>
      <c r="AG63" s="94"/>
      <c r="AH63" s="94"/>
      <c r="AI63" s="94"/>
      <c r="AJ63" s="94"/>
      <c r="AK63" s="96">
        <v>5.4525381339702098E-2</v>
      </c>
      <c r="AL63" s="96"/>
      <c r="AM63" s="96"/>
      <c r="AN63" s="96"/>
      <c r="AO63" s="96"/>
      <c r="AP63" s="96"/>
      <c r="AQ63" s="96"/>
    </row>
    <row r="64" spans="2:44" s="1" customFormat="1" ht="10" x14ac:dyDescent="0.2">
      <c r="B64" s="98" t="s">
        <v>1063</v>
      </c>
      <c r="C64" s="98"/>
      <c r="D64" s="98"/>
      <c r="E64" s="98"/>
      <c r="F64" s="98"/>
      <c r="G64" s="98"/>
      <c r="H64" s="98"/>
      <c r="I64" s="98"/>
      <c r="J64" s="98"/>
      <c r="K64" s="98"/>
      <c r="L64" s="103">
        <v>74387536.720000103</v>
      </c>
      <c r="M64" s="103"/>
      <c r="N64" s="103"/>
      <c r="O64" s="103"/>
      <c r="P64" s="103"/>
      <c r="Q64" s="103"/>
      <c r="R64" s="103"/>
      <c r="S64" s="103"/>
      <c r="T64" s="103"/>
      <c r="U64" s="103"/>
      <c r="V64" s="96">
        <v>2.51831548956887E-2</v>
      </c>
      <c r="W64" s="96"/>
      <c r="X64" s="96"/>
      <c r="Y64" s="96"/>
      <c r="Z64" s="96"/>
      <c r="AA64" s="96"/>
      <c r="AB64" s="96"/>
      <c r="AC64" s="96"/>
      <c r="AD64" s="96"/>
      <c r="AE64" s="96"/>
      <c r="AF64" s="94">
        <v>2241</v>
      </c>
      <c r="AG64" s="94"/>
      <c r="AH64" s="94"/>
      <c r="AI64" s="94"/>
      <c r="AJ64" s="94"/>
      <c r="AK64" s="96">
        <v>5.0492305612509301E-2</v>
      </c>
      <c r="AL64" s="96"/>
      <c r="AM64" s="96"/>
      <c r="AN64" s="96"/>
      <c r="AO64" s="96"/>
      <c r="AP64" s="96"/>
      <c r="AQ64" s="96"/>
    </row>
    <row r="65" spans="2:43" s="1" customFormat="1" ht="10" x14ac:dyDescent="0.2">
      <c r="B65" s="98" t="s">
        <v>1064</v>
      </c>
      <c r="C65" s="98"/>
      <c r="D65" s="98"/>
      <c r="E65" s="98"/>
      <c r="F65" s="98"/>
      <c r="G65" s="98"/>
      <c r="H65" s="98"/>
      <c r="I65" s="98"/>
      <c r="J65" s="98"/>
      <c r="K65" s="98"/>
      <c r="L65" s="103">
        <v>91247019.3800001</v>
      </c>
      <c r="M65" s="103"/>
      <c r="N65" s="103"/>
      <c r="O65" s="103"/>
      <c r="P65" s="103"/>
      <c r="Q65" s="103"/>
      <c r="R65" s="103"/>
      <c r="S65" s="103"/>
      <c r="T65" s="103"/>
      <c r="U65" s="103"/>
      <c r="V65" s="96">
        <v>3.0890763750732301E-2</v>
      </c>
      <c r="W65" s="96"/>
      <c r="X65" s="96"/>
      <c r="Y65" s="96"/>
      <c r="Z65" s="96"/>
      <c r="AA65" s="96"/>
      <c r="AB65" s="96"/>
      <c r="AC65" s="96"/>
      <c r="AD65" s="96"/>
      <c r="AE65" s="96"/>
      <c r="AF65" s="94">
        <v>2207</v>
      </c>
      <c r="AG65" s="94"/>
      <c r="AH65" s="94"/>
      <c r="AI65" s="94"/>
      <c r="AJ65" s="94"/>
      <c r="AK65" s="96">
        <v>4.9726246535835801E-2</v>
      </c>
      <c r="AL65" s="96"/>
      <c r="AM65" s="96"/>
      <c r="AN65" s="96"/>
      <c r="AO65" s="96"/>
      <c r="AP65" s="96"/>
      <c r="AQ65" s="96"/>
    </row>
    <row r="66" spans="2:43" s="1" customFormat="1" ht="10" x14ac:dyDescent="0.2">
      <c r="B66" s="98" t="s">
        <v>1065</v>
      </c>
      <c r="C66" s="98"/>
      <c r="D66" s="98"/>
      <c r="E66" s="98"/>
      <c r="F66" s="98"/>
      <c r="G66" s="98"/>
      <c r="H66" s="98"/>
      <c r="I66" s="98"/>
      <c r="J66" s="98"/>
      <c r="K66" s="98"/>
      <c r="L66" s="103">
        <v>104292557.31999999</v>
      </c>
      <c r="M66" s="103"/>
      <c r="N66" s="103"/>
      <c r="O66" s="103"/>
      <c r="P66" s="103"/>
      <c r="Q66" s="103"/>
      <c r="R66" s="103"/>
      <c r="S66" s="103"/>
      <c r="T66" s="103"/>
      <c r="U66" s="103"/>
      <c r="V66" s="96">
        <v>3.5307199851812097E-2</v>
      </c>
      <c r="W66" s="96"/>
      <c r="X66" s="96"/>
      <c r="Y66" s="96"/>
      <c r="Z66" s="96"/>
      <c r="AA66" s="96"/>
      <c r="AB66" s="96"/>
      <c r="AC66" s="96"/>
      <c r="AD66" s="96"/>
      <c r="AE66" s="96"/>
      <c r="AF66" s="94">
        <v>2304</v>
      </c>
      <c r="AG66" s="94"/>
      <c r="AH66" s="94"/>
      <c r="AI66" s="94"/>
      <c r="AJ66" s="94"/>
      <c r="AK66" s="96">
        <v>5.1911768019286701E-2</v>
      </c>
      <c r="AL66" s="96"/>
      <c r="AM66" s="96"/>
      <c r="AN66" s="96"/>
      <c r="AO66" s="96"/>
      <c r="AP66" s="96"/>
      <c r="AQ66" s="96"/>
    </row>
    <row r="67" spans="2:43" s="1" customFormat="1" ht="10" x14ac:dyDescent="0.2">
      <c r="B67" s="98" t="s">
        <v>1066</v>
      </c>
      <c r="C67" s="98"/>
      <c r="D67" s="98"/>
      <c r="E67" s="98"/>
      <c r="F67" s="98"/>
      <c r="G67" s="98"/>
      <c r="H67" s="98"/>
      <c r="I67" s="98"/>
      <c r="J67" s="98"/>
      <c r="K67" s="98"/>
      <c r="L67" s="103">
        <v>111732413.06</v>
      </c>
      <c r="M67" s="103"/>
      <c r="N67" s="103"/>
      <c r="O67" s="103"/>
      <c r="P67" s="103"/>
      <c r="Q67" s="103"/>
      <c r="R67" s="103"/>
      <c r="S67" s="103"/>
      <c r="T67" s="103"/>
      <c r="U67" s="103"/>
      <c r="V67" s="96">
        <v>3.7825888435455202E-2</v>
      </c>
      <c r="W67" s="96"/>
      <c r="X67" s="96"/>
      <c r="Y67" s="96"/>
      <c r="Z67" s="96"/>
      <c r="AA67" s="96"/>
      <c r="AB67" s="96"/>
      <c r="AC67" s="96"/>
      <c r="AD67" s="96"/>
      <c r="AE67" s="96"/>
      <c r="AF67" s="94">
        <v>2110</v>
      </c>
      <c r="AG67" s="94"/>
      <c r="AH67" s="94"/>
      <c r="AI67" s="94"/>
      <c r="AJ67" s="94"/>
      <c r="AK67" s="96">
        <v>4.7540725052384901E-2</v>
      </c>
      <c r="AL67" s="96"/>
      <c r="AM67" s="96"/>
      <c r="AN67" s="96"/>
      <c r="AO67" s="96"/>
      <c r="AP67" s="96"/>
      <c r="AQ67" s="96"/>
    </row>
    <row r="68" spans="2:43" s="1" customFormat="1" ht="10" x14ac:dyDescent="0.2">
      <c r="B68" s="98" t="s">
        <v>1067</v>
      </c>
      <c r="C68" s="98"/>
      <c r="D68" s="98"/>
      <c r="E68" s="98"/>
      <c r="F68" s="98"/>
      <c r="G68" s="98"/>
      <c r="H68" s="98"/>
      <c r="I68" s="98"/>
      <c r="J68" s="98"/>
      <c r="K68" s="98"/>
      <c r="L68" s="103">
        <v>112480552.64</v>
      </c>
      <c r="M68" s="103"/>
      <c r="N68" s="103"/>
      <c r="O68" s="103"/>
      <c r="P68" s="103"/>
      <c r="Q68" s="103"/>
      <c r="R68" s="103"/>
      <c r="S68" s="103"/>
      <c r="T68" s="103"/>
      <c r="U68" s="103"/>
      <c r="V68" s="96">
        <v>3.8079163590911E-2</v>
      </c>
      <c r="W68" s="96"/>
      <c r="X68" s="96"/>
      <c r="Y68" s="96"/>
      <c r="Z68" s="96"/>
      <c r="AA68" s="96"/>
      <c r="AB68" s="96"/>
      <c r="AC68" s="96"/>
      <c r="AD68" s="96"/>
      <c r="AE68" s="96"/>
      <c r="AF68" s="94">
        <v>1890</v>
      </c>
      <c r="AG68" s="94"/>
      <c r="AH68" s="94"/>
      <c r="AI68" s="94"/>
      <c r="AJ68" s="94"/>
      <c r="AK68" s="96">
        <v>4.2583872203321098E-2</v>
      </c>
      <c r="AL68" s="96"/>
      <c r="AM68" s="96"/>
      <c r="AN68" s="96"/>
      <c r="AO68" s="96"/>
      <c r="AP68" s="96"/>
      <c r="AQ68" s="96"/>
    </row>
    <row r="69" spans="2:43" s="1" customFormat="1" ht="10" x14ac:dyDescent="0.2">
      <c r="B69" s="98" t="s">
        <v>1068</v>
      </c>
      <c r="C69" s="98"/>
      <c r="D69" s="98"/>
      <c r="E69" s="98"/>
      <c r="F69" s="98"/>
      <c r="G69" s="98"/>
      <c r="H69" s="98"/>
      <c r="I69" s="98"/>
      <c r="J69" s="98"/>
      <c r="K69" s="98"/>
      <c r="L69" s="103">
        <v>106243871.12</v>
      </c>
      <c r="M69" s="103"/>
      <c r="N69" s="103"/>
      <c r="O69" s="103"/>
      <c r="P69" s="103"/>
      <c r="Q69" s="103"/>
      <c r="R69" s="103"/>
      <c r="S69" s="103"/>
      <c r="T69" s="103"/>
      <c r="U69" s="103"/>
      <c r="V69" s="96">
        <v>3.5967797578827301E-2</v>
      </c>
      <c r="W69" s="96"/>
      <c r="X69" s="96"/>
      <c r="Y69" s="96"/>
      <c r="Z69" s="96"/>
      <c r="AA69" s="96"/>
      <c r="AB69" s="96"/>
      <c r="AC69" s="96"/>
      <c r="AD69" s="96"/>
      <c r="AE69" s="96"/>
      <c r="AF69" s="94">
        <v>1700</v>
      </c>
      <c r="AG69" s="94"/>
      <c r="AH69" s="94"/>
      <c r="AI69" s="94"/>
      <c r="AJ69" s="94"/>
      <c r="AK69" s="96">
        <v>3.8302953833675102E-2</v>
      </c>
      <c r="AL69" s="96"/>
      <c r="AM69" s="96"/>
      <c r="AN69" s="96"/>
      <c r="AO69" s="96"/>
      <c r="AP69" s="96"/>
      <c r="AQ69" s="96"/>
    </row>
    <row r="70" spans="2:43" s="1" customFormat="1" ht="10" x14ac:dyDescent="0.2">
      <c r="B70" s="98" t="s">
        <v>1069</v>
      </c>
      <c r="C70" s="98"/>
      <c r="D70" s="98"/>
      <c r="E70" s="98"/>
      <c r="F70" s="98"/>
      <c r="G70" s="98"/>
      <c r="H70" s="98"/>
      <c r="I70" s="98"/>
      <c r="J70" s="98"/>
      <c r="K70" s="98"/>
      <c r="L70" s="103">
        <v>119617890.16</v>
      </c>
      <c r="M70" s="103"/>
      <c r="N70" s="103"/>
      <c r="O70" s="103"/>
      <c r="P70" s="103"/>
      <c r="Q70" s="103"/>
      <c r="R70" s="103"/>
      <c r="S70" s="103"/>
      <c r="T70" s="103"/>
      <c r="U70" s="103"/>
      <c r="V70" s="96">
        <v>4.0495437663616497E-2</v>
      </c>
      <c r="W70" s="96"/>
      <c r="X70" s="96"/>
      <c r="Y70" s="96"/>
      <c r="Z70" s="96"/>
      <c r="AA70" s="96"/>
      <c r="AB70" s="96"/>
      <c r="AC70" s="96"/>
      <c r="AD70" s="96"/>
      <c r="AE70" s="96"/>
      <c r="AF70" s="94">
        <v>1739</v>
      </c>
      <c r="AG70" s="94"/>
      <c r="AH70" s="94"/>
      <c r="AI70" s="94"/>
      <c r="AJ70" s="94"/>
      <c r="AK70" s="96">
        <v>3.9181668656918203E-2</v>
      </c>
      <c r="AL70" s="96"/>
      <c r="AM70" s="96"/>
      <c r="AN70" s="96"/>
      <c r="AO70" s="96"/>
      <c r="AP70" s="96"/>
      <c r="AQ70" s="96"/>
    </row>
    <row r="71" spans="2:43" s="1" customFormat="1" ht="10" x14ac:dyDescent="0.2">
      <c r="B71" s="98" t="s">
        <v>1070</v>
      </c>
      <c r="C71" s="98"/>
      <c r="D71" s="98"/>
      <c r="E71" s="98"/>
      <c r="F71" s="98"/>
      <c r="G71" s="98"/>
      <c r="H71" s="98"/>
      <c r="I71" s="98"/>
      <c r="J71" s="98"/>
      <c r="K71" s="98"/>
      <c r="L71" s="103">
        <v>164594020.69999999</v>
      </c>
      <c r="M71" s="103"/>
      <c r="N71" s="103"/>
      <c r="O71" s="103"/>
      <c r="P71" s="103"/>
      <c r="Q71" s="103"/>
      <c r="R71" s="103"/>
      <c r="S71" s="103"/>
      <c r="T71" s="103"/>
      <c r="U71" s="103"/>
      <c r="V71" s="96">
        <v>5.57216558170806E-2</v>
      </c>
      <c r="W71" s="96"/>
      <c r="X71" s="96"/>
      <c r="Y71" s="96"/>
      <c r="Z71" s="96"/>
      <c r="AA71" s="96"/>
      <c r="AB71" s="96"/>
      <c r="AC71" s="96"/>
      <c r="AD71" s="96"/>
      <c r="AE71" s="96"/>
      <c r="AF71" s="94">
        <v>2376</v>
      </c>
      <c r="AG71" s="94"/>
      <c r="AH71" s="94"/>
      <c r="AI71" s="94"/>
      <c r="AJ71" s="94"/>
      <c r="AK71" s="96">
        <v>5.3534010769889402E-2</v>
      </c>
      <c r="AL71" s="96"/>
      <c r="AM71" s="96"/>
      <c r="AN71" s="96"/>
      <c r="AO71" s="96"/>
      <c r="AP71" s="96"/>
      <c r="AQ71" s="96"/>
    </row>
    <row r="72" spans="2:43" s="1" customFormat="1" ht="10" x14ac:dyDescent="0.2">
      <c r="B72" s="98" t="s">
        <v>1071</v>
      </c>
      <c r="C72" s="98"/>
      <c r="D72" s="98"/>
      <c r="E72" s="98"/>
      <c r="F72" s="98"/>
      <c r="G72" s="98"/>
      <c r="H72" s="98"/>
      <c r="I72" s="98"/>
      <c r="J72" s="98"/>
      <c r="K72" s="98"/>
      <c r="L72" s="103">
        <v>156660087.62</v>
      </c>
      <c r="M72" s="103"/>
      <c r="N72" s="103"/>
      <c r="O72" s="103"/>
      <c r="P72" s="103"/>
      <c r="Q72" s="103"/>
      <c r="R72" s="103"/>
      <c r="S72" s="103"/>
      <c r="T72" s="103"/>
      <c r="U72" s="103"/>
      <c r="V72" s="96">
        <v>5.3035702302613098E-2</v>
      </c>
      <c r="W72" s="96"/>
      <c r="X72" s="96"/>
      <c r="Y72" s="96"/>
      <c r="Z72" s="96"/>
      <c r="AA72" s="96"/>
      <c r="AB72" s="96"/>
      <c r="AC72" s="96"/>
      <c r="AD72" s="96"/>
      <c r="AE72" s="96"/>
      <c r="AF72" s="94">
        <v>2018</v>
      </c>
      <c r="AG72" s="94"/>
      <c r="AH72" s="94"/>
      <c r="AI72" s="94"/>
      <c r="AJ72" s="94"/>
      <c r="AK72" s="96">
        <v>4.5467859315503699E-2</v>
      </c>
      <c r="AL72" s="96"/>
      <c r="AM72" s="96"/>
      <c r="AN72" s="96"/>
      <c r="AO72" s="96"/>
      <c r="AP72" s="96"/>
      <c r="AQ72" s="96"/>
    </row>
    <row r="73" spans="2:43" s="1" customFormat="1" ht="10" x14ac:dyDescent="0.2">
      <c r="B73" s="98" t="s">
        <v>1072</v>
      </c>
      <c r="C73" s="98"/>
      <c r="D73" s="98"/>
      <c r="E73" s="98"/>
      <c r="F73" s="98"/>
      <c r="G73" s="98"/>
      <c r="H73" s="98"/>
      <c r="I73" s="98"/>
      <c r="J73" s="98"/>
      <c r="K73" s="98"/>
      <c r="L73" s="103">
        <v>171052477.24000001</v>
      </c>
      <c r="M73" s="103"/>
      <c r="N73" s="103"/>
      <c r="O73" s="103"/>
      <c r="P73" s="103"/>
      <c r="Q73" s="103"/>
      <c r="R73" s="103"/>
      <c r="S73" s="103"/>
      <c r="T73" s="103"/>
      <c r="U73" s="103"/>
      <c r="V73" s="96">
        <v>5.7908101539112002E-2</v>
      </c>
      <c r="W73" s="96"/>
      <c r="X73" s="96"/>
      <c r="Y73" s="96"/>
      <c r="Z73" s="96"/>
      <c r="AA73" s="96"/>
      <c r="AB73" s="96"/>
      <c r="AC73" s="96"/>
      <c r="AD73" s="96"/>
      <c r="AE73" s="96"/>
      <c r="AF73" s="94">
        <v>2009</v>
      </c>
      <c r="AG73" s="94"/>
      <c r="AH73" s="94"/>
      <c r="AI73" s="94"/>
      <c r="AJ73" s="94"/>
      <c r="AK73" s="96">
        <v>4.5265078971678301E-2</v>
      </c>
      <c r="AL73" s="96"/>
      <c r="AM73" s="96"/>
      <c r="AN73" s="96"/>
      <c r="AO73" s="96"/>
      <c r="AP73" s="96"/>
      <c r="AQ73" s="96"/>
    </row>
    <row r="74" spans="2:43" s="1" customFormat="1" ht="10" x14ac:dyDescent="0.2">
      <c r="B74" s="98" t="s">
        <v>1073</v>
      </c>
      <c r="C74" s="98"/>
      <c r="D74" s="98"/>
      <c r="E74" s="98"/>
      <c r="F74" s="98"/>
      <c r="G74" s="98"/>
      <c r="H74" s="98"/>
      <c r="I74" s="98"/>
      <c r="J74" s="98"/>
      <c r="K74" s="98"/>
      <c r="L74" s="103">
        <v>150887720.69</v>
      </c>
      <c r="M74" s="103"/>
      <c r="N74" s="103"/>
      <c r="O74" s="103"/>
      <c r="P74" s="103"/>
      <c r="Q74" s="103"/>
      <c r="R74" s="103"/>
      <c r="S74" s="103"/>
      <c r="T74" s="103"/>
      <c r="U74" s="103"/>
      <c r="V74" s="96">
        <v>5.1081525340683102E-2</v>
      </c>
      <c r="W74" s="96"/>
      <c r="X74" s="96"/>
      <c r="Y74" s="96"/>
      <c r="Z74" s="96"/>
      <c r="AA74" s="96"/>
      <c r="AB74" s="96"/>
      <c r="AC74" s="96"/>
      <c r="AD74" s="96"/>
      <c r="AE74" s="96"/>
      <c r="AF74" s="94">
        <v>1643</v>
      </c>
      <c r="AG74" s="94"/>
      <c r="AH74" s="94"/>
      <c r="AI74" s="94"/>
      <c r="AJ74" s="94"/>
      <c r="AK74" s="96">
        <v>3.7018678322781197E-2</v>
      </c>
      <c r="AL74" s="96"/>
      <c r="AM74" s="96"/>
      <c r="AN74" s="96"/>
      <c r="AO74" s="96"/>
      <c r="AP74" s="96"/>
      <c r="AQ74" s="96"/>
    </row>
    <row r="75" spans="2:43" s="1" customFormat="1" ht="10" x14ac:dyDescent="0.2">
      <c r="B75" s="98" t="s">
        <v>1074</v>
      </c>
      <c r="C75" s="98"/>
      <c r="D75" s="98"/>
      <c r="E75" s="98"/>
      <c r="F75" s="98"/>
      <c r="G75" s="98"/>
      <c r="H75" s="98"/>
      <c r="I75" s="98"/>
      <c r="J75" s="98"/>
      <c r="K75" s="98"/>
      <c r="L75" s="103">
        <v>118305552.55</v>
      </c>
      <c r="M75" s="103"/>
      <c r="N75" s="103"/>
      <c r="O75" s="103"/>
      <c r="P75" s="103"/>
      <c r="Q75" s="103"/>
      <c r="R75" s="103"/>
      <c r="S75" s="103"/>
      <c r="T75" s="103"/>
      <c r="U75" s="103"/>
      <c r="V75" s="96">
        <v>4.0051158920626898E-2</v>
      </c>
      <c r="W75" s="96"/>
      <c r="X75" s="96"/>
      <c r="Y75" s="96"/>
      <c r="Z75" s="96"/>
      <c r="AA75" s="96"/>
      <c r="AB75" s="96"/>
      <c r="AC75" s="96"/>
      <c r="AD75" s="96"/>
      <c r="AE75" s="96"/>
      <c r="AF75" s="94">
        <v>1396</v>
      </c>
      <c r="AG75" s="94"/>
      <c r="AH75" s="94"/>
      <c r="AI75" s="94"/>
      <c r="AJ75" s="94"/>
      <c r="AK75" s="96">
        <v>3.14534844422414E-2</v>
      </c>
      <c r="AL75" s="96"/>
      <c r="AM75" s="96"/>
      <c r="AN75" s="96"/>
      <c r="AO75" s="96"/>
      <c r="AP75" s="96"/>
      <c r="AQ75" s="96"/>
    </row>
    <row r="76" spans="2:43" s="1" customFormat="1" ht="10" x14ac:dyDescent="0.2">
      <c r="B76" s="98" t="s">
        <v>1075</v>
      </c>
      <c r="C76" s="98"/>
      <c r="D76" s="98"/>
      <c r="E76" s="98"/>
      <c r="F76" s="98"/>
      <c r="G76" s="98"/>
      <c r="H76" s="98"/>
      <c r="I76" s="98"/>
      <c r="J76" s="98"/>
      <c r="K76" s="98"/>
      <c r="L76" s="103">
        <v>189530171.38</v>
      </c>
      <c r="M76" s="103"/>
      <c r="N76" s="103"/>
      <c r="O76" s="103"/>
      <c r="P76" s="103"/>
      <c r="Q76" s="103"/>
      <c r="R76" s="103"/>
      <c r="S76" s="103"/>
      <c r="T76" s="103"/>
      <c r="U76" s="103"/>
      <c r="V76" s="96">
        <v>6.4163539669753397E-2</v>
      </c>
      <c r="W76" s="96"/>
      <c r="X76" s="96"/>
      <c r="Y76" s="96"/>
      <c r="Z76" s="96"/>
      <c r="AA76" s="96"/>
      <c r="AB76" s="96"/>
      <c r="AC76" s="96"/>
      <c r="AD76" s="96"/>
      <c r="AE76" s="96"/>
      <c r="AF76" s="94">
        <v>2075</v>
      </c>
      <c r="AG76" s="94"/>
      <c r="AH76" s="94"/>
      <c r="AI76" s="94"/>
      <c r="AJ76" s="94"/>
      <c r="AK76" s="96">
        <v>4.67521348263975E-2</v>
      </c>
      <c r="AL76" s="96"/>
      <c r="AM76" s="96"/>
      <c r="AN76" s="96"/>
      <c r="AO76" s="96"/>
      <c r="AP76" s="96"/>
      <c r="AQ76" s="96"/>
    </row>
    <row r="77" spans="2:43" s="1" customFormat="1" ht="10" x14ac:dyDescent="0.2">
      <c r="B77" s="98" t="s">
        <v>1076</v>
      </c>
      <c r="C77" s="98"/>
      <c r="D77" s="98"/>
      <c r="E77" s="98"/>
      <c r="F77" s="98"/>
      <c r="G77" s="98"/>
      <c r="H77" s="98"/>
      <c r="I77" s="98"/>
      <c r="J77" s="98"/>
      <c r="K77" s="98"/>
      <c r="L77" s="103">
        <v>240127748.88</v>
      </c>
      <c r="M77" s="103"/>
      <c r="N77" s="103"/>
      <c r="O77" s="103"/>
      <c r="P77" s="103"/>
      <c r="Q77" s="103"/>
      <c r="R77" s="103"/>
      <c r="S77" s="103"/>
      <c r="T77" s="103"/>
      <c r="U77" s="103"/>
      <c r="V77" s="96">
        <v>8.1292842342125901E-2</v>
      </c>
      <c r="W77" s="96"/>
      <c r="X77" s="96"/>
      <c r="Y77" s="96"/>
      <c r="Z77" s="96"/>
      <c r="AA77" s="96"/>
      <c r="AB77" s="96"/>
      <c r="AC77" s="96"/>
      <c r="AD77" s="96"/>
      <c r="AE77" s="96"/>
      <c r="AF77" s="94">
        <v>2397</v>
      </c>
      <c r="AG77" s="94"/>
      <c r="AH77" s="94"/>
      <c r="AI77" s="94"/>
      <c r="AJ77" s="94"/>
      <c r="AK77" s="96">
        <v>5.4007164905481797E-2</v>
      </c>
      <c r="AL77" s="96"/>
      <c r="AM77" s="96"/>
      <c r="AN77" s="96"/>
      <c r="AO77" s="96"/>
      <c r="AP77" s="96"/>
      <c r="AQ77" s="96"/>
    </row>
    <row r="78" spans="2:43" s="1" customFormat="1" ht="10" x14ac:dyDescent="0.2">
      <c r="B78" s="98" t="s">
        <v>1077</v>
      </c>
      <c r="C78" s="98"/>
      <c r="D78" s="98"/>
      <c r="E78" s="98"/>
      <c r="F78" s="98"/>
      <c r="G78" s="98"/>
      <c r="H78" s="98"/>
      <c r="I78" s="98"/>
      <c r="J78" s="98"/>
      <c r="K78" s="98"/>
      <c r="L78" s="103">
        <v>206458577.25999999</v>
      </c>
      <c r="M78" s="103"/>
      <c r="N78" s="103"/>
      <c r="O78" s="103"/>
      <c r="P78" s="103"/>
      <c r="Q78" s="103"/>
      <c r="R78" s="103"/>
      <c r="S78" s="103"/>
      <c r="T78" s="103"/>
      <c r="U78" s="103"/>
      <c r="V78" s="96">
        <v>6.9894481790041402E-2</v>
      </c>
      <c r="W78" s="96"/>
      <c r="X78" s="96"/>
      <c r="Y78" s="96"/>
      <c r="Z78" s="96"/>
      <c r="AA78" s="96"/>
      <c r="AB78" s="96"/>
      <c r="AC78" s="96"/>
      <c r="AD78" s="96"/>
      <c r="AE78" s="96"/>
      <c r="AF78" s="94">
        <v>1932</v>
      </c>
      <c r="AG78" s="94"/>
      <c r="AH78" s="94"/>
      <c r="AI78" s="94"/>
      <c r="AJ78" s="94"/>
      <c r="AK78" s="96">
        <v>4.3530180474505999E-2</v>
      </c>
      <c r="AL78" s="96"/>
      <c r="AM78" s="96"/>
      <c r="AN78" s="96"/>
      <c r="AO78" s="96"/>
      <c r="AP78" s="96"/>
      <c r="AQ78" s="96"/>
    </row>
    <row r="79" spans="2:43" s="1" customFormat="1" ht="10" x14ac:dyDescent="0.2">
      <c r="B79" s="98" t="s">
        <v>1078</v>
      </c>
      <c r="C79" s="98"/>
      <c r="D79" s="98"/>
      <c r="E79" s="98"/>
      <c r="F79" s="98"/>
      <c r="G79" s="98"/>
      <c r="H79" s="98"/>
      <c r="I79" s="98"/>
      <c r="J79" s="98"/>
      <c r="K79" s="98"/>
      <c r="L79" s="103">
        <v>93642073.160000101</v>
      </c>
      <c r="M79" s="103"/>
      <c r="N79" s="103"/>
      <c r="O79" s="103"/>
      <c r="P79" s="103"/>
      <c r="Q79" s="103"/>
      <c r="R79" s="103"/>
      <c r="S79" s="103"/>
      <c r="T79" s="103"/>
      <c r="U79" s="103"/>
      <c r="V79" s="96">
        <v>3.1701585199925802E-2</v>
      </c>
      <c r="W79" s="96"/>
      <c r="X79" s="96"/>
      <c r="Y79" s="96"/>
      <c r="Z79" s="96"/>
      <c r="AA79" s="96"/>
      <c r="AB79" s="96"/>
      <c r="AC79" s="96"/>
      <c r="AD79" s="96"/>
      <c r="AE79" s="96"/>
      <c r="AF79" s="94">
        <v>854</v>
      </c>
      <c r="AG79" s="94"/>
      <c r="AH79" s="94"/>
      <c r="AI79" s="94"/>
      <c r="AJ79" s="94"/>
      <c r="AK79" s="96">
        <v>1.9241601514093199E-2</v>
      </c>
      <c r="AL79" s="96"/>
      <c r="AM79" s="96"/>
      <c r="AN79" s="96"/>
      <c r="AO79" s="96"/>
      <c r="AP79" s="96"/>
      <c r="AQ79" s="96"/>
    </row>
    <row r="80" spans="2:43" s="1" customFormat="1" ht="10" x14ac:dyDescent="0.2">
      <c r="B80" s="98" t="s">
        <v>1079</v>
      </c>
      <c r="C80" s="98"/>
      <c r="D80" s="98"/>
      <c r="E80" s="98"/>
      <c r="F80" s="98"/>
      <c r="G80" s="98"/>
      <c r="H80" s="98"/>
      <c r="I80" s="98"/>
      <c r="J80" s="98"/>
      <c r="K80" s="98"/>
      <c r="L80" s="103">
        <v>90861382.220000103</v>
      </c>
      <c r="M80" s="103"/>
      <c r="N80" s="103"/>
      <c r="O80" s="103"/>
      <c r="P80" s="103"/>
      <c r="Q80" s="103"/>
      <c r="R80" s="103"/>
      <c r="S80" s="103"/>
      <c r="T80" s="103"/>
      <c r="U80" s="103"/>
      <c r="V80" s="96">
        <v>3.0760210155842301E-2</v>
      </c>
      <c r="W80" s="96"/>
      <c r="X80" s="96"/>
      <c r="Y80" s="96"/>
      <c r="Z80" s="96"/>
      <c r="AA80" s="96"/>
      <c r="AB80" s="96"/>
      <c r="AC80" s="96"/>
      <c r="AD80" s="96"/>
      <c r="AE80" s="96"/>
      <c r="AF80" s="94">
        <v>832</v>
      </c>
      <c r="AG80" s="94"/>
      <c r="AH80" s="94"/>
      <c r="AI80" s="94"/>
      <c r="AJ80" s="94"/>
      <c r="AK80" s="96">
        <v>1.87459162291869E-2</v>
      </c>
      <c r="AL80" s="96"/>
      <c r="AM80" s="96"/>
      <c r="AN80" s="96"/>
      <c r="AO80" s="96"/>
      <c r="AP80" s="96"/>
      <c r="AQ80" s="96"/>
    </row>
    <row r="81" spans="2:44" s="1" customFormat="1" ht="10" x14ac:dyDescent="0.2">
      <c r="B81" s="98" t="s">
        <v>1080</v>
      </c>
      <c r="C81" s="98"/>
      <c r="D81" s="98"/>
      <c r="E81" s="98"/>
      <c r="F81" s="98"/>
      <c r="G81" s="98"/>
      <c r="H81" s="98"/>
      <c r="I81" s="98"/>
      <c r="J81" s="98"/>
      <c r="K81" s="98"/>
      <c r="L81" s="103">
        <v>131402526.7</v>
      </c>
      <c r="M81" s="103"/>
      <c r="N81" s="103"/>
      <c r="O81" s="103"/>
      <c r="P81" s="103"/>
      <c r="Q81" s="103"/>
      <c r="R81" s="103"/>
      <c r="S81" s="103"/>
      <c r="T81" s="103"/>
      <c r="U81" s="103"/>
      <c r="V81" s="96">
        <v>4.4485008235005299E-2</v>
      </c>
      <c r="W81" s="96"/>
      <c r="X81" s="96"/>
      <c r="Y81" s="96"/>
      <c r="Z81" s="96"/>
      <c r="AA81" s="96"/>
      <c r="AB81" s="96"/>
      <c r="AC81" s="96"/>
      <c r="AD81" s="96"/>
      <c r="AE81" s="96"/>
      <c r="AF81" s="94">
        <v>1113</v>
      </c>
      <c r="AG81" s="94"/>
      <c r="AH81" s="94"/>
      <c r="AI81" s="94"/>
      <c r="AJ81" s="94"/>
      <c r="AK81" s="96">
        <v>2.5077169186400201E-2</v>
      </c>
      <c r="AL81" s="96"/>
      <c r="AM81" s="96"/>
      <c r="AN81" s="96"/>
      <c r="AO81" s="96"/>
      <c r="AP81" s="96"/>
      <c r="AQ81" s="96"/>
    </row>
    <row r="82" spans="2:44" s="1" customFormat="1" ht="10" x14ac:dyDescent="0.2">
      <c r="B82" s="98" t="s">
        <v>1083</v>
      </c>
      <c r="C82" s="98"/>
      <c r="D82" s="98"/>
      <c r="E82" s="98"/>
      <c r="F82" s="98"/>
      <c r="G82" s="98"/>
      <c r="H82" s="98"/>
      <c r="I82" s="98"/>
      <c r="J82" s="98"/>
      <c r="K82" s="98"/>
      <c r="L82" s="103">
        <v>190895872.52000001</v>
      </c>
      <c r="M82" s="103"/>
      <c r="N82" s="103"/>
      <c r="O82" s="103"/>
      <c r="P82" s="103"/>
      <c r="Q82" s="103"/>
      <c r="R82" s="103"/>
      <c r="S82" s="103"/>
      <c r="T82" s="103"/>
      <c r="U82" s="103"/>
      <c r="V82" s="96">
        <v>6.4625884100908498E-2</v>
      </c>
      <c r="W82" s="96"/>
      <c r="X82" s="96"/>
      <c r="Y82" s="96"/>
      <c r="Z82" s="96"/>
      <c r="AA82" s="96"/>
      <c r="AB82" s="96"/>
      <c r="AC82" s="96"/>
      <c r="AD82" s="96"/>
      <c r="AE82" s="96"/>
      <c r="AF82" s="94">
        <v>1324</v>
      </c>
      <c r="AG82" s="94"/>
      <c r="AH82" s="94"/>
      <c r="AI82" s="94"/>
      <c r="AJ82" s="94"/>
      <c r="AK82" s="96">
        <v>2.9831241691638699E-2</v>
      </c>
      <c r="AL82" s="96"/>
      <c r="AM82" s="96"/>
      <c r="AN82" s="96"/>
      <c r="AO82" s="96"/>
      <c r="AP82" s="96"/>
      <c r="AQ82" s="96"/>
    </row>
    <row r="83" spans="2:44" s="1" customFormat="1" ht="10" x14ac:dyDescent="0.2">
      <c r="B83" s="98" t="s">
        <v>1081</v>
      </c>
      <c r="C83" s="98"/>
      <c r="D83" s="98"/>
      <c r="E83" s="98"/>
      <c r="F83" s="98"/>
      <c r="G83" s="98"/>
      <c r="H83" s="98"/>
      <c r="I83" s="98"/>
      <c r="J83" s="98"/>
      <c r="K83" s="98"/>
      <c r="L83" s="103">
        <v>97293891.579999998</v>
      </c>
      <c r="M83" s="103"/>
      <c r="N83" s="103"/>
      <c r="O83" s="103"/>
      <c r="P83" s="103"/>
      <c r="Q83" s="103"/>
      <c r="R83" s="103"/>
      <c r="S83" s="103"/>
      <c r="T83" s="103"/>
      <c r="U83" s="103"/>
      <c r="V83" s="96">
        <v>3.2937871720179202E-2</v>
      </c>
      <c r="W83" s="96"/>
      <c r="X83" s="96"/>
      <c r="Y83" s="96"/>
      <c r="Z83" s="96"/>
      <c r="AA83" s="96"/>
      <c r="AB83" s="96"/>
      <c r="AC83" s="96"/>
      <c r="AD83" s="96"/>
      <c r="AE83" s="96"/>
      <c r="AF83" s="94">
        <v>647</v>
      </c>
      <c r="AG83" s="94"/>
      <c r="AH83" s="94"/>
      <c r="AI83" s="94"/>
      <c r="AJ83" s="94"/>
      <c r="AK83" s="96">
        <v>1.4577653606110399E-2</v>
      </c>
      <c r="AL83" s="96"/>
      <c r="AM83" s="96"/>
      <c r="AN83" s="96"/>
      <c r="AO83" s="96"/>
      <c r="AP83" s="96"/>
      <c r="AQ83" s="96"/>
    </row>
    <row r="84" spans="2:44" s="1" customFormat="1" ht="10" x14ac:dyDescent="0.2">
      <c r="B84" s="98" t="s">
        <v>1084</v>
      </c>
      <c r="C84" s="98"/>
      <c r="D84" s="98"/>
      <c r="E84" s="98"/>
      <c r="F84" s="98"/>
      <c r="G84" s="98"/>
      <c r="H84" s="98"/>
      <c r="I84" s="98"/>
      <c r="J84" s="98"/>
      <c r="K84" s="98"/>
      <c r="L84" s="103">
        <v>26433522.719999999</v>
      </c>
      <c r="M84" s="103"/>
      <c r="N84" s="103"/>
      <c r="O84" s="103"/>
      <c r="P84" s="103"/>
      <c r="Q84" s="103"/>
      <c r="R84" s="103"/>
      <c r="S84" s="103"/>
      <c r="T84" s="103"/>
      <c r="U84" s="103"/>
      <c r="V84" s="96">
        <v>8.9488041471534503E-3</v>
      </c>
      <c r="W84" s="96"/>
      <c r="X84" s="96"/>
      <c r="Y84" s="96"/>
      <c r="Z84" s="96"/>
      <c r="AA84" s="96"/>
      <c r="AB84" s="96"/>
      <c r="AC84" s="96"/>
      <c r="AD84" s="96"/>
      <c r="AE84" s="96"/>
      <c r="AF84" s="94">
        <v>179</v>
      </c>
      <c r="AG84" s="94"/>
      <c r="AH84" s="94"/>
      <c r="AI84" s="94"/>
      <c r="AJ84" s="94"/>
      <c r="AK84" s="96">
        <v>4.0330757271928403E-3</v>
      </c>
      <c r="AL84" s="96"/>
      <c r="AM84" s="96"/>
      <c r="AN84" s="96"/>
      <c r="AO84" s="96"/>
      <c r="AP84" s="96"/>
      <c r="AQ84" s="96"/>
    </row>
    <row r="85" spans="2:44" s="1" customFormat="1" ht="10" x14ac:dyDescent="0.2">
      <c r="B85" s="98" t="s">
        <v>1085</v>
      </c>
      <c r="C85" s="98"/>
      <c r="D85" s="98"/>
      <c r="E85" s="98"/>
      <c r="F85" s="98"/>
      <c r="G85" s="98"/>
      <c r="H85" s="98"/>
      <c r="I85" s="98"/>
      <c r="J85" s="98"/>
      <c r="K85" s="98"/>
      <c r="L85" s="103">
        <v>1042325.54</v>
      </c>
      <c r="M85" s="103"/>
      <c r="N85" s="103"/>
      <c r="O85" s="103"/>
      <c r="P85" s="103"/>
      <c r="Q85" s="103"/>
      <c r="R85" s="103"/>
      <c r="S85" s="103"/>
      <c r="T85" s="103"/>
      <c r="U85" s="103"/>
      <c r="V85" s="96">
        <v>3.5286886329299498E-4</v>
      </c>
      <c r="W85" s="96"/>
      <c r="X85" s="96"/>
      <c r="Y85" s="96"/>
      <c r="Z85" s="96"/>
      <c r="AA85" s="96"/>
      <c r="AB85" s="96"/>
      <c r="AC85" s="96"/>
      <c r="AD85" s="96"/>
      <c r="AE85" s="96"/>
      <c r="AF85" s="94">
        <v>11</v>
      </c>
      <c r="AG85" s="94"/>
      <c r="AH85" s="94"/>
      <c r="AI85" s="94"/>
      <c r="AJ85" s="94"/>
      <c r="AK85" s="96">
        <v>2.4784264245319201E-4</v>
      </c>
      <c r="AL85" s="96"/>
      <c r="AM85" s="96"/>
      <c r="AN85" s="96"/>
      <c r="AO85" s="96"/>
      <c r="AP85" s="96"/>
      <c r="AQ85" s="96"/>
    </row>
    <row r="86" spans="2:44" s="1" customFormat="1" ht="10" x14ac:dyDescent="0.2">
      <c r="B86" s="98" t="s">
        <v>1086</v>
      </c>
      <c r="C86" s="98"/>
      <c r="D86" s="98"/>
      <c r="E86" s="98"/>
      <c r="F86" s="98"/>
      <c r="G86" s="98"/>
      <c r="H86" s="98"/>
      <c r="I86" s="98"/>
      <c r="J86" s="98"/>
      <c r="K86" s="98"/>
      <c r="L86" s="103">
        <v>774650.1</v>
      </c>
      <c r="M86" s="103"/>
      <c r="N86" s="103"/>
      <c r="O86" s="103"/>
      <c r="P86" s="103"/>
      <c r="Q86" s="103"/>
      <c r="R86" s="103"/>
      <c r="S86" s="103"/>
      <c r="T86" s="103"/>
      <c r="U86" s="103"/>
      <c r="V86" s="96">
        <v>2.6225002626032302E-4</v>
      </c>
      <c r="W86" s="96"/>
      <c r="X86" s="96"/>
      <c r="Y86" s="96"/>
      <c r="Z86" s="96"/>
      <c r="AA86" s="96"/>
      <c r="AB86" s="96"/>
      <c r="AC86" s="96"/>
      <c r="AD86" s="96"/>
      <c r="AE86" s="96"/>
      <c r="AF86" s="94">
        <v>6</v>
      </c>
      <c r="AG86" s="94"/>
      <c r="AH86" s="94"/>
      <c r="AI86" s="94"/>
      <c r="AJ86" s="94"/>
      <c r="AK86" s="96">
        <v>1.3518689588355899E-4</v>
      </c>
      <c r="AL86" s="96"/>
      <c r="AM86" s="96"/>
      <c r="AN86" s="96"/>
      <c r="AO86" s="96"/>
      <c r="AP86" s="96"/>
      <c r="AQ86" s="96"/>
    </row>
    <row r="87" spans="2:44" s="1" customFormat="1" ht="10" x14ac:dyDescent="0.2">
      <c r="B87" s="98" t="s">
        <v>1087</v>
      </c>
      <c r="C87" s="98"/>
      <c r="D87" s="98"/>
      <c r="E87" s="98"/>
      <c r="F87" s="98"/>
      <c r="G87" s="98"/>
      <c r="H87" s="98"/>
      <c r="I87" s="98"/>
      <c r="J87" s="98"/>
      <c r="K87" s="98"/>
      <c r="L87" s="103">
        <v>5248855.2300000004</v>
      </c>
      <c r="M87" s="103"/>
      <c r="N87" s="103"/>
      <c r="O87" s="103"/>
      <c r="P87" s="103"/>
      <c r="Q87" s="103"/>
      <c r="R87" s="103"/>
      <c r="S87" s="103"/>
      <c r="T87" s="103"/>
      <c r="U87" s="103"/>
      <c r="V87" s="96">
        <v>1.7769473235776101E-3</v>
      </c>
      <c r="W87" s="96"/>
      <c r="X87" s="96"/>
      <c r="Y87" s="96"/>
      <c r="Z87" s="96"/>
      <c r="AA87" s="96"/>
      <c r="AB87" s="96"/>
      <c r="AC87" s="96"/>
      <c r="AD87" s="96"/>
      <c r="AE87" s="96"/>
      <c r="AF87" s="94">
        <v>34</v>
      </c>
      <c r="AG87" s="94"/>
      <c r="AH87" s="94"/>
      <c r="AI87" s="94"/>
      <c r="AJ87" s="94"/>
      <c r="AK87" s="96">
        <v>7.6605907667350102E-4</v>
      </c>
      <c r="AL87" s="96"/>
      <c r="AM87" s="96"/>
      <c r="AN87" s="96"/>
      <c r="AO87" s="96"/>
      <c r="AP87" s="96"/>
      <c r="AQ87" s="96"/>
    </row>
    <row r="88" spans="2:44" s="1" customFormat="1" ht="10" x14ac:dyDescent="0.2">
      <c r="B88" s="98" t="s">
        <v>1088</v>
      </c>
      <c r="C88" s="98"/>
      <c r="D88" s="98"/>
      <c r="E88" s="98"/>
      <c r="F88" s="98"/>
      <c r="G88" s="98"/>
      <c r="H88" s="98"/>
      <c r="I88" s="98"/>
      <c r="J88" s="98"/>
      <c r="K88" s="98"/>
      <c r="L88" s="103">
        <v>983212.78</v>
      </c>
      <c r="M88" s="103"/>
      <c r="N88" s="103"/>
      <c r="O88" s="103"/>
      <c r="P88" s="103"/>
      <c r="Q88" s="103"/>
      <c r="R88" s="103"/>
      <c r="S88" s="103"/>
      <c r="T88" s="103"/>
      <c r="U88" s="103"/>
      <c r="V88" s="96">
        <v>3.3285683094145998E-4</v>
      </c>
      <c r="W88" s="96"/>
      <c r="X88" s="96"/>
      <c r="Y88" s="96"/>
      <c r="Z88" s="96"/>
      <c r="AA88" s="96"/>
      <c r="AB88" s="96"/>
      <c r="AC88" s="96"/>
      <c r="AD88" s="96"/>
      <c r="AE88" s="96"/>
      <c r="AF88" s="94">
        <v>5</v>
      </c>
      <c r="AG88" s="94"/>
      <c r="AH88" s="94"/>
      <c r="AI88" s="94"/>
      <c r="AJ88" s="94"/>
      <c r="AK88" s="96">
        <v>1.12655746569633E-4</v>
      </c>
      <c r="AL88" s="96"/>
      <c r="AM88" s="96"/>
      <c r="AN88" s="96"/>
      <c r="AO88" s="96"/>
      <c r="AP88" s="96"/>
      <c r="AQ88" s="96"/>
    </row>
    <row r="89" spans="2:44" s="1" customFormat="1" ht="10.5" x14ac:dyDescent="0.2">
      <c r="B89" s="99"/>
      <c r="C89" s="99"/>
      <c r="D89" s="99"/>
      <c r="E89" s="99"/>
      <c r="F89" s="99"/>
      <c r="G89" s="99"/>
      <c r="H89" s="99"/>
      <c r="I89" s="99"/>
      <c r="J89" s="99"/>
      <c r="K89" s="99"/>
      <c r="L89" s="104">
        <v>2953860905.3600001</v>
      </c>
      <c r="M89" s="104"/>
      <c r="N89" s="104"/>
      <c r="O89" s="104"/>
      <c r="P89" s="104"/>
      <c r="Q89" s="104"/>
      <c r="R89" s="104"/>
      <c r="S89" s="104"/>
      <c r="T89" s="104"/>
      <c r="U89" s="104"/>
      <c r="V89" s="97">
        <v>1</v>
      </c>
      <c r="W89" s="97"/>
      <c r="X89" s="97"/>
      <c r="Y89" s="97"/>
      <c r="Z89" s="97"/>
      <c r="AA89" s="97"/>
      <c r="AB89" s="97"/>
      <c r="AC89" s="97"/>
      <c r="AD89" s="97"/>
      <c r="AE89" s="97"/>
      <c r="AF89" s="95">
        <v>44383</v>
      </c>
      <c r="AG89" s="95"/>
      <c r="AH89" s="95"/>
      <c r="AI89" s="95"/>
      <c r="AJ89" s="95"/>
      <c r="AK89" s="97">
        <v>1</v>
      </c>
      <c r="AL89" s="97"/>
      <c r="AM89" s="97"/>
      <c r="AN89" s="97"/>
      <c r="AO89" s="97"/>
      <c r="AP89" s="97"/>
      <c r="AQ89" s="97"/>
    </row>
    <row r="90" spans="2:44" s="1" customFormat="1" ht="8" x14ac:dyDescent="0.2"/>
    <row r="91" spans="2:44" s="1" customFormat="1" ht="13" x14ac:dyDescent="0.2">
      <c r="B91" s="87" t="s">
        <v>1174</v>
      </c>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87"/>
      <c r="AR91" s="87"/>
    </row>
    <row r="92" spans="2:44" s="1" customFormat="1" ht="8" x14ac:dyDescent="0.2"/>
    <row r="93" spans="2:44" s="1" customFormat="1" ht="10.5" x14ac:dyDescent="0.2">
      <c r="B93" s="85" t="s">
        <v>1058</v>
      </c>
      <c r="C93" s="85"/>
      <c r="D93" s="85"/>
      <c r="E93" s="85"/>
      <c r="F93" s="85"/>
      <c r="G93" s="85"/>
      <c r="H93" s="85"/>
      <c r="I93" s="85"/>
      <c r="J93" s="85"/>
      <c r="K93" s="85" t="s">
        <v>1055</v>
      </c>
      <c r="L93" s="85"/>
      <c r="M93" s="85"/>
      <c r="N93" s="85"/>
      <c r="O93" s="85"/>
      <c r="P93" s="85"/>
      <c r="Q93" s="85"/>
      <c r="R93" s="85"/>
      <c r="S93" s="85"/>
      <c r="T93" s="85"/>
      <c r="U93" s="85"/>
      <c r="V93" s="85" t="s">
        <v>1056</v>
      </c>
      <c r="W93" s="85"/>
      <c r="X93" s="85"/>
      <c r="Y93" s="85"/>
      <c r="Z93" s="85"/>
      <c r="AA93" s="85"/>
      <c r="AB93" s="85"/>
      <c r="AC93" s="85"/>
      <c r="AD93" s="85"/>
      <c r="AE93" s="85"/>
      <c r="AF93" s="85" t="s">
        <v>1057</v>
      </c>
      <c r="AG93" s="85"/>
      <c r="AH93" s="85"/>
      <c r="AI93" s="85"/>
      <c r="AJ93" s="85"/>
      <c r="AK93" s="85" t="s">
        <v>1056</v>
      </c>
      <c r="AL93" s="85"/>
      <c r="AM93" s="85"/>
      <c r="AN93" s="85"/>
      <c r="AO93" s="85"/>
    </row>
    <row r="94" spans="2:44" s="1" customFormat="1" ht="10" x14ac:dyDescent="0.2">
      <c r="B94" s="98" t="s">
        <v>1059</v>
      </c>
      <c r="C94" s="98"/>
      <c r="D94" s="98"/>
      <c r="E94" s="98"/>
      <c r="F94" s="98"/>
      <c r="G94" s="98"/>
      <c r="H94" s="98"/>
      <c r="I94" s="98"/>
      <c r="J94" s="98"/>
      <c r="K94" s="103">
        <v>611000</v>
      </c>
      <c r="L94" s="103"/>
      <c r="M94" s="103"/>
      <c r="N94" s="103"/>
      <c r="O94" s="103"/>
      <c r="P94" s="103"/>
      <c r="Q94" s="103"/>
      <c r="R94" s="103"/>
      <c r="S94" s="103"/>
      <c r="T94" s="103"/>
      <c r="U94" s="103"/>
      <c r="V94" s="96">
        <v>2.06847925334363E-4</v>
      </c>
      <c r="W94" s="96"/>
      <c r="X94" s="96"/>
      <c r="Y94" s="96"/>
      <c r="Z94" s="96"/>
      <c r="AA94" s="96"/>
      <c r="AB94" s="96"/>
      <c r="AC94" s="96"/>
      <c r="AD94" s="96"/>
      <c r="AE94" s="96"/>
      <c r="AF94" s="94">
        <v>2</v>
      </c>
      <c r="AG94" s="94"/>
      <c r="AH94" s="94"/>
      <c r="AI94" s="94"/>
      <c r="AJ94" s="94"/>
      <c r="AK94" s="96">
        <v>4.5062298627852999E-5</v>
      </c>
      <c r="AL94" s="96"/>
      <c r="AM94" s="96"/>
      <c r="AN94" s="96"/>
      <c r="AO94" s="96"/>
    </row>
    <row r="95" spans="2:44" s="1" customFormat="1" ht="10" x14ac:dyDescent="0.2">
      <c r="B95" s="98" t="s">
        <v>1060</v>
      </c>
      <c r="C95" s="98"/>
      <c r="D95" s="98"/>
      <c r="E95" s="98"/>
      <c r="F95" s="98"/>
      <c r="G95" s="98"/>
      <c r="H95" s="98"/>
      <c r="I95" s="98"/>
      <c r="J95" s="98"/>
      <c r="K95" s="103">
        <v>4737884.93</v>
      </c>
      <c r="L95" s="103"/>
      <c r="M95" s="103"/>
      <c r="N95" s="103"/>
      <c r="O95" s="103"/>
      <c r="P95" s="103"/>
      <c r="Q95" s="103"/>
      <c r="R95" s="103"/>
      <c r="S95" s="103"/>
      <c r="T95" s="103"/>
      <c r="U95" s="103"/>
      <c r="V95" s="96">
        <v>1.60396345048027E-3</v>
      </c>
      <c r="W95" s="96"/>
      <c r="X95" s="96"/>
      <c r="Y95" s="96"/>
      <c r="Z95" s="96"/>
      <c r="AA95" s="96"/>
      <c r="AB95" s="96"/>
      <c r="AC95" s="96"/>
      <c r="AD95" s="96"/>
      <c r="AE95" s="96"/>
      <c r="AF95" s="94">
        <v>33</v>
      </c>
      <c r="AG95" s="94"/>
      <c r="AH95" s="94"/>
      <c r="AI95" s="94"/>
      <c r="AJ95" s="94"/>
      <c r="AK95" s="96">
        <v>7.4352792735957499E-4</v>
      </c>
      <c r="AL95" s="96"/>
      <c r="AM95" s="96"/>
      <c r="AN95" s="96"/>
      <c r="AO95" s="96"/>
    </row>
    <row r="96" spans="2:44" s="1" customFormat="1" ht="10" x14ac:dyDescent="0.2">
      <c r="B96" s="98" t="s">
        <v>1061</v>
      </c>
      <c r="C96" s="98"/>
      <c r="D96" s="98"/>
      <c r="E96" s="98"/>
      <c r="F96" s="98"/>
      <c r="G96" s="98"/>
      <c r="H96" s="98"/>
      <c r="I96" s="98"/>
      <c r="J96" s="98"/>
      <c r="K96" s="103">
        <v>3851049.36</v>
      </c>
      <c r="L96" s="103"/>
      <c r="M96" s="103"/>
      <c r="N96" s="103"/>
      <c r="O96" s="103"/>
      <c r="P96" s="103"/>
      <c r="Q96" s="103"/>
      <c r="R96" s="103"/>
      <c r="S96" s="103"/>
      <c r="T96" s="103"/>
      <c r="U96" s="103"/>
      <c r="V96" s="96">
        <v>1.3037341578989001E-3</v>
      </c>
      <c r="W96" s="96"/>
      <c r="X96" s="96"/>
      <c r="Y96" s="96"/>
      <c r="Z96" s="96"/>
      <c r="AA96" s="96"/>
      <c r="AB96" s="96"/>
      <c r="AC96" s="96"/>
      <c r="AD96" s="96"/>
      <c r="AE96" s="96"/>
      <c r="AF96" s="94">
        <v>53</v>
      </c>
      <c r="AG96" s="94"/>
      <c r="AH96" s="94"/>
      <c r="AI96" s="94"/>
      <c r="AJ96" s="94"/>
      <c r="AK96" s="96">
        <v>1.1941509136381E-3</v>
      </c>
      <c r="AL96" s="96"/>
      <c r="AM96" s="96"/>
      <c r="AN96" s="96"/>
      <c r="AO96" s="96"/>
    </row>
    <row r="97" spans="2:41" s="1" customFormat="1" ht="10" x14ac:dyDescent="0.2">
      <c r="B97" s="98" t="s">
        <v>1062</v>
      </c>
      <c r="C97" s="98"/>
      <c r="D97" s="98"/>
      <c r="E97" s="98"/>
      <c r="F97" s="98"/>
      <c r="G97" s="98"/>
      <c r="H97" s="98"/>
      <c r="I97" s="98"/>
      <c r="J97" s="98"/>
      <c r="K97" s="103">
        <v>2247301.2599999998</v>
      </c>
      <c r="L97" s="103"/>
      <c r="M97" s="103"/>
      <c r="N97" s="103"/>
      <c r="O97" s="103"/>
      <c r="P97" s="103"/>
      <c r="Q97" s="103"/>
      <c r="R97" s="103"/>
      <c r="S97" s="103"/>
      <c r="T97" s="103"/>
      <c r="U97" s="103"/>
      <c r="V97" s="96">
        <v>7.6080131461915004E-4</v>
      </c>
      <c r="W97" s="96"/>
      <c r="X97" s="96"/>
      <c r="Y97" s="96"/>
      <c r="Z97" s="96"/>
      <c r="AA97" s="96"/>
      <c r="AB97" s="96"/>
      <c r="AC97" s="96"/>
      <c r="AD97" s="96"/>
      <c r="AE97" s="96"/>
      <c r="AF97" s="94">
        <v>55</v>
      </c>
      <c r="AG97" s="94"/>
      <c r="AH97" s="94"/>
      <c r="AI97" s="94"/>
      <c r="AJ97" s="94"/>
      <c r="AK97" s="96">
        <v>1.2392132122659601E-3</v>
      </c>
      <c r="AL97" s="96"/>
      <c r="AM97" s="96"/>
      <c r="AN97" s="96"/>
      <c r="AO97" s="96"/>
    </row>
    <row r="98" spans="2:41" s="1" customFormat="1" ht="10" x14ac:dyDescent="0.2">
      <c r="B98" s="98" t="s">
        <v>1063</v>
      </c>
      <c r="C98" s="98"/>
      <c r="D98" s="98"/>
      <c r="E98" s="98"/>
      <c r="F98" s="98"/>
      <c r="G98" s="98"/>
      <c r="H98" s="98"/>
      <c r="I98" s="98"/>
      <c r="J98" s="98"/>
      <c r="K98" s="103">
        <v>29949761.920000002</v>
      </c>
      <c r="L98" s="103"/>
      <c r="M98" s="103"/>
      <c r="N98" s="103"/>
      <c r="O98" s="103"/>
      <c r="P98" s="103"/>
      <c r="Q98" s="103"/>
      <c r="R98" s="103"/>
      <c r="S98" s="103"/>
      <c r="T98" s="103"/>
      <c r="U98" s="103"/>
      <c r="V98" s="96">
        <v>1.0139191681522299E-2</v>
      </c>
      <c r="W98" s="96"/>
      <c r="X98" s="96"/>
      <c r="Y98" s="96"/>
      <c r="Z98" s="96"/>
      <c r="AA98" s="96"/>
      <c r="AB98" s="96"/>
      <c r="AC98" s="96"/>
      <c r="AD98" s="96"/>
      <c r="AE98" s="96"/>
      <c r="AF98" s="94">
        <v>262</v>
      </c>
      <c r="AG98" s="94"/>
      <c r="AH98" s="94"/>
      <c r="AI98" s="94"/>
      <c r="AJ98" s="94"/>
      <c r="AK98" s="96">
        <v>5.9031611202487403E-3</v>
      </c>
      <c r="AL98" s="96"/>
      <c r="AM98" s="96"/>
      <c r="AN98" s="96"/>
      <c r="AO98" s="96"/>
    </row>
    <row r="99" spans="2:41" s="1" customFormat="1" ht="10" x14ac:dyDescent="0.2">
      <c r="B99" s="98" t="s">
        <v>1064</v>
      </c>
      <c r="C99" s="98"/>
      <c r="D99" s="98"/>
      <c r="E99" s="98"/>
      <c r="F99" s="98"/>
      <c r="G99" s="98"/>
      <c r="H99" s="98"/>
      <c r="I99" s="98"/>
      <c r="J99" s="98"/>
      <c r="K99" s="103">
        <v>2884187.47</v>
      </c>
      <c r="L99" s="103"/>
      <c r="M99" s="103"/>
      <c r="N99" s="103"/>
      <c r="O99" s="103"/>
      <c r="P99" s="103"/>
      <c r="Q99" s="103"/>
      <c r="R99" s="103"/>
      <c r="S99" s="103"/>
      <c r="T99" s="103"/>
      <c r="U99" s="103"/>
      <c r="V99" s="96">
        <v>9.7641275686557397E-4</v>
      </c>
      <c r="W99" s="96"/>
      <c r="X99" s="96"/>
      <c r="Y99" s="96"/>
      <c r="Z99" s="96"/>
      <c r="AA99" s="96"/>
      <c r="AB99" s="96"/>
      <c r="AC99" s="96"/>
      <c r="AD99" s="96"/>
      <c r="AE99" s="96"/>
      <c r="AF99" s="94">
        <v>104</v>
      </c>
      <c r="AG99" s="94"/>
      <c r="AH99" s="94"/>
      <c r="AI99" s="94"/>
      <c r="AJ99" s="94"/>
      <c r="AK99" s="96">
        <v>2.3432395286483599E-3</v>
      </c>
      <c r="AL99" s="96"/>
      <c r="AM99" s="96"/>
      <c r="AN99" s="96"/>
      <c r="AO99" s="96"/>
    </row>
    <row r="100" spans="2:41" s="1" customFormat="1" ht="10" x14ac:dyDescent="0.2">
      <c r="B100" s="98" t="s">
        <v>1065</v>
      </c>
      <c r="C100" s="98"/>
      <c r="D100" s="98"/>
      <c r="E100" s="98"/>
      <c r="F100" s="98"/>
      <c r="G100" s="98"/>
      <c r="H100" s="98"/>
      <c r="I100" s="98"/>
      <c r="J100" s="98"/>
      <c r="K100" s="103">
        <v>5964930.5899999999</v>
      </c>
      <c r="L100" s="103"/>
      <c r="M100" s="103"/>
      <c r="N100" s="103"/>
      <c r="O100" s="103"/>
      <c r="P100" s="103"/>
      <c r="Q100" s="103"/>
      <c r="R100" s="103"/>
      <c r="S100" s="103"/>
      <c r="T100" s="103"/>
      <c r="U100" s="103"/>
      <c r="V100" s="96">
        <v>2.0193674587642898E-3</v>
      </c>
      <c r="W100" s="96"/>
      <c r="X100" s="96"/>
      <c r="Y100" s="96"/>
      <c r="Z100" s="96"/>
      <c r="AA100" s="96"/>
      <c r="AB100" s="96"/>
      <c r="AC100" s="96"/>
      <c r="AD100" s="96"/>
      <c r="AE100" s="96"/>
      <c r="AF100" s="94">
        <v>234</v>
      </c>
      <c r="AG100" s="94"/>
      <c r="AH100" s="94"/>
      <c r="AI100" s="94"/>
      <c r="AJ100" s="94"/>
      <c r="AK100" s="96">
        <v>5.2722889394587998E-3</v>
      </c>
      <c r="AL100" s="96"/>
      <c r="AM100" s="96"/>
      <c r="AN100" s="96"/>
      <c r="AO100" s="96"/>
    </row>
    <row r="101" spans="2:41" s="1" customFormat="1" ht="10" x14ac:dyDescent="0.2">
      <c r="B101" s="98" t="s">
        <v>1066</v>
      </c>
      <c r="C101" s="98"/>
      <c r="D101" s="98"/>
      <c r="E101" s="98"/>
      <c r="F101" s="98"/>
      <c r="G101" s="98"/>
      <c r="H101" s="98"/>
      <c r="I101" s="98"/>
      <c r="J101" s="98"/>
      <c r="K101" s="103">
        <v>6884257.3699999899</v>
      </c>
      <c r="L101" s="103"/>
      <c r="M101" s="103"/>
      <c r="N101" s="103"/>
      <c r="O101" s="103"/>
      <c r="P101" s="103"/>
      <c r="Q101" s="103"/>
      <c r="R101" s="103"/>
      <c r="S101" s="103"/>
      <c r="T101" s="103"/>
      <c r="U101" s="103"/>
      <c r="V101" s="96">
        <v>2.3305963247991801E-3</v>
      </c>
      <c r="W101" s="96"/>
      <c r="X101" s="96"/>
      <c r="Y101" s="96"/>
      <c r="Z101" s="96"/>
      <c r="AA101" s="96"/>
      <c r="AB101" s="96"/>
      <c r="AC101" s="96"/>
      <c r="AD101" s="96"/>
      <c r="AE101" s="96"/>
      <c r="AF101" s="94">
        <v>523</v>
      </c>
      <c r="AG101" s="94"/>
      <c r="AH101" s="94"/>
      <c r="AI101" s="94"/>
      <c r="AJ101" s="94"/>
      <c r="AK101" s="96">
        <v>1.1783791091183601E-2</v>
      </c>
      <c r="AL101" s="96"/>
      <c r="AM101" s="96"/>
      <c r="AN101" s="96"/>
      <c r="AO101" s="96"/>
    </row>
    <row r="102" spans="2:41" s="1" customFormat="1" ht="10" x14ac:dyDescent="0.2">
      <c r="B102" s="98" t="s">
        <v>1067</v>
      </c>
      <c r="C102" s="98"/>
      <c r="D102" s="98"/>
      <c r="E102" s="98"/>
      <c r="F102" s="98"/>
      <c r="G102" s="98"/>
      <c r="H102" s="98"/>
      <c r="I102" s="98"/>
      <c r="J102" s="98"/>
      <c r="K102" s="103">
        <v>15548800.33</v>
      </c>
      <c r="L102" s="103"/>
      <c r="M102" s="103"/>
      <c r="N102" s="103"/>
      <c r="O102" s="103"/>
      <c r="P102" s="103"/>
      <c r="Q102" s="103"/>
      <c r="R102" s="103"/>
      <c r="S102" s="103"/>
      <c r="T102" s="103"/>
      <c r="U102" s="103"/>
      <c r="V102" s="96">
        <v>5.2638904905053397E-3</v>
      </c>
      <c r="W102" s="96"/>
      <c r="X102" s="96"/>
      <c r="Y102" s="96"/>
      <c r="Z102" s="96"/>
      <c r="AA102" s="96"/>
      <c r="AB102" s="96"/>
      <c r="AC102" s="96"/>
      <c r="AD102" s="96"/>
      <c r="AE102" s="96"/>
      <c r="AF102" s="94">
        <v>798</v>
      </c>
      <c r="AG102" s="94"/>
      <c r="AH102" s="94"/>
      <c r="AI102" s="94"/>
      <c r="AJ102" s="94"/>
      <c r="AK102" s="96">
        <v>1.79798571525134E-2</v>
      </c>
      <c r="AL102" s="96"/>
      <c r="AM102" s="96"/>
      <c r="AN102" s="96"/>
      <c r="AO102" s="96"/>
    </row>
    <row r="103" spans="2:41" s="1" customFormat="1" ht="10" x14ac:dyDescent="0.2">
      <c r="B103" s="98" t="s">
        <v>1068</v>
      </c>
      <c r="C103" s="98"/>
      <c r="D103" s="98"/>
      <c r="E103" s="98"/>
      <c r="F103" s="98"/>
      <c r="G103" s="98"/>
      <c r="H103" s="98"/>
      <c r="I103" s="98"/>
      <c r="J103" s="98"/>
      <c r="K103" s="103">
        <v>246856039.22000101</v>
      </c>
      <c r="L103" s="103"/>
      <c r="M103" s="103"/>
      <c r="N103" s="103"/>
      <c r="O103" s="103"/>
      <c r="P103" s="103"/>
      <c r="Q103" s="103"/>
      <c r="R103" s="103"/>
      <c r="S103" s="103"/>
      <c r="T103" s="103"/>
      <c r="U103" s="103"/>
      <c r="V103" s="96">
        <v>8.3570637592332894E-2</v>
      </c>
      <c r="W103" s="96"/>
      <c r="X103" s="96"/>
      <c r="Y103" s="96"/>
      <c r="Z103" s="96"/>
      <c r="AA103" s="96"/>
      <c r="AB103" s="96"/>
      <c r="AC103" s="96"/>
      <c r="AD103" s="96"/>
      <c r="AE103" s="96"/>
      <c r="AF103" s="94">
        <v>8797</v>
      </c>
      <c r="AG103" s="94"/>
      <c r="AH103" s="94"/>
      <c r="AI103" s="94"/>
      <c r="AJ103" s="94"/>
      <c r="AK103" s="96">
        <v>0.19820652051461099</v>
      </c>
      <c r="AL103" s="96"/>
      <c r="AM103" s="96"/>
      <c r="AN103" s="96"/>
      <c r="AO103" s="96"/>
    </row>
    <row r="104" spans="2:41" s="1" customFormat="1" ht="10" x14ac:dyDescent="0.2">
      <c r="B104" s="98" t="s">
        <v>1069</v>
      </c>
      <c r="C104" s="98"/>
      <c r="D104" s="98"/>
      <c r="E104" s="98"/>
      <c r="F104" s="98"/>
      <c r="G104" s="98"/>
      <c r="H104" s="98"/>
      <c r="I104" s="98"/>
      <c r="J104" s="98"/>
      <c r="K104" s="103">
        <v>32043095.5200001</v>
      </c>
      <c r="L104" s="103"/>
      <c r="M104" s="103"/>
      <c r="N104" s="103"/>
      <c r="O104" s="103"/>
      <c r="P104" s="103"/>
      <c r="Q104" s="103"/>
      <c r="R104" s="103"/>
      <c r="S104" s="103"/>
      <c r="T104" s="103"/>
      <c r="U104" s="103"/>
      <c r="V104" s="96">
        <v>1.0847868788220701E-2</v>
      </c>
      <c r="W104" s="96"/>
      <c r="X104" s="96"/>
      <c r="Y104" s="96"/>
      <c r="Z104" s="96"/>
      <c r="AA104" s="96"/>
      <c r="AB104" s="96"/>
      <c r="AC104" s="96"/>
      <c r="AD104" s="96"/>
      <c r="AE104" s="96"/>
      <c r="AF104" s="94">
        <v>1586</v>
      </c>
      <c r="AG104" s="94"/>
      <c r="AH104" s="94"/>
      <c r="AI104" s="94"/>
      <c r="AJ104" s="94"/>
      <c r="AK104" s="96">
        <v>3.5734402811887403E-2</v>
      </c>
      <c r="AL104" s="96"/>
      <c r="AM104" s="96"/>
      <c r="AN104" s="96"/>
      <c r="AO104" s="96"/>
    </row>
    <row r="105" spans="2:41" s="1" customFormat="1" ht="10" x14ac:dyDescent="0.2">
      <c r="B105" s="98" t="s">
        <v>1070</v>
      </c>
      <c r="C105" s="98"/>
      <c r="D105" s="98"/>
      <c r="E105" s="98"/>
      <c r="F105" s="98"/>
      <c r="G105" s="98"/>
      <c r="H105" s="98"/>
      <c r="I105" s="98"/>
      <c r="J105" s="98"/>
      <c r="K105" s="103">
        <v>46234107.969999999</v>
      </c>
      <c r="L105" s="103"/>
      <c r="M105" s="103"/>
      <c r="N105" s="103"/>
      <c r="O105" s="103"/>
      <c r="P105" s="103"/>
      <c r="Q105" s="103"/>
      <c r="R105" s="103"/>
      <c r="S105" s="103"/>
      <c r="T105" s="103"/>
      <c r="U105" s="103"/>
      <c r="V105" s="96">
        <v>1.5652093802421298E-2</v>
      </c>
      <c r="W105" s="96"/>
      <c r="X105" s="96"/>
      <c r="Y105" s="96"/>
      <c r="Z105" s="96"/>
      <c r="AA105" s="96"/>
      <c r="AB105" s="96"/>
      <c r="AC105" s="96"/>
      <c r="AD105" s="96"/>
      <c r="AE105" s="96"/>
      <c r="AF105" s="94">
        <v>1119</v>
      </c>
      <c r="AG105" s="94"/>
      <c r="AH105" s="94"/>
      <c r="AI105" s="94"/>
      <c r="AJ105" s="94"/>
      <c r="AK105" s="96">
        <v>2.52123560822838E-2</v>
      </c>
      <c r="AL105" s="96"/>
      <c r="AM105" s="96"/>
      <c r="AN105" s="96"/>
      <c r="AO105" s="96"/>
    </row>
    <row r="106" spans="2:41" s="1" customFormat="1" ht="10" x14ac:dyDescent="0.2">
      <c r="B106" s="98" t="s">
        <v>1071</v>
      </c>
      <c r="C106" s="98"/>
      <c r="D106" s="98"/>
      <c r="E106" s="98"/>
      <c r="F106" s="98"/>
      <c r="G106" s="98"/>
      <c r="H106" s="98"/>
      <c r="I106" s="98"/>
      <c r="J106" s="98"/>
      <c r="K106" s="103">
        <v>156177796.41999999</v>
      </c>
      <c r="L106" s="103"/>
      <c r="M106" s="103"/>
      <c r="N106" s="103"/>
      <c r="O106" s="103"/>
      <c r="P106" s="103"/>
      <c r="Q106" s="103"/>
      <c r="R106" s="103"/>
      <c r="S106" s="103"/>
      <c r="T106" s="103"/>
      <c r="U106" s="103"/>
      <c r="V106" s="96">
        <v>5.2872427451341401E-2</v>
      </c>
      <c r="W106" s="96"/>
      <c r="X106" s="96"/>
      <c r="Y106" s="96"/>
      <c r="Z106" s="96"/>
      <c r="AA106" s="96"/>
      <c r="AB106" s="96"/>
      <c r="AC106" s="96"/>
      <c r="AD106" s="96"/>
      <c r="AE106" s="96"/>
      <c r="AF106" s="94">
        <v>3417</v>
      </c>
      <c r="AG106" s="94"/>
      <c r="AH106" s="94"/>
      <c r="AI106" s="94"/>
      <c r="AJ106" s="94"/>
      <c r="AK106" s="96">
        <v>7.6988937205686905E-2</v>
      </c>
      <c r="AL106" s="96"/>
      <c r="AM106" s="96"/>
      <c r="AN106" s="96"/>
      <c r="AO106" s="96"/>
    </row>
    <row r="107" spans="2:41" s="1" customFormat="1" ht="10" x14ac:dyDescent="0.2">
      <c r="B107" s="98" t="s">
        <v>1072</v>
      </c>
      <c r="C107" s="98"/>
      <c r="D107" s="98"/>
      <c r="E107" s="98"/>
      <c r="F107" s="98"/>
      <c r="G107" s="98"/>
      <c r="H107" s="98"/>
      <c r="I107" s="98"/>
      <c r="J107" s="98"/>
      <c r="K107" s="103">
        <v>22562161.18</v>
      </c>
      <c r="L107" s="103"/>
      <c r="M107" s="103"/>
      <c r="N107" s="103"/>
      <c r="O107" s="103"/>
      <c r="P107" s="103"/>
      <c r="Q107" s="103"/>
      <c r="R107" s="103"/>
      <c r="S107" s="103"/>
      <c r="T107" s="103"/>
      <c r="U107" s="103"/>
      <c r="V107" s="96">
        <v>7.6381935043248897E-3</v>
      </c>
      <c r="W107" s="96"/>
      <c r="X107" s="96"/>
      <c r="Y107" s="96"/>
      <c r="Z107" s="96"/>
      <c r="AA107" s="96"/>
      <c r="AB107" s="96"/>
      <c r="AC107" s="96"/>
      <c r="AD107" s="96"/>
      <c r="AE107" s="96"/>
      <c r="AF107" s="94">
        <v>445</v>
      </c>
      <c r="AG107" s="94"/>
      <c r="AH107" s="94"/>
      <c r="AI107" s="94"/>
      <c r="AJ107" s="94"/>
      <c r="AK107" s="96">
        <v>1.0026361444697301E-2</v>
      </c>
      <c r="AL107" s="96"/>
      <c r="AM107" s="96"/>
      <c r="AN107" s="96"/>
      <c r="AO107" s="96"/>
    </row>
    <row r="108" spans="2:41" s="1" customFormat="1" ht="10" x14ac:dyDescent="0.2">
      <c r="B108" s="98" t="s">
        <v>1073</v>
      </c>
      <c r="C108" s="98"/>
      <c r="D108" s="98"/>
      <c r="E108" s="98"/>
      <c r="F108" s="98"/>
      <c r="G108" s="98"/>
      <c r="H108" s="98"/>
      <c r="I108" s="98"/>
      <c r="J108" s="98"/>
      <c r="K108" s="103">
        <v>380893342.44999999</v>
      </c>
      <c r="L108" s="103"/>
      <c r="M108" s="103"/>
      <c r="N108" s="103"/>
      <c r="O108" s="103"/>
      <c r="P108" s="103"/>
      <c r="Q108" s="103"/>
      <c r="R108" s="103"/>
      <c r="S108" s="103"/>
      <c r="T108" s="103"/>
      <c r="U108" s="103"/>
      <c r="V108" s="96">
        <v>0.12894762301056201</v>
      </c>
      <c r="W108" s="96"/>
      <c r="X108" s="96"/>
      <c r="Y108" s="96"/>
      <c r="Z108" s="96"/>
      <c r="AA108" s="96"/>
      <c r="AB108" s="96"/>
      <c r="AC108" s="96"/>
      <c r="AD108" s="96"/>
      <c r="AE108" s="96"/>
      <c r="AF108" s="94">
        <v>6165</v>
      </c>
      <c r="AG108" s="94"/>
      <c r="AH108" s="94"/>
      <c r="AI108" s="94"/>
      <c r="AJ108" s="94"/>
      <c r="AK108" s="96">
        <v>0.138904535520357</v>
      </c>
      <c r="AL108" s="96"/>
      <c r="AM108" s="96"/>
      <c r="AN108" s="96"/>
      <c r="AO108" s="96"/>
    </row>
    <row r="109" spans="2:41" s="1" customFormat="1" ht="10" x14ac:dyDescent="0.2">
      <c r="B109" s="98" t="s">
        <v>1074</v>
      </c>
      <c r="C109" s="98"/>
      <c r="D109" s="98"/>
      <c r="E109" s="98"/>
      <c r="F109" s="98"/>
      <c r="G109" s="98"/>
      <c r="H109" s="98"/>
      <c r="I109" s="98"/>
      <c r="J109" s="98"/>
      <c r="K109" s="103">
        <v>29549844.77</v>
      </c>
      <c r="L109" s="103"/>
      <c r="M109" s="103"/>
      <c r="N109" s="103"/>
      <c r="O109" s="103"/>
      <c r="P109" s="103"/>
      <c r="Q109" s="103"/>
      <c r="R109" s="103"/>
      <c r="S109" s="103"/>
      <c r="T109" s="103"/>
      <c r="U109" s="103"/>
      <c r="V109" s="96">
        <v>1.00038037391604E-2</v>
      </c>
      <c r="W109" s="96"/>
      <c r="X109" s="96"/>
      <c r="Y109" s="96"/>
      <c r="Z109" s="96"/>
      <c r="AA109" s="96"/>
      <c r="AB109" s="96"/>
      <c r="AC109" s="96"/>
      <c r="AD109" s="96"/>
      <c r="AE109" s="96"/>
      <c r="AF109" s="94">
        <v>426</v>
      </c>
      <c r="AG109" s="94"/>
      <c r="AH109" s="94"/>
      <c r="AI109" s="94"/>
      <c r="AJ109" s="94"/>
      <c r="AK109" s="96">
        <v>9.5982696077326901E-3</v>
      </c>
      <c r="AL109" s="96"/>
      <c r="AM109" s="96"/>
      <c r="AN109" s="96"/>
      <c r="AO109" s="96"/>
    </row>
    <row r="110" spans="2:41" s="1" customFormat="1" ht="10" x14ac:dyDescent="0.2">
      <c r="B110" s="98" t="s">
        <v>1075</v>
      </c>
      <c r="C110" s="98"/>
      <c r="D110" s="98"/>
      <c r="E110" s="98"/>
      <c r="F110" s="98"/>
      <c r="G110" s="98"/>
      <c r="H110" s="98"/>
      <c r="I110" s="98"/>
      <c r="J110" s="98"/>
      <c r="K110" s="103">
        <v>45859411.049999997</v>
      </c>
      <c r="L110" s="103"/>
      <c r="M110" s="103"/>
      <c r="N110" s="103"/>
      <c r="O110" s="103"/>
      <c r="P110" s="103"/>
      <c r="Q110" s="103"/>
      <c r="R110" s="103"/>
      <c r="S110" s="103"/>
      <c r="T110" s="103"/>
      <c r="U110" s="103"/>
      <c r="V110" s="96">
        <v>1.55252439161183E-2</v>
      </c>
      <c r="W110" s="96"/>
      <c r="X110" s="96"/>
      <c r="Y110" s="96"/>
      <c r="Z110" s="96"/>
      <c r="AA110" s="96"/>
      <c r="AB110" s="96"/>
      <c r="AC110" s="96"/>
      <c r="AD110" s="96"/>
      <c r="AE110" s="96"/>
      <c r="AF110" s="94">
        <v>611</v>
      </c>
      <c r="AG110" s="94"/>
      <c r="AH110" s="94"/>
      <c r="AI110" s="94"/>
      <c r="AJ110" s="94"/>
      <c r="AK110" s="96">
        <v>1.3766532230809101E-2</v>
      </c>
      <c r="AL110" s="96"/>
      <c r="AM110" s="96"/>
      <c r="AN110" s="96"/>
      <c r="AO110" s="96"/>
    </row>
    <row r="111" spans="2:41" s="1" customFormat="1" ht="10" x14ac:dyDescent="0.2">
      <c r="B111" s="98" t="s">
        <v>1076</v>
      </c>
      <c r="C111" s="98"/>
      <c r="D111" s="98"/>
      <c r="E111" s="98"/>
      <c r="F111" s="98"/>
      <c r="G111" s="98"/>
      <c r="H111" s="98"/>
      <c r="I111" s="98"/>
      <c r="J111" s="98"/>
      <c r="K111" s="103">
        <v>187520760.44999999</v>
      </c>
      <c r="L111" s="103"/>
      <c r="M111" s="103"/>
      <c r="N111" s="103"/>
      <c r="O111" s="103"/>
      <c r="P111" s="103"/>
      <c r="Q111" s="103"/>
      <c r="R111" s="103"/>
      <c r="S111" s="103"/>
      <c r="T111" s="103"/>
      <c r="U111" s="103"/>
      <c r="V111" s="96">
        <v>6.3483273741742396E-2</v>
      </c>
      <c r="W111" s="96"/>
      <c r="X111" s="96"/>
      <c r="Y111" s="96"/>
      <c r="Z111" s="96"/>
      <c r="AA111" s="96"/>
      <c r="AB111" s="96"/>
      <c r="AC111" s="96"/>
      <c r="AD111" s="96"/>
      <c r="AE111" s="96"/>
      <c r="AF111" s="94">
        <v>2461</v>
      </c>
      <c r="AG111" s="94"/>
      <c r="AH111" s="94"/>
      <c r="AI111" s="94"/>
      <c r="AJ111" s="94"/>
      <c r="AK111" s="96">
        <v>5.5449158461573098E-2</v>
      </c>
      <c r="AL111" s="96"/>
      <c r="AM111" s="96"/>
      <c r="AN111" s="96"/>
      <c r="AO111" s="96"/>
    </row>
    <row r="112" spans="2:41" s="1" customFormat="1" ht="10" x14ac:dyDescent="0.2">
      <c r="B112" s="98" t="s">
        <v>1077</v>
      </c>
      <c r="C112" s="98"/>
      <c r="D112" s="98"/>
      <c r="E112" s="98"/>
      <c r="F112" s="98"/>
      <c r="G112" s="98"/>
      <c r="H112" s="98"/>
      <c r="I112" s="98"/>
      <c r="J112" s="98"/>
      <c r="K112" s="103">
        <v>27092573.899999999</v>
      </c>
      <c r="L112" s="103"/>
      <c r="M112" s="103"/>
      <c r="N112" s="103"/>
      <c r="O112" s="103"/>
      <c r="P112" s="103"/>
      <c r="Q112" s="103"/>
      <c r="R112" s="103"/>
      <c r="S112" s="103"/>
      <c r="T112" s="103"/>
      <c r="U112" s="103"/>
      <c r="V112" s="96">
        <v>9.1719193178116405E-3</v>
      </c>
      <c r="W112" s="96"/>
      <c r="X112" s="96"/>
      <c r="Y112" s="96"/>
      <c r="Z112" s="96"/>
      <c r="AA112" s="96"/>
      <c r="AB112" s="96"/>
      <c r="AC112" s="96"/>
      <c r="AD112" s="96"/>
      <c r="AE112" s="96"/>
      <c r="AF112" s="94">
        <v>415</v>
      </c>
      <c r="AG112" s="94"/>
      <c r="AH112" s="94"/>
      <c r="AI112" s="94"/>
      <c r="AJ112" s="94"/>
      <c r="AK112" s="96">
        <v>9.3504269652795007E-3</v>
      </c>
      <c r="AL112" s="96"/>
      <c r="AM112" s="96"/>
      <c r="AN112" s="96"/>
      <c r="AO112" s="96"/>
    </row>
    <row r="113" spans="2:41" s="1" customFormat="1" ht="10" x14ac:dyDescent="0.2">
      <c r="B113" s="98" t="s">
        <v>1078</v>
      </c>
      <c r="C113" s="98"/>
      <c r="D113" s="98"/>
      <c r="E113" s="98"/>
      <c r="F113" s="98"/>
      <c r="G113" s="98"/>
      <c r="H113" s="98"/>
      <c r="I113" s="98"/>
      <c r="J113" s="98"/>
      <c r="K113" s="103">
        <v>776121181.530002</v>
      </c>
      <c r="L113" s="103"/>
      <c r="M113" s="103"/>
      <c r="N113" s="103"/>
      <c r="O113" s="103"/>
      <c r="P113" s="103"/>
      <c r="Q113" s="103"/>
      <c r="R113" s="103"/>
      <c r="S113" s="103"/>
      <c r="T113" s="103"/>
      <c r="U113" s="103"/>
      <c r="V113" s="96">
        <v>0.26274804616617897</v>
      </c>
      <c r="W113" s="96"/>
      <c r="X113" s="96"/>
      <c r="Y113" s="96"/>
      <c r="Z113" s="96"/>
      <c r="AA113" s="96"/>
      <c r="AB113" s="96"/>
      <c r="AC113" s="96"/>
      <c r="AD113" s="96"/>
      <c r="AE113" s="96"/>
      <c r="AF113" s="94">
        <v>8467</v>
      </c>
      <c r="AG113" s="94"/>
      <c r="AH113" s="94"/>
      <c r="AI113" s="94"/>
      <c r="AJ113" s="94"/>
      <c r="AK113" s="96">
        <v>0.19077124124101599</v>
      </c>
      <c r="AL113" s="96"/>
      <c r="AM113" s="96"/>
      <c r="AN113" s="96"/>
      <c r="AO113" s="96"/>
    </row>
    <row r="114" spans="2:41" s="1" customFormat="1" ht="10" x14ac:dyDescent="0.2">
      <c r="B114" s="98" t="s">
        <v>1079</v>
      </c>
      <c r="C114" s="98"/>
      <c r="D114" s="98"/>
      <c r="E114" s="98"/>
      <c r="F114" s="98"/>
      <c r="G114" s="98"/>
      <c r="H114" s="98"/>
      <c r="I114" s="98"/>
      <c r="J114" s="98"/>
      <c r="K114" s="103">
        <v>40004004.369999997</v>
      </c>
      <c r="L114" s="103"/>
      <c r="M114" s="103"/>
      <c r="N114" s="103"/>
      <c r="O114" s="103"/>
      <c r="P114" s="103"/>
      <c r="Q114" s="103"/>
      <c r="R114" s="103"/>
      <c r="S114" s="103"/>
      <c r="T114" s="103"/>
      <c r="U114" s="103"/>
      <c r="V114" s="96">
        <v>1.35429546792165E-2</v>
      </c>
      <c r="W114" s="96"/>
      <c r="X114" s="96"/>
      <c r="Y114" s="96"/>
      <c r="Z114" s="96"/>
      <c r="AA114" s="96"/>
      <c r="AB114" s="96"/>
      <c r="AC114" s="96"/>
      <c r="AD114" s="96"/>
      <c r="AE114" s="96"/>
      <c r="AF114" s="94">
        <v>510</v>
      </c>
      <c r="AG114" s="94"/>
      <c r="AH114" s="94"/>
      <c r="AI114" s="94"/>
      <c r="AJ114" s="94"/>
      <c r="AK114" s="96">
        <v>1.14908861501025E-2</v>
      </c>
      <c r="AL114" s="96"/>
      <c r="AM114" s="96"/>
      <c r="AN114" s="96"/>
      <c r="AO114" s="96"/>
    </row>
    <row r="115" spans="2:41" s="1" customFormat="1" ht="10" x14ac:dyDescent="0.2">
      <c r="B115" s="98" t="s">
        <v>1080</v>
      </c>
      <c r="C115" s="98"/>
      <c r="D115" s="98"/>
      <c r="E115" s="98"/>
      <c r="F115" s="98"/>
      <c r="G115" s="98"/>
      <c r="H115" s="98"/>
      <c r="I115" s="98"/>
      <c r="J115" s="98"/>
      <c r="K115" s="103">
        <v>20866927.559999999</v>
      </c>
      <c r="L115" s="103"/>
      <c r="M115" s="103"/>
      <c r="N115" s="103"/>
      <c r="O115" s="103"/>
      <c r="P115" s="103"/>
      <c r="Q115" s="103"/>
      <c r="R115" s="103"/>
      <c r="S115" s="103"/>
      <c r="T115" s="103"/>
      <c r="U115" s="103"/>
      <c r="V115" s="96">
        <v>7.0642891553002497E-3</v>
      </c>
      <c r="W115" s="96"/>
      <c r="X115" s="96"/>
      <c r="Y115" s="96"/>
      <c r="Z115" s="96"/>
      <c r="AA115" s="96"/>
      <c r="AB115" s="96"/>
      <c r="AC115" s="96"/>
      <c r="AD115" s="96"/>
      <c r="AE115" s="96"/>
      <c r="AF115" s="94">
        <v>239</v>
      </c>
      <c r="AG115" s="94"/>
      <c r="AH115" s="94"/>
      <c r="AI115" s="94"/>
      <c r="AJ115" s="94"/>
      <c r="AK115" s="96">
        <v>5.3849446860284303E-3</v>
      </c>
      <c r="AL115" s="96"/>
      <c r="AM115" s="96"/>
      <c r="AN115" s="96"/>
      <c r="AO115" s="96"/>
    </row>
    <row r="116" spans="2:41" s="1" customFormat="1" ht="10" x14ac:dyDescent="0.2">
      <c r="B116" s="98" t="s">
        <v>1083</v>
      </c>
      <c r="C116" s="98"/>
      <c r="D116" s="98"/>
      <c r="E116" s="98"/>
      <c r="F116" s="98"/>
      <c r="G116" s="98"/>
      <c r="H116" s="98"/>
      <c r="I116" s="98"/>
      <c r="J116" s="98"/>
      <c r="K116" s="103">
        <v>25005968.510000002</v>
      </c>
      <c r="L116" s="103"/>
      <c r="M116" s="103"/>
      <c r="N116" s="103"/>
      <c r="O116" s="103"/>
      <c r="P116" s="103"/>
      <c r="Q116" s="103"/>
      <c r="R116" s="103"/>
      <c r="S116" s="103"/>
      <c r="T116" s="103"/>
      <c r="U116" s="103"/>
      <c r="V116" s="96">
        <v>8.4655199791651703E-3</v>
      </c>
      <c r="W116" s="96"/>
      <c r="X116" s="96"/>
      <c r="Y116" s="96"/>
      <c r="Z116" s="96"/>
      <c r="AA116" s="96"/>
      <c r="AB116" s="96"/>
      <c r="AC116" s="96"/>
      <c r="AD116" s="96"/>
      <c r="AE116" s="96"/>
      <c r="AF116" s="94">
        <v>301</v>
      </c>
      <c r="AG116" s="94"/>
      <c r="AH116" s="94"/>
      <c r="AI116" s="94"/>
      <c r="AJ116" s="94"/>
      <c r="AK116" s="96">
        <v>6.7818759434918798E-3</v>
      </c>
      <c r="AL116" s="96"/>
      <c r="AM116" s="96"/>
      <c r="AN116" s="96"/>
      <c r="AO116" s="96"/>
    </row>
    <row r="117" spans="2:41" s="1" customFormat="1" ht="10" x14ac:dyDescent="0.2">
      <c r="B117" s="98" t="s">
        <v>1081</v>
      </c>
      <c r="C117" s="98"/>
      <c r="D117" s="98"/>
      <c r="E117" s="98"/>
      <c r="F117" s="98"/>
      <c r="G117" s="98"/>
      <c r="H117" s="98"/>
      <c r="I117" s="98"/>
      <c r="J117" s="98"/>
      <c r="K117" s="103">
        <v>15231634.539999999</v>
      </c>
      <c r="L117" s="103"/>
      <c r="M117" s="103"/>
      <c r="N117" s="103"/>
      <c r="O117" s="103"/>
      <c r="P117" s="103"/>
      <c r="Q117" s="103"/>
      <c r="R117" s="103"/>
      <c r="S117" s="103"/>
      <c r="T117" s="103"/>
      <c r="U117" s="103"/>
      <c r="V117" s="96">
        <v>5.1565171915715696E-3</v>
      </c>
      <c r="W117" s="96"/>
      <c r="X117" s="96"/>
      <c r="Y117" s="96"/>
      <c r="Z117" s="96"/>
      <c r="AA117" s="96"/>
      <c r="AB117" s="96"/>
      <c r="AC117" s="96"/>
      <c r="AD117" s="96"/>
      <c r="AE117" s="96"/>
      <c r="AF117" s="94">
        <v>191</v>
      </c>
      <c r="AG117" s="94"/>
      <c r="AH117" s="94"/>
      <c r="AI117" s="94"/>
      <c r="AJ117" s="94"/>
      <c r="AK117" s="96">
        <v>4.3034495189599601E-3</v>
      </c>
      <c r="AL117" s="96"/>
      <c r="AM117" s="96"/>
      <c r="AN117" s="96"/>
      <c r="AO117" s="96"/>
    </row>
    <row r="118" spans="2:41" s="1" customFormat="1" ht="10" x14ac:dyDescent="0.2">
      <c r="B118" s="98" t="s">
        <v>1084</v>
      </c>
      <c r="C118" s="98"/>
      <c r="D118" s="98"/>
      <c r="E118" s="98"/>
      <c r="F118" s="98"/>
      <c r="G118" s="98"/>
      <c r="H118" s="98"/>
      <c r="I118" s="98"/>
      <c r="J118" s="98"/>
      <c r="K118" s="103">
        <v>748294302.25999904</v>
      </c>
      <c r="L118" s="103"/>
      <c r="M118" s="103"/>
      <c r="N118" s="103"/>
      <c r="O118" s="103"/>
      <c r="P118" s="103"/>
      <c r="Q118" s="103"/>
      <c r="R118" s="103"/>
      <c r="S118" s="103"/>
      <c r="T118" s="103"/>
      <c r="U118" s="103"/>
      <c r="V118" s="96">
        <v>0.25332753512603201</v>
      </c>
      <c r="W118" s="96"/>
      <c r="X118" s="96"/>
      <c r="Y118" s="96"/>
      <c r="Z118" s="96"/>
      <c r="AA118" s="96"/>
      <c r="AB118" s="96"/>
      <c r="AC118" s="96"/>
      <c r="AD118" s="96"/>
      <c r="AE118" s="96"/>
      <c r="AF118" s="94">
        <v>6386</v>
      </c>
      <c r="AG118" s="94"/>
      <c r="AH118" s="94"/>
      <c r="AI118" s="94"/>
      <c r="AJ118" s="94"/>
      <c r="AK118" s="96">
        <v>0.143883919518735</v>
      </c>
      <c r="AL118" s="96"/>
      <c r="AM118" s="96"/>
      <c r="AN118" s="96"/>
      <c r="AO118" s="96"/>
    </row>
    <row r="119" spans="2:41" s="1" customFormat="1" ht="10" x14ac:dyDescent="0.2">
      <c r="B119" s="98" t="s">
        <v>1085</v>
      </c>
      <c r="C119" s="98"/>
      <c r="D119" s="98"/>
      <c r="E119" s="98"/>
      <c r="F119" s="98"/>
      <c r="G119" s="98"/>
      <c r="H119" s="98"/>
      <c r="I119" s="98"/>
      <c r="J119" s="98"/>
      <c r="K119" s="103">
        <v>57450020.079999998</v>
      </c>
      <c r="L119" s="103"/>
      <c r="M119" s="103"/>
      <c r="N119" s="103"/>
      <c r="O119" s="103"/>
      <c r="P119" s="103"/>
      <c r="Q119" s="103"/>
      <c r="R119" s="103"/>
      <c r="S119" s="103"/>
      <c r="T119" s="103"/>
      <c r="U119" s="103"/>
      <c r="V119" s="96">
        <v>1.9449128418928801E-2</v>
      </c>
      <c r="W119" s="96"/>
      <c r="X119" s="96"/>
      <c r="Y119" s="96"/>
      <c r="Z119" s="96"/>
      <c r="AA119" s="96"/>
      <c r="AB119" s="96"/>
      <c r="AC119" s="96"/>
      <c r="AD119" s="96"/>
      <c r="AE119" s="96"/>
      <c r="AF119" s="94">
        <v>531</v>
      </c>
      <c r="AG119" s="94"/>
      <c r="AH119" s="94"/>
      <c r="AI119" s="94"/>
      <c r="AJ119" s="94"/>
      <c r="AK119" s="96">
        <v>1.1964040285694999E-2</v>
      </c>
      <c r="AL119" s="96"/>
      <c r="AM119" s="96"/>
      <c r="AN119" s="96"/>
      <c r="AO119" s="96"/>
    </row>
    <row r="120" spans="2:41" s="1" customFormat="1" ht="10" x14ac:dyDescent="0.2">
      <c r="B120" s="98" t="s">
        <v>1086</v>
      </c>
      <c r="C120" s="98"/>
      <c r="D120" s="98"/>
      <c r="E120" s="98"/>
      <c r="F120" s="98"/>
      <c r="G120" s="98"/>
      <c r="H120" s="98"/>
      <c r="I120" s="98"/>
      <c r="J120" s="98"/>
      <c r="K120" s="103">
        <v>2989678.47</v>
      </c>
      <c r="L120" s="103"/>
      <c r="M120" s="103"/>
      <c r="N120" s="103"/>
      <c r="O120" s="103"/>
      <c r="P120" s="103"/>
      <c r="Q120" s="103"/>
      <c r="R120" s="103"/>
      <c r="S120" s="103"/>
      <c r="T120" s="103"/>
      <c r="U120" s="103"/>
      <c r="V120" s="96">
        <v>1.01212567747351E-3</v>
      </c>
      <c r="W120" s="96"/>
      <c r="X120" s="96"/>
      <c r="Y120" s="96"/>
      <c r="Z120" s="96"/>
      <c r="AA120" s="96"/>
      <c r="AB120" s="96"/>
      <c r="AC120" s="96"/>
      <c r="AD120" s="96"/>
      <c r="AE120" s="96"/>
      <c r="AF120" s="94">
        <v>22</v>
      </c>
      <c r="AG120" s="94"/>
      <c r="AH120" s="94"/>
      <c r="AI120" s="94"/>
      <c r="AJ120" s="94"/>
      <c r="AK120" s="96">
        <v>4.9568528490638304E-4</v>
      </c>
      <c r="AL120" s="96"/>
      <c r="AM120" s="96"/>
      <c r="AN120" s="96"/>
      <c r="AO120" s="96"/>
    </row>
    <row r="121" spans="2:41" s="1" customFormat="1" ht="10" x14ac:dyDescent="0.2">
      <c r="B121" s="98" t="s">
        <v>1087</v>
      </c>
      <c r="C121" s="98"/>
      <c r="D121" s="98"/>
      <c r="E121" s="98"/>
      <c r="F121" s="98"/>
      <c r="G121" s="98"/>
      <c r="H121" s="98"/>
      <c r="I121" s="98"/>
      <c r="J121" s="98"/>
      <c r="K121" s="103">
        <v>1036581.38</v>
      </c>
      <c r="L121" s="103"/>
      <c r="M121" s="103"/>
      <c r="N121" s="103"/>
      <c r="O121" s="103"/>
      <c r="P121" s="103"/>
      <c r="Q121" s="103"/>
      <c r="R121" s="103"/>
      <c r="S121" s="103"/>
      <c r="T121" s="103"/>
      <c r="U121" s="103"/>
      <c r="V121" s="96">
        <v>3.5092423550447E-4</v>
      </c>
      <c r="W121" s="96"/>
      <c r="X121" s="96"/>
      <c r="Y121" s="96"/>
      <c r="Z121" s="96"/>
      <c r="AA121" s="96"/>
      <c r="AB121" s="96"/>
      <c r="AC121" s="96"/>
      <c r="AD121" s="96"/>
      <c r="AE121" s="96"/>
      <c r="AF121" s="94">
        <v>8</v>
      </c>
      <c r="AG121" s="94"/>
      <c r="AH121" s="94"/>
      <c r="AI121" s="94"/>
      <c r="AJ121" s="94"/>
      <c r="AK121" s="96">
        <v>1.80249194511412E-4</v>
      </c>
      <c r="AL121" s="96"/>
      <c r="AM121" s="96"/>
      <c r="AN121" s="96"/>
      <c r="AO121" s="96"/>
    </row>
    <row r="122" spans="2:41" s="1" customFormat="1" ht="10" x14ac:dyDescent="0.2">
      <c r="B122" s="98" t="s">
        <v>1088</v>
      </c>
      <c r="C122" s="98"/>
      <c r="D122" s="98"/>
      <c r="E122" s="98"/>
      <c r="F122" s="98"/>
      <c r="G122" s="98"/>
      <c r="H122" s="98"/>
      <c r="I122" s="98"/>
      <c r="J122" s="98"/>
      <c r="K122" s="103">
        <v>3408400.12</v>
      </c>
      <c r="L122" s="103"/>
      <c r="M122" s="103"/>
      <c r="N122" s="103"/>
      <c r="O122" s="103"/>
      <c r="P122" s="103"/>
      <c r="Q122" s="103"/>
      <c r="R122" s="103"/>
      <c r="S122" s="103"/>
      <c r="T122" s="103"/>
      <c r="U122" s="103"/>
      <c r="V122" s="96">
        <v>1.15387969481407E-3</v>
      </c>
      <c r="W122" s="96"/>
      <c r="X122" s="96"/>
      <c r="Y122" s="96"/>
      <c r="Z122" s="96"/>
      <c r="AA122" s="96"/>
      <c r="AB122" s="96"/>
      <c r="AC122" s="96"/>
      <c r="AD122" s="96"/>
      <c r="AE122" s="96"/>
      <c r="AF122" s="94">
        <v>26</v>
      </c>
      <c r="AG122" s="94"/>
      <c r="AH122" s="94"/>
      <c r="AI122" s="94"/>
      <c r="AJ122" s="94"/>
      <c r="AK122" s="96">
        <v>5.85809882162089E-4</v>
      </c>
      <c r="AL122" s="96"/>
      <c r="AM122" s="96"/>
      <c r="AN122" s="96"/>
      <c r="AO122" s="96"/>
    </row>
    <row r="123" spans="2:41" s="1" customFormat="1" ht="10" x14ac:dyDescent="0.2">
      <c r="B123" s="98" t="s">
        <v>1089</v>
      </c>
      <c r="C123" s="98"/>
      <c r="D123" s="98"/>
      <c r="E123" s="98"/>
      <c r="F123" s="98"/>
      <c r="G123" s="98"/>
      <c r="H123" s="98"/>
      <c r="I123" s="98"/>
      <c r="J123" s="98"/>
      <c r="K123" s="103">
        <v>14386264.699999999</v>
      </c>
      <c r="L123" s="103"/>
      <c r="M123" s="103"/>
      <c r="N123" s="103"/>
      <c r="O123" s="103"/>
      <c r="P123" s="103"/>
      <c r="Q123" s="103"/>
      <c r="R123" s="103"/>
      <c r="S123" s="103"/>
      <c r="T123" s="103"/>
      <c r="U123" s="103"/>
      <c r="V123" s="96">
        <v>4.8703257062291099E-3</v>
      </c>
      <c r="W123" s="96"/>
      <c r="X123" s="96"/>
      <c r="Y123" s="96"/>
      <c r="Z123" s="96"/>
      <c r="AA123" s="96"/>
      <c r="AB123" s="96"/>
      <c r="AC123" s="96"/>
      <c r="AD123" s="96"/>
      <c r="AE123" s="96"/>
      <c r="AF123" s="94">
        <v>175</v>
      </c>
      <c r="AG123" s="94"/>
      <c r="AH123" s="94"/>
      <c r="AI123" s="94"/>
      <c r="AJ123" s="94"/>
      <c r="AK123" s="96">
        <v>3.9429511299371401E-3</v>
      </c>
      <c r="AL123" s="96"/>
      <c r="AM123" s="96"/>
      <c r="AN123" s="96"/>
      <c r="AO123" s="96"/>
    </row>
    <row r="124" spans="2:41" s="1" customFormat="1" ht="10" x14ac:dyDescent="0.2">
      <c r="B124" s="98" t="s">
        <v>1090</v>
      </c>
      <c r="C124" s="98"/>
      <c r="D124" s="98"/>
      <c r="E124" s="98"/>
      <c r="F124" s="98"/>
      <c r="G124" s="98"/>
      <c r="H124" s="98"/>
      <c r="I124" s="98"/>
      <c r="J124" s="98"/>
      <c r="K124" s="103">
        <v>1270815.51</v>
      </c>
      <c r="L124" s="103"/>
      <c r="M124" s="103"/>
      <c r="N124" s="103"/>
      <c r="O124" s="103"/>
      <c r="P124" s="103"/>
      <c r="Q124" s="103"/>
      <c r="R124" s="103"/>
      <c r="S124" s="103"/>
      <c r="T124" s="103"/>
      <c r="U124" s="103"/>
      <c r="V124" s="96">
        <v>4.3022185225242298E-4</v>
      </c>
      <c r="W124" s="96"/>
      <c r="X124" s="96"/>
      <c r="Y124" s="96"/>
      <c r="Z124" s="96"/>
      <c r="AA124" s="96"/>
      <c r="AB124" s="96"/>
      <c r="AC124" s="96"/>
      <c r="AD124" s="96"/>
      <c r="AE124" s="96"/>
      <c r="AF124" s="94">
        <v>14</v>
      </c>
      <c r="AG124" s="94"/>
      <c r="AH124" s="94"/>
      <c r="AI124" s="94"/>
      <c r="AJ124" s="94"/>
      <c r="AK124" s="96">
        <v>3.1543609039497102E-4</v>
      </c>
      <c r="AL124" s="96"/>
      <c r="AM124" s="96"/>
      <c r="AN124" s="96"/>
      <c r="AO124" s="96"/>
    </row>
    <row r="125" spans="2:41" s="1" customFormat="1" ht="10" x14ac:dyDescent="0.2">
      <c r="B125" s="98" t="s">
        <v>1091</v>
      </c>
      <c r="C125" s="98"/>
      <c r="D125" s="98"/>
      <c r="E125" s="98"/>
      <c r="F125" s="98"/>
      <c r="G125" s="98"/>
      <c r="H125" s="98"/>
      <c r="I125" s="98"/>
      <c r="J125" s="98"/>
      <c r="K125" s="103">
        <v>216858.15</v>
      </c>
      <c r="L125" s="103"/>
      <c r="M125" s="103"/>
      <c r="N125" s="103"/>
      <c r="O125" s="103"/>
      <c r="P125" s="103"/>
      <c r="Q125" s="103"/>
      <c r="R125" s="103"/>
      <c r="S125" s="103"/>
      <c r="T125" s="103"/>
      <c r="U125" s="103"/>
      <c r="V125" s="96">
        <v>7.3415152895823499E-5</v>
      </c>
      <c r="W125" s="96"/>
      <c r="X125" s="96"/>
      <c r="Y125" s="96"/>
      <c r="Z125" s="96"/>
      <c r="AA125" s="96"/>
      <c r="AB125" s="96"/>
      <c r="AC125" s="96"/>
      <c r="AD125" s="96"/>
      <c r="AE125" s="96"/>
      <c r="AF125" s="94">
        <v>4</v>
      </c>
      <c r="AG125" s="94"/>
      <c r="AH125" s="94"/>
      <c r="AI125" s="94"/>
      <c r="AJ125" s="94"/>
      <c r="AK125" s="96">
        <v>9.0124597255705999E-5</v>
      </c>
      <c r="AL125" s="96"/>
      <c r="AM125" s="96"/>
      <c r="AN125" s="96"/>
      <c r="AO125" s="96"/>
    </row>
    <row r="126" spans="2:41" s="1" customFormat="1" ht="10" x14ac:dyDescent="0.2">
      <c r="B126" s="98" t="s">
        <v>1092</v>
      </c>
      <c r="C126" s="98"/>
      <c r="D126" s="98"/>
      <c r="E126" s="98"/>
      <c r="F126" s="98"/>
      <c r="G126" s="98"/>
      <c r="H126" s="98"/>
      <c r="I126" s="98"/>
      <c r="J126" s="98"/>
      <c r="K126" s="103">
        <v>109962.02</v>
      </c>
      <c r="L126" s="103"/>
      <c r="M126" s="103"/>
      <c r="N126" s="103"/>
      <c r="O126" s="103"/>
      <c r="P126" s="103"/>
      <c r="Q126" s="103"/>
      <c r="R126" s="103"/>
      <c r="S126" s="103"/>
      <c r="T126" s="103"/>
      <c r="U126" s="103"/>
      <c r="V126" s="96">
        <v>3.7226539611416903E-5</v>
      </c>
      <c r="W126" s="96"/>
      <c r="X126" s="96"/>
      <c r="Y126" s="96"/>
      <c r="Z126" s="96"/>
      <c r="AA126" s="96"/>
      <c r="AB126" s="96"/>
      <c r="AC126" s="96"/>
      <c r="AD126" s="96"/>
      <c r="AE126" s="96"/>
      <c r="AF126" s="94">
        <v>3</v>
      </c>
      <c r="AG126" s="94"/>
      <c r="AH126" s="94"/>
      <c r="AI126" s="94"/>
      <c r="AJ126" s="94"/>
      <c r="AK126" s="96">
        <v>6.7593447941779496E-5</v>
      </c>
      <c r="AL126" s="96"/>
      <c r="AM126" s="96"/>
      <c r="AN126" s="96"/>
      <c r="AO126" s="96"/>
    </row>
    <row r="127" spans="2:41" s="1" customFormat="1" ht="10.5" x14ac:dyDescent="0.2">
      <c r="B127" s="99"/>
      <c r="C127" s="99"/>
      <c r="D127" s="99"/>
      <c r="E127" s="99"/>
      <c r="F127" s="99"/>
      <c r="G127" s="99"/>
      <c r="H127" s="99"/>
      <c r="I127" s="99"/>
      <c r="J127" s="99"/>
      <c r="K127" s="104">
        <v>2953860905.3600001</v>
      </c>
      <c r="L127" s="104"/>
      <c r="M127" s="104"/>
      <c r="N127" s="104"/>
      <c r="O127" s="104"/>
      <c r="P127" s="104"/>
      <c r="Q127" s="104"/>
      <c r="R127" s="104"/>
      <c r="S127" s="104"/>
      <c r="T127" s="104"/>
      <c r="U127" s="104"/>
      <c r="V127" s="97">
        <v>1</v>
      </c>
      <c r="W127" s="97"/>
      <c r="X127" s="97"/>
      <c r="Y127" s="97"/>
      <c r="Z127" s="97"/>
      <c r="AA127" s="97"/>
      <c r="AB127" s="97"/>
      <c r="AC127" s="97"/>
      <c r="AD127" s="97"/>
      <c r="AE127" s="97"/>
      <c r="AF127" s="95">
        <v>44383</v>
      </c>
      <c r="AG127" s="95"/>
      <c r="AH127" s="95"/>
      <c r="AI127" s="95"/>
      <c r="AJ127" s="95"/>
      <c r="AK127" s="97">
        <v>1</v>
      </c>
      <c r="AL127" s="97"/>
      <c r="AM127" s="97"/>
      <c r="AN127" s="97"/>
      <c r="AO127" s="97"/>
    </row>
    <row r="128" spans="2:41" s="1" customFormat="1" ht="8" x14ac:dyDescent="0.2"/>
    <row r="129" spans="2:44" s="1" customFormat="1" ht="13" x14ac:dyDescent="0.2">
      <c r="B129" s="87" t="s">
        <v>1175</v>
      </c>
      <c r="C129" s="87"/>
      <c r="D129" s="87"/>
      <c r="E129" s="87"/>
      <c r="F129" s="87"/>
      <c r="G129" s="87"/>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87"/>
      <c r="AO129" s="87"/>
      <c r="AP129" s="87"/>
      <c r="AQ129" s="87"/>
      <c r="AR129" s="87"/>
    </row>
    <row r="130" spans="2:44" s="1" customFormat="1" ht="8" x14ac:dyDescent="0.2"/>
    <row r="131" spans="2:44" s="1" customFormat="1" ht="10.5" x14ac:dyDescent="0.2">
      <c r="B131" s="85" t="s">
        <v>1093</v>
      </c>
      <c r="C131" s="85"/>
      <c r="D131" s="85"/>
      <c r="E131" s="85"/>
      <c r="F131" s="85"/>
      <c r="G131" s="85"/>
      <c r="H131" s="85"/>
      <c r="I131" s="85"/>
      <c r="J131" s="85"/>
      <c r="K131" s="85" t="s">
        <v>1055</v>
      </c>
      <c r="L131" s="85"/>
      <c r="M131" s="85"/>
      <c r="N131" s="85"/>
      <c r="O131" s="85"/>
      <c r="P131" s="85"/>
      <c r="Q131" s="85"/>
      <c r="R131" s="85"/>
      <c r="S131" s="85"/>
      <c r="T131" s="85" t="s">
        <v>1056</v>
      </c>
      <c r="U131" s="85"/>
      <c r="V131" s="85"/>
      <c r="W131" s="85"/>
      <c r="X131" s="85"/>
      <c r="Y131" s="85"/>
      <c r="Z131" s="85"/>
      <c r="AA131" s="85"/>
      <c r="AB131" s="85"/>
      <c r="AC131" s="85"/>
      <c r="AD131" s="85"/>
      <c r="AE131" s="85" t="s">
        <v>1057</v>
      </c>
      <c r="AF131" s="85"/>
      <c r="AG131" s="85"/>
      <c r="AH131" s="85"/>
      <c r="AI131" s="85" t="s">
        <v>1056</v>
      </c>
      <c r="AJ131" s="85"/>
      <c r="AK131" s="85"/>
      <c r="AL131" s="85"/>
      <c r="AM131" s="85"/>
      <c r="AN131" s="85"/>
      <c r="AO131" s="85"/>
      <c r="AP131" s="85"/>
    </row>
    <row r="132" spans="2:44" s="1" customFormat="1" ht="10" x14ac:dyDescent="0.2">
      <c r="B132" s="101">
        <v>2000</v>
      </c>
      <c r="C132" s="101"/>
      <c r="D132" s="101"/>
      <c r="E132" s="101"/>
      <c r="F132" s="101"/>
      <c r="G132" s="101"/>
      <c r="H132" s="101"/>
      <c r="I132" s="101"/>
      <c r="J132" s="101"/>
      <c r="K132" s="103">
        <v>19033.580000000002</v>
      </c>
      <c r="L132" s="103"/>
      <c r="M132" s="103"/>
      <c r="N132" s="103"/>
      <c r="O132" s="103"/>
      <c r="P132" s="103"/>
      <c r="Q132" s="103"/>
      <c r="R132" s="103"/>
      <c r="S132" s="103"/>
      <c r="T132" s="96">
        <v>6.4436277163430998E-6</v>
      </c>
      <c r="U132" s="96"/>
      <c r="V132" s="96"/>
      <c r="W132" s="96"/>
      <c r="X132" s="96"/>
      <c r="Y132" s="96"/>
      <c r="Z132" s="96"/>
      <c r="AA132" s="96"/>
      <c r="AB132" s="96"/>
      <c r="AC132" s="96"/>
      <c r="AD132" s="96"/>
      <c r="AE132" s="94">
        <v>2</v>
      </c>
      <c r="AF132" s="94"/>
      <c r="AG132" s="94"/>
      <c r="AH132" s="94"/>
      <c r="AI132" s="96">
        <v>4.5062298627852999E-5</v>
      </c>
      <c r="AJ132" s="96"/>
      <c r="AK132" s="96"/>
      <c r="AL132" s="96"/>
      <c r="AM132" s="96"/>
      <c r="AN132" s="96"/>
      <c r="AO132" s="96"/>
      <c r="AP132" s="96"/>
    </row>
    <row r="133" spans="2:44" s="1" customFormat="1" ht="10" x14ac:dyDescent="0.2">
      <c r="B133" s="101">
        <v>2001</v>
      </c>
      <c r="C133" s="101"/>
      <c r="D133" s="101"/>
      <c r="E133" s="101"/>
      <c r="F133" s="101"/>
      <c r="G133" s="101"/>
      <c r="H133" s="101"/>
      <c r="I133" s="101"/>
      <c r="J133" s="101"/>
      <c r="K133" s="103">
        <v>1293.1099999999999</v>
      </c>
      <c r="L133" s="103"/>
      <c r="M133" s="103"/>
      <c r="N133" s="103"/>
      <c r="O133" s="103"/>
      <c r="P133" s="103"/>
      <c r="Q133" s="103"/>
      <c r="R133" s="103"/>
      <c r="S133" s="103"/>
      <c r="T133" s="96">
        <v>4.3776942836189602E-7</v>
      </c>
      <c r="U133" s="96"/>
      <c r="V133" s="96"/>
      <c r="W133" s="96"/>
      <c r="X133" s="96"/>
      <c r="Y133" s="96"/>
      <c r="Z133" s="96"/>
      <c r="AA133" s="96"/>
      <c r="AB133" s="96"/>
      <c r="AC133" s="96"/>
      <c r="AD133" s="96"/>
      <c r="AE133" s="94">
        <v>1</v>
      </c>
      <c r="AF133" s="94"/>
      <c r="AG133" s="94"/>
      <c r="AH133" s="94"/>
      <c r="AI133" s="96">
        <v>2.25311493139265E-5</v>
      </c>
      <c r="AJ133" s="96"/>
      <c r="AK133" s="96"/>
      <c r="AL133" s="96"/>
      <c r="AM133" s="96"/>
      <c r="AN133" s="96"/>
      <c r="AO133" s="96"/>
      <c r="AP133" s="96"/>
    </row>
    <row r="134" spans="2:44" s="1" customFormat="1" ht="10" x14ac:dyDescent="0.2">
      <c r="B134" s="101">
        <v>2002</v>
      </c>
      <c r="C134" s="101"/>
      <c r="D134" s="101"/>
      <c r="E134" s="101"/>
      <c r="F134" s="101"/>
      <c r="G134" s="101"/>
      <c r="H134" s="101"/>
      <c r="I134" s="101"/>
      <c r="J134" s="101"/>
      <c r="K134" s="103">
        <v>250000</v>
      </c>
      <c r="L134" s="103"/>
      <c r="M134" s="103"/>
      <c r="N134" s="103"/>
      <c r="O134" s="103"/>
      <c r="P134" s="103"/>
      <c r="Q134" s="103"/>
      <c r="R134" s="103"/>
      <c r="S134" s="103"/>
      <c r="T134" s="96">
        <v>8.4634993999330399E-5</v>
      </c>
      <c r="U134" s="96"/>
      <c r="V134" s="96"/>
      <c r="W134" s="96"/>
      <c r="X134" s="96"/>
      <c r="Y134" s="96"/>
      <c r="Z134" s="96"/>
      <c r="AA134" s="96"/>
      <c r="AB134" s="96"/>
      <c r="AC134" s="96"/>
      <c r="AD134" s="96"/>
      <c r="AE134" s="94">
        <v>2</v>
      </c>
      <c r="AF134" s="94"/>
      <c r="AG134" s="94"/>
      <c r="AH134" s="94"/>
      <c r="AI134" s="96">
        <v>4.5062298627852999E-5</v>
      </c>
      <c r="AJ134" s="96"/>
      <c r="AK134" s="96"/>
      <c r="AL134" s="96"/>
      <c r="AM134" s="96"/>
      <c r="AN134" s="96"/>
      <c r="AO134" s="96"/>
      <c r="AP134" s="96"/>
    </row>
    <row r="135" spans="2:44" s="1" customFormat="1" ht="10" x14ac:dyDescent="0.2">
      <c r="B135" s="101">
        <v>2003</v>
      </c>
      <c r="C135" s="101"/>
      <c r="D135" s="101"/>
      <c r="E135" s="101"/>
      <c r="F135" s="101"/>
      <c r="G135" s="101"/>
      <c r="H135" s="101"/>
      <c r="I135" s="101"/>
      <c r="J135" s="101"/>
      <c r="K135" s="103">
        <v>202500.66</v>
      </c>
      <c r="L135" s="103"/>
      <c r="M135" s="103"/>
      <c r="N135" s="103"/>
      <c r="O135" s="103"/>
      <c r="P135" s="103"/>
      <c r="Q135" s="103"/>
      <c r="R135" s="103"/>
      <c r="S135" s="103"/>
      <c r="T135" s="96">
        <v>6.8554568575841798E-5</v>
      </c>
      <c r="U135" s="96"/>
      <c r="V135" s="96"/>
      <c r="W135" s="96"/>
      <c r="X135" s="96"/>
      <c r="Y135" s="96"/>
      <c r="Z135" s="96"/>
      <c r="AA135" s="96"/>
      <c r="AB135" s="96"/>
      <c r="AC135" s="96"/>
      <c r="AD135" s="96"/>
      <c r="AE135" s="94">
        <v>8</v>
      </c>
      <c r="AF135" s="94"/>
      <c r="AG135" s="94"/>
      <c r="AH135" s="94"/>
      <c r="AI135" s="96">
        <v>1.80249194511412E-4</v>
      </c>
      <c r="AJ135" s="96"/>
      <c r="AK135" s="96"/>
      <c r="AL135" s="96"/>
      <c r="AM135" s="96"/>
      <c r="AN135" s="96"/>
      <c r="AO135" s="96"/>
      <c r="AP135" s="96"/>
    </row>
    <row r="136" spans="2:44" s="1" customFormat="1" ht="10" x14ac:dyDescent="0.2">
      <c r="B136" s="101">
        <v>2004</v>
      </c>
      <c r="C136" s="101"/>
      <c r="D136" s="101"/>
      <c r="E136" s="101"/>
      <c r="F136" s="101"/>
      <c r="G136" s="101"/>
      <c r="H136" s="101"/>
      <c r="I136" s="101"/>
      <c r="J136" s="101"/>
      <c r="K136" s="103">
        <v>555168.30000000005</v>
      </c>
      <c r="L136" s="103"/>
      <c r="M136" s="103"/>
      <c r="N136" s="103"/>
      <c r="O136" s="103"/>
      <c r="P136" s="103"/>
      <c r="Q136" s="103"/>
      <c r="R136" s="103"/>
      <c r="S136" s="103"/>
      <c r="T136" s="96">
        <v>1.8794666295647401E-4</v>
      </c>
      <c r="U136" s="96"/>
      <c r="V136" s="96"/>
      <c r="W136" s="96"/>
      <c r="X136" s="96"/>
      <c r="Y136" s="96"/>
      <c r="Z136" s="96"/>
      <c r="AA136" s="96"/>
      <c r="AB136" s="96"/>
      <c r="AC136" s="96"/>
      <c r="AD136" s="96"/>
      <c r="AE136" s="94">
        <v>31</v>
      </c>
      <c r="AF136" s="94"/>
      <c r="AG136" s="94"/>
      <c r="AH136" s="94"/>
      <c r="AI136" s="96">
        <v>6.9846562873172196E-4</v>
      </c>
      <c r="AJ136" s="96"/>
      <c r="AK136" s="96"/>
      <c r="AL136" s="96"/>
      <c r="AM136" s="96"/>
      <c r="AN136" s="96"/>
      <c r="AO136" s="96"/>
      <c r="AP136" s="96"/>
    </row>
    <row r="137" spans="2:44" s="1" customFormat="1" ht="10" x14ac:dyDescent="0.2">
      <c r="B137" s="101">
        <v>2005</v>
      </c>
      <c r="C137" s="101"/>
      <c r="D137" s="101"/>
      <c r="E137" s="101"/>
      <c r="F137" s="101"/>
      <c r="G137" s="101"/>
      <c r="H137" s="101"/>
      <c r="I137" s="101"/>
      <c r="J137" s="101"/>
      <c r="K137" s="103">
        <v>1918753.21</v>
      </c>
      <c r="L137" s="103"/>
      <c r="M137" s="103"/>
      <c r="N137" s="103"/>
      <c r="O137" s="103"/>
      <c r="P137" s="103"/>
      <c r="Q137" s="103"/>
      <c r="R137" s="103"/>
      <c r="S137" s="103"/>
      <c r="T137" s="96">
        <v>6.4957466565818296E-4</v>
      </c>
      <c r="U137" s="96"/>
      <c r="V137" s="96"/>
      <c r="W137" s="96"/>
      <c r="X137" s="96"/>
      <c r="Y137" s="96"/>
      <c r="Z137" s="96"/>
      <c r="AA137" s="96"/>
      <c r="AB137" s="96"/>
      <c r="AC137" s="96"/>
      <c r="AD137" s="96"/>
      <c r="AE137" s="94">
        <v>112</v>
      </c>
      <c r="AF137" s="94"/>
      <c r="AG137" s="94"/>
      <c r="AH137" s="94"/>
      <c r="AI137" s="96">
        <v>2.5234887231597699E-3</v>
      </c>
      <c r="AJ137" s="96"/>
      <c r="AK137" s="96"/>
      <c r="AL137" s="96"/>
      <c r="AM137" s="96"/>
      <c r="AN137" s="96"/>
      <c r="AO137" s="96"/>
      <c r="AP137" s="96"/>
    </row>
    <row r="138" spans="2:44" s="1" customFormat="1" ht="10" x14ac:dyDescent="0.2">
      <c r="B138" s="101">
        <v>2006</v>
      </c>
      <c r="C138" s="101"/>
      <c r="D138" s="101"/>
      <c r="E138" s="101"/>
      <c r="F138" s="101"/>
      <c r="G138" s="101"/>
      <c r="H138" s="101"/>
      <c r="I138" s="101"/>
      <c r="J138" s="101"/>
      <c r="K138" s="103">
        <v>1119732.06</v>
      </c>
      <c r="L138" s="103"/>
      <c r="M138" s="103"/>
      <c r="N138" s="103"/>
      <c r="O138" s="103"/>
      <c r="P138" s="103"/>
      <c r="Q138" s="103"/>
      <c r="R138" s="103"/>
      <c r="S138" s="103"/>
      <c r="T138" s="96">
        <v>3.7907406471583102E-4</v>
      </c>
      <c r="U138" s="96"/>
      <c r="V138" s="96"/>
      <c r="W138" s="96"/>
      <c r="X138" s="96"/>
      <c r="Y138" s="96"/>
      <c r="Z138" s="96"/>
      <c r="AA138" s="96"/>
      <c r="AB138" s="96"/>
      <c r="AC138" s="96"/>
      <c r="AD138" s="96"/>
      <c r="AE138" s="94">
        <v>36</v>
      </c>
      <c r="AF138" s="94"/>
      <c r="AG138" s="94"/>
      <c r="AH138" s="94"/>
      <c r="AI138" s="96">
        <v>8.1112137530135395E-4</v>
      </c>
      <c r="AJ138" s="96"/>
      <c r="AK138" s="96"/>
      <c r="AL138" s="96"/>
      <c r="AM138" s="96"/>
      <c r="AN138" s="96"/>
      <c r="AO138" s="96"/>
      <c r="AP138" s="96"/>
    </row>
    <row r="139" spans="2:44" s="1" customFormat="1" ht="10" x14ac:dyDescent="0.2">
      <c r="B139" s="101">
        <v>2007</v>
      </c>
      <c r="C139" s="101"/>
      <c r="D139" s="101"/>
      <c r="E139" s="101"/>
      <c r="F139" s="101"/>
      <c r="G139" s="101"/>
      <c r="H139" s="101"/>
      <c r="I139" s="101"/>
      <c r="J139" s="101"/>
      <c r="K139" s="103">
        <v>131133.35999999999</v>
      </c>
      <c r="L139" s="103"/>
      <c r="M139" s="103"/>
      <c r="N139" s="103"/>
      <c r="O139" s="103"/>
      <c r="P139" s="103"/>
      <c r="Q139" s="103"/>
      <c r="R139" s="103"/>
      <c r="S139" s="103"/>
      <c r="T139" s="96">
        <v>4.4393884546848101E-5</v>
      </c>
      <c r="U139" s="96"/>
      <c r="V139" s="96"/>
      <c r="W139" s="96"/>
      <c r="X139" s="96"/>
      <c r="Y139" s="96"/>
      <c r="Z139" s="96"/>
      <c r="AA139" s="96"/>
      <c r="AB139" s="96"/>
      <c r="AC139" s="96"/>
      <c r="AD139" s="96"/>
      <c r="AE139" s="94">
        <v>9</v>
      </c>
      <c r="AF139" s="94"/>
      <c r="AG139" s="94"/>
      <c r="AH139" s="94"/>
      <c r="AI139" s="96">
        <v>2.02780343825339E-4</v>
      </c>
      <c r="AJ139" s="96"/>
      <c r="AK139" s="96"/>
      <c r="AL139" s="96"/>
      <c r="AM139" s="96"/>
      <c r="AN139" s="96"/>
      <c r="AO139" s="96"/>
      <c r="AP139" s="96"/>
    </row>
    <row r="140" spans="2:44" s="1" customFormat="1" ht="10" x14ac:dyDescent="0.2">
      <c r="B140" s="101">
        <v>2008</v>
      </c>
      <c r="C140" s="101"/>
      <c r="D140" s="101"/>
      <c r="E140" s="101"/>
      <c r="F140" s="101"/>
      <c r="G140" s="101"/>
      <c r="H140" s="101"/>
      <c r="I140" s="101"/>
      <c r="J140" s="101"/>
      <c r="K140" s="103">
        <v>1136605.18</v>
      </c>
      <c r="L140" s="103"/>
      <c r="M140" s="103"/>
      <c r="N140" s="103"/>
      <c r="O140" s="103"/>
      <c r="P140" s="103"/>
      <c r="Q140" s="103"/>
      <c r="R140" s="103"/>
      <c r="S140" s="103"/>
      <c r="T140" s="96">
        <v>3.84786290355631E-4</v>
      </c>
      <c r="U140" s="96"/>
      <c r="V140" s="96"/>
      <c r="W140" s="96"/>
      <c r="X140" s="96"/>
      <c r="Y140" s="96"/>
      <c r="Z140" s="96"/>
      <c r="AA140" s="96"/>
      <c r="AB140" s="96"/>
      <c r="AC140" s="96"/>
      <c r="AD140" s="96"/>
      <c r="AE140" s="94">
        <v>26</v>
      </c>
      <c r="AF140" s="94"/>
      <c r="AG140" s="94"/>
      <c r="AH140" s="94"/>
      <c r="AI140" s="96">
        <v>5.85809882162089E-4</v>
      </c>
      <c r="AJ140" s="96"/>
      <c r="AK140" s="96"/>
      <c r="AL140" s="96"/>
      <c r="AM140" s="96"/>
      <c r="AN140" s="96"/>
      <c r="AO140" s="96"/>
      <c r="AP140" s="96"/>
    </row>
    <row r="141" spans="2:44" s="1" customFormat="1" ht="10" x14ac:dyDescent="0.2">
      <c r="B141" s="101">
        <v>2009</v>
      </c>
      <c r="C141" s="101"/>
      <c r="D141" s="101"/>
      <c r="E141" s="101"/>
      <c r="F141" s="101"/>
      <c r="G141" s="101"/>
      <c r="H141" s="101"/>
      <c r="I141" s="101"/>
      <c r="J141" s="101"/>
      <c r="K141" s="103">
        <v>5803203.3799999999</v>
      </c>
      <c r="L141" s="103"/>
      <c r="M141" s="103"/>
      <c r="N141" s="103"/>
      <c r="O141" s="103"/>
      <c r="P141" s="103"/>
      <c r="Q141" s="103"/>
      <c r="R141" s="103"/>
      <c r="S141" s="103"/>
      <c r="T141" s="96">
        <v>1.9646163329727802E-3</v>
      </c>
      <c r="U141" s="96"/>
      <c r="V141" s="96"/>
      <c r="W141" s="96"/>
      <c r="X141" s="96"/>
      <c r="Y141" s="96"/>
      <c r="Z141" s="96"/>
      <c r="AA141" s="96"/>
      <c r="AB141" s="96"/>
      <c r="AC141" s="96"/>
      <c r="AD141" s="96"/>
      <c r="AE141" s="94">
        <v>158</v>
      </c>
      <c r="AF141" s="94"/>
      <c r="AG141" s="94"/>
      <c r="AH141" s="94"/>
      <c r="AI141" s="96">
        <v>3.5599215916003899E-3</v>
      </c>
      <c r="AJ141" s="96"/>
      <c r="AK141" s="96"/>
      <c r="AL141" s="96"/>
      <c r="AM141" s="96"/>
      <c r="AN141" s="96"/>
      <c r="AO141" s="96"/>
      <c r="AP141" s="96"/>
    </row>
    <row r="142" spans="2:44" s="1" customFormat="1" ht="10" x14ac:dyDescent="0.2">
      <c r="B142" s="101">
        <v>2010</v>
      </c>
      <c r="C142" s="101"/>
      <c r="D142" s="101"/>
      <c r="E142" s="101"/>
      <c r="F142" s="101"/>
      <c r="G142" s="101"/>
      <c r="H142" s="101"/>
      <c r="I142" s="101"/>
      <c r="J142" s="101"/>
      <c r="K142" s="103">
        <v>8192218.0999999996</v>
      </c>
      <c r="L142" s="103"/>
      <c r="M142" s="103"/>
      <c r="N142" s="103"/>
      <c r="O142" s="103"/>
      <c r="P142" s="103"/>
      <c r="Q142" s="103"/>
      <c r="R142" s="103"/>
      <c r="S142" s="103"/>
      <c r="T142" s="96">
        <v>2.7733933189388201E-3</v>
      </c>
      <c r="U142" s="96"/>
      <c r="V142" s="96"/>
      <c r="W142" s="96"/>
      <c r="X142" s="96"/>
      <c r="Y142" s="96"/>
      <c r="Z142" s="96"/>
      <c r="AA142" s="96"/>
      <c r="AB142" s="96"/>
      <c r="AC142" s="96"/>
      <c r="AD142" s="96"/>
      <c r="AE142" s="94">
        <v>270</v>
      </c>
      <c r="AF142" s="94"/>
      <c r="AG142" s="94"/>
      <c r="AH142" s="94"/>
      <c r="AI142" s="96">
        <v>6.0834103147601598E-3</v>
      </c>
      <c r="AJ142" s="96"/>
      <c r="AK142" s="96"/>
      <c r="AL142" s="96"/>
      <c r="AM142" s="96"/>
      <c r="AN142" s="96"/>
      <c r="AO142" s="96"/>
      <c r="AP142" s="96"/>
    </row>
    <row r="143" spans="2:44" s="1" customFormat="1" ht="10" x14ac:dyDescent="0.2">
      <c r="B143" s="101">
        <v>2011</v>
      </c>
      <c r="C143" s="101"/>
      <c r="D143" s="101"/>
      <c r="E143" s="101"/>
      <c r="F143" s="101"/>
      <c r="G143" s="101"/>
      <c r="H143" s="101"/>
      <c r="I143" s="101"/>
      <c r="J143" s="101"/>
      <c r="K143" s="103">
        <v>3186697.25</v>
      </c>
      <c r="L143" s="103"/>
      <c r="M143" s="103"/>
      <c r="N143" s="103"/>
      <c r="O143" s="103"/>
      <c r="P143" s="103"/>
      <c r="Q143" s="103"/>
      <c r="R143" s="103"/>
      <c r="S143" s="103"/>
      <c r="T143" s="96">
        <v>1.0788244105257301E-3</v>
      </c>
      <c r="U143" s="96"/>
      <c r="V143" s="96"/>
      <c r="W143" s="96"/>
      <c r="X143" s="96"/>
      <c r="Y143" s="96"/>
      <c r="Z143" s="96"/>
      <c r="AA143" s="96"/>
      <c r="AB143" s="96"/>
      <c r="AC143" s="96"/>
      <c r="AD143" s="96"/>
      <c r="AE143" s="94">
        <v>165</v>
      </c>
      <c r="AF143" s="94"/>
      <c r="AG143" s="94"/>
      <c r="AH143" s="94"/>
      <c r="AI143" s="96">
        <v>3.7176396367978701E-3</v>
      </c>
      <c r="AJ143" s="96"/>
      <c r="AK143" s="96"/>
      <c r="AL143" s="96"/>
      <c r="AM143" s="96"/>
      <c r="AN143" s="96"/>
      <c r="AO143" s="96"/>
      <c r="AP143" s="96"/>
    </row>
    <row r="144" spans="2:44" s="1" customFormat="1" ht="10" x14ac:dyDescent="0.2">
      <c r="B144" s="101">
        <v>2012</v>
      </c>
      <c r="C144" s="101"/>
      <c r="D144" s="101"/>
      <c r="E144" s="101"/>
      <c r="F144" s="101"/>
      <c r="G144" s="101"/>
      <c r="H144" s="101"/>
      <c r="I144" s="101"/>
      <c r="J144" s="101"/>
      <c r="K144" s="103">
        <v>1451082.05</v>
      </c>
      <c r="L144" s="103"/>
      <c r="M144" s="103"/>
      <c r="N144" s="103"/>
      <c r="O144" s="103"/>
      <c r="P144" s="103"/>
      <c r="Q144" s="103"/>
      <c r="R144" s="103"/>
      <c r="S144" s="103"/>
      <c r="T144" s="96">
        <v>4.9124928237714405E-4</v>
      </c>
      <c r="U144" s="96"/>
      <c r="V144" s="96"/>
      <c r="W144" s="96"/>
      <c r="X144" s="96"/>
      <c r="Y144" s="96"/>
      <c r="Z144" s="96"/>
      <c r="AA144" s="96"/>
      <c r="AB144" s="96"/>
      <c r="AC144" s="96"/>
      <c r="AD144" s="96"/>
      <c r="AE144" s="94">
        <v>52</v>
      </c>
      <c r="AF144" s="94"/>
      <c r="AG144" s="94"/>
      <c r="AH144" s="94"/>
      <c r="AI144" s="96">
        <v>1.1716197643241799E-3</v>
      </c>
      <c r="AJ144" s="96"/>
      <c r="AK144" s="96"/>
      <c r="AL144" s="96"/>
      <c r="AM144" s="96"/>
      <c r="AN144" s="96"/>
      <c r="AO144" s="96"/>
      <c r="AP144" s="96"/>
    </row>
    <row r="145" spans="2:44" s="1" customFormat="1" ht="10" x14ac:dyDescent="0.2">
      <c r="B145" s="101">
        <v>2013</v>
      </c>
      <c r="C145" s="101"/>
      <c r="D145" s="101"/>
      <c r="E145" s="101"/>
      <c r="F145" s="101"/>
      <c r="G145" s="101"/>
      <c r="H145" s="101"/>
      <c r="I145" s="101"/>
      <c r="J145" s="101"/>
      <c r="K145" s="103">
        <v>4060037.28</v>
      </c>
      <c r="L145" s="103"/>
      <c r="M145" s="103"/>
      <c r="N145" s="103"/>
      <c r="O145" s="103"/>
      <c r="P145" s="103"/>
      <c r="Q145" s="103"/>
      <c r="R145" s="103"/>
      <c r="S145" s="103"/>
      <c r="T145" s="96">
        <v>1.3744849233194301E-3</v>
      </c>
      <c r="U145" s="96"/>
      <c r="V145" s="96"/>
      <c r="W145" s="96"/>
      <c r="X145" s="96"/>
      <c r="Y145" s="96"/>
      <c r="Z145" s="96"/>
      <c r="AA145" s="96"/>
      <c r="AB145" s="96"/>
      <c r="AC145" s="96"/>
      <c r="AD145" s="96"/>
      <c r="AE145" s="94">
        <v>136</v>
      </c>
      <c r="AF145" s="94"/>
      <c r="AG145" s="94"/>
      <c r="AH145" s="94"/>
      <c r="AI145" s="96">
        <v>3.0642363066940002E-3</v>
      </c>
      <c r="AJ145" s="96"/>
      <c r="AK145" s="96"/>
      <c r="AL145" s="96"/>
      <c r="AM145" s="96"/>
      <c r="AN145" s="96"/>
      <c r="AO145" s="96"/>
      <c r="AP145" s="96"/>
    </row>
    <row r="146" spans="2:44" s="1" customFormat="1" ht="10" x14ac:dyDescent="0.2">
      <c r="B146" s="101">
        <v>2014</v>
      </c>
      <c r="C146" s="101"/>
      <c r="D146" s="101"/>
      <c r="E146" s="101"/>
      <c r="F146" s="101"/>
      <c r="G146" s="101"/>
      <c r="H146" s="101"/>
      <c r="I146" s="101"/>
      <c r="J146" s="101"/>
      <c r="K146" s="103">
        <v>29091131.449999999</v>
      </c>
      <c r="L146" s="103"/>
      <c r="M146" s="103"/>
      <c r="N146" s="103"/>
      <c r="O146" s="103"/>
      <c r="P146" s="103"/>
      <c r="Q146" s="103"/>
      <c r="R146" s="103"/>
      <c r="S146" s="103"/>
      <c r="T146" s="96">
        <v>9.8485109428179292E-3</v>
      </c>
      <c r="U146" s="96"/>
      <c r="V146" s="96"/>
      <c r="W146" s="96"/>
      <c r="X146" s="96"/>
      <c r="Y146" s="96"/>
      <c r="Z146" s="96"/>
      <c r="AA146" s="96"/>
      <c r="AB146" s="96"/>
      <c r="AC146" s="96"/>
      <c r="AD146" s="96"/>
      <c r="AE146" s="94">
        <v>926</v>
      </c>
      <c r="AF146" s="94"/>
      <c r="AG146" s="94"/>
      <c r="AH146" s="94"/>
      <c r="AI146" s="96">
        <v>2.08638442646959E-2</v>
      </c>
      <c r="AJ146" s="96"/>
      <c r="AK146" s="96"/>
      <c r="AL146" s="96"/>
      <c r="AM146" s="96"/>
      <c r="AN146" s="96"/>
      <c r="AO146" s="96"/>
      <c r="AP146" s="96"/>
    </row>
    <row r="147" spans="2:44" s="1" customFormat="1" ht="10" x14ac:dyDescent="0.2">
      <c r="B147" s="101">
        <v>2015</v>
      </c>
      <c r="C147" s="101"/>
      <c r="D147" s="101"/>
      <c r="E147" s="101"/>
      <c r="F147" s="101"/>
      <c r="G147" s="101"/>
      <c r="H147" s="101"/>
      <c r="I147" s="101"/>
      <c r="J147" s="101"/>
      <c r="K147" s="103">
        <v>298363782.18999898</v>
      </c>
      <c r="L147" s="103"/>
      <c r="M147" s="103"/>
      <c r="N147" s="103"/>
      <c r="O147" s="103"/>
      <c r="P147" s="103"/>
      <c r="Q147" s="103"/>
      <c r="R147" s="103"/>
      <c r="S147" s="103"/>
      <c r="T147" s="96">
        <v>0.101008067661072</v>
      </c>
      <c r="U147" s="96"/>
      <c r="V147" s="96"/>
      <c r="W147" s="96"/>
      <c r="X147" s="96"/>
      <c r="Y147" s="96"/>
      <c r="Z147" s="96"/>
      <c r="AA147" s="96"/>
      <c r="AB147" s="96"/>
      <c r="AC147" s="96"/>
      <c r="AD147" s="96"/>
      <c r="AE147" s="94">
        <v>6808</v>
      </c>
      <c r="AF147" s="94"/>
      <c r="AG147" s="94"/>
      <c r="AH147" s="94"/>
      <c r="AI147" s="96">
        <v>0.153392064529212</v>
      </c>
      <c r="AJ147" s="96"/>
      <c r="AK147" s="96"/>
      <c r="AL147" s="96"/>
      <c r="AM147" s="96"/>
      <c r="AN147" s="96"/>
      <c r="AO147" s="96"/>
      <c r="AP147" s="96"/>
    </row>
    <row r="148" spans="2:44" s="1" customFormat="1" ht="10" x14ac:dyDescent="0.2">
      <c r="B148" s="101">
        <v>2016</v>
      </c>
      <c r="C148" s="101"/>
      <c r="D148" s="101"/>
      <c r="E148" s="101"/>
      <c r="F148" s="101"/>
      <c r="G148" s="101"/>
      <c r="H148" s="101"/>
      <c r="I148" s="101"/>
      <c r="J148" s="101"/>
      <c r="K148" s="103">
        <v>500057473.69999999</v>
      </c>
      <c r="L148" s="103"/>
      <c r="M148" s="103"/>
      <c r="N148" s="103"/>
      <c r="O148" s="103"/>
      <c r="P148" s="103"/>
      <c r="Q148" s="103"/>
      <c r="R148" s="103"/>
      <c r="S148" s="103"/>
      <c r="T148" s="96">
        <v>0.169289445143679</v>
      </c>
      <c r="U148" s="96"/>
      <c r="V148" s="96"/>
      <c r="W148" s="96"/>
      <c r="X148" s="96"/>
      <c r="Y148" s="96"/>
      <c r="Z148" s="96"/>
      <c r="AA148" s="96"/>
      <c r="AB148" s="96"/>
      <c r="AC148" s="96"/>
      <c r="AD148" s="96"/>
      <c r="AE148" s="94">
        <v>10331</v>
      </c>
      <c r="AF148" s="94"/>
      <c r="AG148" s="94"/>
      <c r="AH148" s="94"/>
      <c r="AI148" s="96">
        <v>0.23276930356217501</v>
      </c>
      <c r="AJ148" s="96"/>
      <c r="AK148" s="96"/>
      <c r="AL148" s="96"/>
      <c r="AM148" s="96"/>
      <c r="AN148" s="96"/>
      <c r="AO148" s="96"/>
      <c r="AP148" s="96"/>
    </row>
    <row r="149" spans="2:44" s="1" customFormat="1" ht="10" x14ac:dyDescent="0.2">
      <c r="B149" s="101">
        <v>2017</v>
      </c>
      <c r="C149" s="101"/>
      <c r="D149" s="101"/>
      <c r="E149" s="101"/>
      <c r="F149" s="101"/>
      <c r="G149" s="101"/>
      <c r="H149" s="101"/>
      <c r="I149" s="101"/>
      <c r="J149" s="101"/>
      <c r="K149" s="103">
        <v>295157202.31000102</v>
      </c>
      <c r="L149" s="103"/>
      <c r="M149" s="103"/>
      <c r="N149" s="103"/>
      <c r="O149" s="103"/>
      <c r="P149" s="103"/>
      <c r="Q149" s="103"/>
      <c r="R149" s="103"/>
      <c r="S149" s="103"/>
      <c r="T149" s="96">
        <v>9.9922512185464302E-2</v>
      </c>
      <c r="U149" s="96"/>
      <c r="V149" s="96"/>
      <c r="W149" s="96"/>
      <c r="X149" s="96"/>
      <c r="Y149" s="96"/>
      <c r="Z149" s="96"/>
      <c r="AA149" s="96"/>
      <c r="AB149" s="96"/>
      <c r="AC149" s="96"/>
      <c r="AD149" s="96"/>
      <c r="AE149" s="94">
        <v>4851</v>
      </c>
      <c r="AF149" s="94"/>
      <c r="AG149" s="94"/>
      <c r="AH149" s="94"/>
      <c r="AI149" s="96">
        <v>0.10929860532185701</v>
      </c>
      <c r="AJ149" s="96"/>
      <c r="AK149" s="96"/>
      <c r="AL149" s="96"/>
      <c r="AM149" s="96"/>
      <c r="AN149" s="96"/>
      <c r="AO149" s="96"/>
      <c r="AP149" s="96"/>
    </row>
    <row r="150" spans="2:44" s="1" customFormat="1" ht="10" x14ac:dyDescent="0.2">
      <c r="B150" s="101">
        <v>2018</v>
      </c>
      <c r="C150" s="101"/>
      <c r="D150" s="101"/>
      <c r="E150" s="101"/>
      <c r="F150" s="101"/>
      <c r="G150" s="101"/>
      <c r="H150" s="101"/>
      <c r="I150" s="101"/>
      <c r="J150" s="101"/>
      <c r="K150" s="103">
        <v>262918992.71999899</v>
      </c>
      <c r="L150" s="103"/>
      <c r="M150" s="103"/>
      <c r="N150" s="103"/>
      <c r="O150" s="103"/>
      <c r="P150" s="103"/>
      <c r="Q150" s="103"/>
      <c r="R150" s="103"/>
      <c r="S150" s="103"/>
      <c r="T150" s="96">
        <v>8.9008589484668596E-2</v>
      </c>
      <c r="U150" s="96"/>
      <c r="V150" s="96"/>
      <c r="W150" s="96"/>
      <c r="X150" s="96"/>
      <c r="Y150" s="96"/>
      <c r="Z150" s="96"/>
      <c r="AA150" s="96"/>
      <c r="AB150" s="96"/>
      <c r="AC150" s="96"/>
      <c r="AD150" s="96"/>
      <c r="AE150" s="94">
        <v>3624</v>
      </c>
      <c r="AF150" s="94"/>
      <c r="AG150" s="94"/>
      <c r="AH150" s="94"/>
      <c r="AI150" s="96">
        <v>8.1652885113669693E-2</v>
      </c>
      <c r="AJ150" s="96"/>
      <c r="AK150" s="96"/>
      <c r="AL150" s="96"/>
      <c r="AM150" s="96"/>
      <c r="AN150" s="96"/>
      <c r="AO150" s="96"/>
      <c r="AP150" s="96"/>
    </row>
    <row r="151" spans="2:44" s="1" customFormat="1" ht="10" x14ac:dyDescent="0.2">
      <c r="B151" s="101">
        <v>2019</v>
      </c>
      <c r="C151" s="101"/>
      <c r="D151" s="101"/>
      <c r="E151" s="101"/>
      <c r="F151" s="101"/>
      <c r="G151" s="101"/>
      <c r="H151" s="101"/>
      <c r="I151" s="101"/>
      <c r="J151" s="101"/>
      <c r="K151" s="103">
        <v>452760634.36999899</v>
      </c>
      <c r="L151" s="103"/>
      <c r="M151" s="103"/>
      <c r="N151" s="103"/>
      <c r="O151" s="103"/>
      <c r="P151" s="103"/>
      <c r="Q151" s="103"/>
      <c r="R151" s="103"/>
      <c r="S151" s="103"/>
      <c r="T151" s="96">
        <v>0.153277574292151</v>
      </c>
      <c r="U151" s="96"/>
      <c r="V151" s="96"/>
      <c r="W151" s="96"/>
      <c r="X151" s="96"/>
      <c r="Y151" s="96"/>
      <c r="Z151" s="96"/>
      <c r="AA151" s="96"/>
      <c r="AB151" s="96"/>
      <c r="AC151" s="96"/>
      <c r="AD151" s="96"/>
      <c r="AE151" s="94">
        <v>5871</v>
      </c>
      <c r="AF151" s="94"/>
      <c r="AG151" s="94"/>
      <c r="AH151" s="94"/>
      <c r="AI151" s="96">
        <v>0.13228037762206199</v>
      </c>
      <c r="AJ151" s="96"/>
      <c r="AK151" s="96"/>
      <c r="AL151" s="96"/>
      <c r="AM151" s="96"/>
      <c r="AN151" s="96"/>
      <c r="AO151" s="96"/>
      <c r="AP151" s="96"/>
    </row>
    <row r="152" spans="2:44" s="1" customFormat="1" ht="10" x14ac:dyDescent="0.2">
      <c r="B152" s="101">
        <v>2020</v>
      </c>
      <c r="C152" s="101"/>
      <c r="D152" s="101"/>
      <c r="E152" s="101"/>
      <c r="F152" s="101"/>
      <c r="G152" s="101"/>
      <c r="H152" s="101"/>
      <c r="I152" s="101"/>
      <c r="J152" s="101"/>
      <c r="K152" s="103">
        <v>295431472.23000002</v>
      </c>
      <c r="L152" s="103"/>
      <c r="M152" s="103"/>
      <c r="N152" s="103"/>
      <c r="O152" s="103"/>
      <c r="P152" s="103"/>
      <c r="Q152" s="103"/>
      <c r="R152" s="103"/>
      <c r="S152" s="103"/>
      <c r="T152" s="96">
        <v>0.100015363517598</v>
      </c>
      <c r="U152" s="96"/>
      <c r="V152" s="96"/>
      <c r="W152" s="96"/>
      <c r="X152" s="96"/>
      <c r="Y152" s="96"/>
      <c r="Z152" s="96"/>
      <c r="AA152" s="96"/>
      <c r="AB152" s="96"/>
      <c r="AC152" s="96"/>
      <c r="AD152" s="96"/>
      <c r="AE152" s="94">
        <v>3268</v>
      </c>
      <c r="AF152" s="94"/>
      <c r="AG152" s="94"/>
      <c r="AH152" s="94"/>
      <c r="AI152" s="96">
        <v>7.3631795957911805E-2</v>
      </c>
      <c r="AJ152" s="96"/>
      <c r="AK152" s="96"/>
      <c r="AL152" s="96"/>
      <c r="AM152" s="96"/>
      <c r="AN152" s="96"/>
      <c r="AO152" s="96"/>
      <c r="AP152" s="96"/>
    </row>
    <row r="153" spans="2:44" s="1" customFormat="1" ht="10" x14ac:dyDescent="0.2">
      <c r="B153" s="101">
        <v>2021</v>
      </c>
      <c r="C153" s="101"/>
      <c r="D153" s="101"/>
      <c r="E153" s="101"/>
      <c r="F153" s="101"/>
      <c r="G153" s="101"/>
      <c r="H153" s="101"/>
      <c r="I153" s="101"/>
      <c r="J153" s="101"/>
      <c r="K153" s="103">
        <v>551018108.46999896</v>
      </c>
      <c r="L153" s="103"/>
      <c r="M153" s="103"/>
      <c r="N153" s="103"/>
      <c r="O153" s="103"/>
      <c r="P153" s="103"/>
      <c r="Q153" s="103"/>
      <c r="R153" s="103"/>
      <c r="S153" s="103"/>
      <c r="T153" s="96">
        <v>0.18654165721552299</v>
      </c>
      <c r="U153" s="96"/>
      <c r="V153" s="96"/>
      <c r="W153" s="96"/>
      <c r="X153" s="96"/>
      <c r="Y153" s="96"/>
      <c r="Z153" s="96"/>
      <c r="AA153" s="96"/>
      <c r="AB153" s="96"/>
      <c r="AC153" s="96"/>
      <c r="AD153" s="96"/>
      <c r="AE153" s="94">
        <v>5352</v>
      </c>
      <c r="AF153" s="94"/>
      <c r="AG153" s="94"/>
      <c r="AH153" s="94"/>
      <c r="AI153" s="96">
        <v>0.120586711128135</v>
      </c>
      <c r="AJ153" s="96"/>
      <c r="AK153" s="96"/>
      <c r="AL153" s="96"/>
      <c r="AM153" s="96"/>
      <c r="AN153" s="96"/>
      <c r="AO153" s="96"/>
      <c r="AP153" s="96"/>
    </row>
    <row r="154" spans="2:44" s="1" customFormat="1" ht="10" x14ac:dyDescent="0.2">
      <c r="B154" s="101">
        <v>2022</v>
      </c>
      <c r="C154" s="101"/>
      <c r="D154" s="101"/>
      <c r="E154" s="101"/>
      <c r="F154" s="101"/>
      <c r="G154" s="101"/>
      <c r="H154" s="101"/>
      <c r="I154" s="101"/>
      <c r="J154" s="101"/>
      <c r="K154" s="103">
        <v>216505297.65000001</v>
      </c>
      <c r="L154" s="103"/>
      <c r="M154" s="103"/>
      <c r="N154" s="103"/>
      <c r="O154" s="103"/>
      <c r="P154" s="103"/>
      <c r="Q154" s="103"/>
      <c r="R154" s="103"/>
      <c r="S154" s="103"/>
      <c r="T154" s="96">
        <v>7.3295698269723999E-2</v>
      </c>
      <c r="U154" s="96"/>
      <c r="V154" s="96"/>
      <c r="W154" s="96"/>
      <c r="X154" s="96"/>
      <c r="Y154" s="96"/>
      <c r="Z154" s="96"/>
      <c r="AA154" s="96"/>
      <c r="AB154" s="96"/>
      <c r="AC154" s="96"/>
      <c r="AD154" s="96"/>
      <c r="AE154" s="94">
        <v>2113</v>
      </c>
      <c r="AF154" s="94"/>
      <c r="AG154" s="94"/>
      <c r="AH154" s="94"/>
      <c r="AI154" s="96">
        <v>4.76083185003267E-2</v>
      </c>
      <c r="AJ154" s="96"/>
      <c r="AK154" s="96"/>
      <c r="AL154" s="96"/>
      <c r="AM154" s="96"/>
      <c r="AN154" s="96"/>
      <c r="AO154" s="96"/>
      <c r="AP154" s="96"/>
    </row>
    <row r="155" spans="2:44" s="1" customFormat="1" ht="10" x14ac:dyDescent="0.2">
      <c r="B155" s="101">
        <v>2023</v>
      </c>
      <c r="C155" s="101"/>
      <c r="D155" s="101"/>
      <c r="E155" s="101"/>
      <c r="F155" s="101"/>
      <c r="G155" s="101"/>
      <c r="H155" s="101"/>
      <c r="I155" s="101"/>
      <c r="J155" s="101"/>
      <c r="K155" s="103">
        <v>24529352.75</v>
      </c>
      <c r="L155" s="103"/>
      <c r="M155" s="103"/>
      <c r="N155" s="103"/>
      <c r="O155" s="103"/>
      <c r="P155" s="103"/>
      <c r="Q155" s="103"/>
      <c r="R155" s="103"/>
      <c r="S155" s="103"/>
      <c r="T155" s="96">
        <v>8.3041664912148396E-3</v>
      </c>
      <c r="U155" s="96"/>
      <c r="V155" s="96"/>
      <c r="W155" s="96"/>
      <c r="X155" s="96"/>
      <c r="Y155" s="96"/>
      <c r="Z155" s="96"/>
      <c r="AA155" s="96"/>
      <c r="AB155" s="96"/>
      <c r="AC155" s="96"/>
      <c r="AD155" s="96"/>
      <c r="AE155" s="94">
        <v>231</v>
      </c>
      <c r="AF155" s="94"/>
      <c r="AG155" s="94"/>
      <c r="AH155" s="94"/>
      <c r="AI155" s="96">
        <v>5.2046954915170203E-3</v>
      </c>
      <c r="AJ155" s="96"/>
      <c r="AK155" s="96"/>
      <c r="AL155" s="96"/>
      <c r="AM155" s="96"/>
      <c r="AN155" s="96"/>
      <c r="AO155" s="96"/>
      <c r="AP155" s="96"/>
    </row>
    <row r="156" spans="2:44" s="1" customFormat="1" ht="10.5" x14ac:dyDescent="0.2">
      <c r="B156" s="99"/>
      <c r="C156" s="99"/>
      <c r="D156" s="99"/>
      <c r="E156" s="99"/>
      <c r="F156" s="99"/>
      <c r="G156" s="99"/>
      <c r="H156" s="99"/>
      <c r="I156" s="99"/>
      <c r="J156" s="99"/>
      <c r="K156" s="104">
        <v>2953860905.3600001</v>
      </c>
      <c r="L156" s="104"/>
      <c r="M156" s="104"/>
      <c r="N156" s="104"/>
      <c r="O156" s="104"/>
      <c r="P156" s="104"/>
      <c r="Q156" s="104"/>
      <c r="R156" s="104"/>
      <c r="S156" s="104"/>
      <c r="T156" s="97">
        <v>1</v>
      </c>
      <c r="U156" s="97"/>
      <c r="V156" s="97"/>
      <c r="W156" s="97"/>
      <c r="X156" s="97"/>
      <c r="Y156" s="97"/>
      <c r="Z156" s="97"/>
      <c r="AA156" s="97"/>
      <c r="AB156" s="97"/>
      <c r="AC156" s="97"/>
      <c r="AD156" s="97"/>
      <c r="AE156" s="95">
        <v>44383</v>
      </c>
      <c r="AF156" s="95"/>
      <c r="AG156" s="95"/>
      <c r="AH156" s="95"/>
      <c r="AI156" s="97">
        <v>1</v>
      </c>
      <c r="AJ156" s="97"/>
      <c r="AK156" s="97"/>
      <c r="AL156" s="97"/>
      <c r="AM156" s="97"/>
      <c r="AN156" s="97"/>
      <c r="AO156" s="97"/>
      <c r="AP156" s="97"/>
    </row>
    <row r="157" spans="2:44" s="1" customFormat="1" ht="8" x14ac:dyDescent="0.2"/>
    <row r="158" spans="2:44" s="1" customFormat="1" ht="13" x14ac:dyDescent="0.2">
      <c r="B158" s="87" t="s">
        <v>1176</v>
      </c>
      <c r="C158" s="87"/>
      <c r="D158" s="87"/>
      <c r="E158" s="87"/>
      <c r="F158" s="87"/>
      <c r="G158" s="87"/>
      <c r="H158" s="87"/>
      <c r="I158" s="87"/>
      <c r="J158" s="87"/>
      <c r="K158" s="87"/>
      <c r="L158" s="87"/>
      <c r="M158" s="87"/>
      <c r="N158" s="87"/>
      <c r="O158" s="87"/>
      <c r="P158" s="87"/>
      <c r="Q158" s="87"/>
      <c r="R158" s="87"/>
      <c r="S158" s="87"/>
      <c r="T158" s="87"/>
      <c r="U158" s="87"/>
      <c r="V158" s="87"/>
      <c r="W158" s="87"/>
      <c r="X158" s="87"/>
      <c r="Y158" s="87"/>
      <c r="Z158" s="87"/>
      <c r="AA158" s="87"/>
      <c r="AB158" s="87"/>
      <c r="AC158" s="87"/>
      <c r="AD158" s="87"/>
      <c r="AE158" s="87"/>
      <c r="AF158" s="87"/>
      <c r="AG158" s="87"/>
      <c r="AH158" s="87"/>
      <c r="AI158" s="87"/>
      <c r="AJ158" s="87"/>
      <c r="AK158" s="87"/>
      <c r="AL158" s="87"/>
      <c r="AM158" s="87"/>
      <c r="AN158" s="87"/>
      <c r="AO158" s="87"/>
      <c r="AP158" s="87"/>
      <c r="AQ158" s="87"/>
      <c r="AR158" s="87"/>
    </row>
    <row r="159" spans="2:44" s="1" customFormat="1" ht="8" x14ac:dyDescent="0.2"/>
    <row r="160" spans="2:44" s="1" customFormat="1" ht="10.5" x14ac:dyDescent="0.2">
      <c r="B160" s="85" t="s">
        <v>1094</v>
      </c>
      <c r="C160" s="85"/>
      <c r="D160" s="85"/>
      <c r="E160" s="85"/>
      <c r="F160" s="85"/>
      <c r="G160" s="85"/>
      <c r="H160" s="85"/>
      <c r="I160" s="85"/>
      <c r="J160" s="85" t="s">
        <v>1055</v>
      </c>
      <c r="K160" s="85"/>
      <c r="L160" s="85"/>
      <c r="M160" s="85"/>
      <c r="N160" s="85"/>
      <c r="O160" s="85"/>
      <c r="P160" s="85"/>
      <c r="Q160" s="85"/>
      <c r="R160" s="85"/>
      <c r="S160" s="85"/>
      <c r="T160" s="85"/>
      <c r="U160" s="85" t="s">
        <v>1056</v>
      </c>
      <c r="V160" s="85"/>
      <c r="W160" s="85"/>
      <c r="X160" s="85"/>
      <c r="Y160" s="85"/>
      <c r="Z160" s="85"/>
      <c r="AA160" s="85"/>
      <c r="AB160" s="85"/>
      <c r="AC160" s="85"/>
      <c r="AD160" s="85"/>
      <c r="AE160" s="85" t="s">
        <v>1095</v>
      </c>
      <c r="AF160" s="85"/>
      <c r="AG160" s="85"/>
      <c r="AH160" s="85"/>
      <c r="AI160" s="85"/>
      <c r="AJ160" s="85" t="s">
        <v>1056</v>
      </c>
      <c r="AK160" s="85"/>
      <c r="AL160" s="85"/>
      <c r="AM160" s="85"/>
      <c r="AN160" s="85"/>
      <c r="AO160" s="85"/>
      <c r="AP160" s="85"/>
    </row>
    <row r="161" spans="2:44" s="1" customFormat="1" ht="10" x14ac:dyDescent="0.2">
      <c r="B161" s="98" t="s">
        <v>1096</v>
      </c>
      <c r="C161" s="98"/>
      <c r="D161" s="98"/>
      <c r="E161" s="98"/>
      <c r="F161" s="98"/>
      <c r="G161" s="98"/>
      <c r="H161" s="98"/>
      <c r="I161" s="98"/>
      <c r="J161" s="103">
        <v>530888368.39000201</v>
      </c>
      <c r="K161" s="103"/>
      <c r="L161" s="103"/>
      <c r="M161" s="103"/>
      <c r="N161" s="103"/>
      <c r="O161" s="103"/>
      <c r="P161" s="103"/>
      <c r="Q161" s="103"/>
      <c r="R161" s="103"/>
      <c r="S161" s="103"/>
      <c r="T161" s="103"/>
      <c r="U161" s="96">
        <v>0.17972693549200799</v>
      </c>
      <c r="V161" s="96"/>
      <c r="W161" s="96"/>
      <c r="X161" s="96"/>
      <c r="Y161" s="96"/>
      <c r="Z161" s="96"/>
      <c r="AA161" s="96"/>
      <c r="AB161" s="96"/>
      <c r="AC161" s="96"/>
      <c r="AD161" s="96"/>
      <c r="AE161" s="94">
        <v>12551</v>
      </c>
      <c r="AF161" s="94"/>
      <c r="AG161" s="94"/>
      <c r="AH161" s="94"/>
      <c r="AI161" s="94"/>
      <c r="AJ161" s="96">
        <v>0.53485894485638796</v>
      </c>
      <c r="AK161" s="96"/>
      <c r="AL161" s="96"/>
      <c r="AM161" s="96"/>
      <c r="AN161" s="96"/>
      <c r="AO161" s="96"/>
      <c r="AP161" s="96"/>
    </row>
    <row r="162" spans="2:44" s="1" customFormat="1" ht="10" x14ac:dyDescent="0.2">
      <c r="B162" s="98" t="s">
        <v>1097</v>
      </c>
      <c r="C162" s="98"/>
      <c r="D162" s="98"/>
      <c r="E162" s="98"/>
      <c r="F162" s="98"/>
      <c r="G162" s="98"/>
      <c r="H162" s="98"/>
      <c r="I162" s="98"/>
      <c r="J162" s="103">
        <v>910400739.080001</v>
      </c>
      <c r="K162" s="103"/>
      <c r="L162" s="103"/>
      <c r="M162" s="103"/>
      <c r="N162" s="103"/>
      <c r="O162" s="103"/>
      <c r="P162" s="103"/>
      <c r="Q162" s="103"/>
      <c r="R162" s="103"/>
      <c r="S162" s="103"/>
      <c r="T162" s="103"/>
      <c r="U162" s="96">
        <v>0.30820704435608698</v>
      </c>
      <c r="V162" s="96"/>
      <c r="W162" s="96"/>
      <c r="X162" s="96"/>
      <c r="Y162" s="96"/>
      <c r="Z162" s="96"/>
      <c r="AA162" s="96"/>
      <c r="AB162" s="96"/>
      <c r="AC162" s="96"/>
      <c r="AD162" s="96"/>
      <c r="AE162" s="94">
        <v>6288</v>
      </c>
      <c r="AF162" s="94"/>
      <c r="AG162" s="94"/>
      <c r="AH162" s="94"/>
      <c r="AI162" s="94"/>
      <c r="AJ162" s="96">
        <v>0.26796215801585299</v>
      </c>
      <c r="AK162" s="96"/>
      <c r="AL162" s="96"/>
      <c r="AM162" s="96"/>
      <c r="AN162" s="96"/>
      <c r="AO162" s="96"/>
      <c r="AP162" s="96"/>
    </row>
    <row r="163" spans="2:44" s="1" customFormat="1" ht="10" x14ac:dyDescent="0.2">
      <c r="B163" s="98" t="s">
        <v>1098</v>
      </c>
      <c r="C163" s="98"/>
      <c r="D163" s="98"/>
      <c r="E163" s="98"/>
      <c r="F163" s="98"/>
      <c r="G163" s="98"/>
      <c r="H163" s="98"/>
      <c r="I163" s="98"/>
      <c r="J163" s="103">
        <v>695504089.51999998</v>
      </c>
      <c r="K163" s="103"/>
      <c r="L163" s="103"/>
      <c r="M163" s="103"/>
      <c r="N163" s="103"/>
      <c r="O163" s="103"/>
      <c r="P163" s="103"/>
      <c r="Q163" s="103"/>
      <c r="R163" s="103"/>
      <c r="S163" s="103"/>
      <c r="T163" s="103"/>
      <c r="U163" s="96">
        <v>0.235455937772139</v>
      </c>
      <c r="V163" s="96"/>
      <c r="W163" s="96"/>
      <c r="X163" s="96"/>
      <c r="Y163" s="96"/>
      <c r="Z163" s="96"/>
      <c r="AA163" s="96"/>
      <c r="AB163" s="96"/>
      <c r="AC163" s="96"/>
      <c r="AD163" s="96"/>
      <c r="AE163" s="94">
        <v>2870</v>
      </c>
      <c r="AF163" s="94"/>
      <c r="AG163" s="94"/>
      <c r="AH163" s="94"/>
      <c r="AI163" s="94"/>
      <c r="AJ163" s="96">
        <v>0.122304610926447</v>
      </c>
      <c r="AK163" s="96"/>
      <c r="AL163" s="96"/>
      <c r="AM163" s="96"/>
      <c r="AN163" s="96"/>
      <c r="AO163" s="96"/>
      <c r="AP163" s="96"/>
    </row>
    <row r="164" spans="2:44" s="1" customFormat="1" ht="10" x14ac:dyDescent="0.2">
      <c r="B164" s="98" t="s">
        <v>1099</v>
      </c>
      <c r="C164" s="98"/>
      <c r="D164" s="98"/>
      <c r="E164" s="98"/>
      <c r="F164" s="98"/>
      <c r="G164" s="98"/>
      <c r="H164" s="98"/>
      <c r="I164" s="98"/>
      <c r="J164" s="103">
        <v>340248928.81999999</v>
      </c>
      <c r="K164" s="103"/>
      <c r="L164" s="103"/>
      <c r="M164" s="103"/>
      <c r="N164" s="103"/>
      <c r="O164" s="103"/>
      <c r="P164" s="103"/>
      <c r="Q164" s="103"/>
      <c r="R164" s="103"/>
      <c r="S164" s="103"/>
      <c r="T164" s="103"/>
      <c r="U164" s="96">
        <v>0.115187864195837</v>
      </c>
      <c r="V164" s="96"/>
      <c r="W164" s="96"/>
      <c r="X164" s="96"/>
      <c r="Y164" s="96"/>
      <c r="Z164" s="96"/>
      <c r="AA164" s="96"/>
      <c r="AB164" s="96"/>
      <c r="AC164" s="96"/>
      <c r="AD164" s="96"/>
      <c r="AE164" s="94">
        <v>995</v>
      </c>
      <c r="AF164" s="94"/>
      <c r="AG164" s="94"/>
      <c r="AH164" s="94"/>
      <c r="AI164" s="94"/>
      <c r="AJ164" s="96">
        <v>4.2401772777635703E-2</v>
      </c>
      <c r="AK164" s="96"/>
      <c r="AL164" s="96"/>
      <c r="AM164" s="96"/>
      <c r="AN164" s="96"/>
      <c r="AO164" s="96"/>
      <c r="AP164" s="96"/>
    </row>
    <row r="165" spans="2:44" s="1" customFormat="1" ht="10" x14ac:dyDescent="0.2">
      <c r="B165" s="98" t="s">
        <v>1100</v>
      </c>
      <c r="C165" s="98"/>
      <c r="D165" s="98"/>
      <c r="E165" s="98"/>
      <c r="F165" s="98"/>
      <c r="G165" s="98"/>
      <c r="H165" s="98"/>
      <c r="I165" s="98"/>
      <c r="J165" s="103">
        <v>476818779.55000001</v>
      </c>
      <c r="K165" s="103"/>
      <c r="L165" s="103"/>
      <c r="M165" s="103"/>
      <c r="N165" s="103"/>
      <c r="O165" s="103"/>
      <c r="P165" s="103"/>
      <c r="Q165" s="103"/>
      <c r="R165" s="103"/>
      <c r="S165" s="103"/>
      <c r="T165" s="103"/>
      <c r="U165" s="96">
        <v>0.16142221818392899</v>
      </c>
      <c r="V165" s="96"/>
      <c r="W165" s="96"/>
      <c r="X165" s="96"/>
      <c r="Y165" s="96"/>
      <c r="Z165" s="96"/>
      <c r="AA165" s="96"/>
      <c r="AB165" s="96"/>
      <c r="AC165" s="96"/>
      <c r="AD165" s="96"/>
      <c r="AE165" s="94">
        <v>762</v>
      </c>
      <c r="AF165" s="94"/>
      <c r="AG165" s="94"/>
      <c r="AH165" s="94"/>
      <c r="AI165" s="94"/>
      <c r="AJ165" s="96">
        <v>3.2472513423676803E-2</v>
      </c>
      <c r="AK165" s="96"/>
      <c r="AL165" s="96"/>
      <c r="AM165" s="96"/>
      <c r="AN165" s="96"/>
      <c r="AO165" s="96"/>
      <c r="AP165" s="96"/>
    </row>
    <row r="166" spans="2:44" s="1" customFormat="1" ht="10.5" x14ac:dyDescent="0.2">
      <c r="B166" s="99"/>
      <c r="C166" s="99"/>
      <c r="D166" s="99"/>
      <c r="E166" s="99"/>
      <c r="F166" s="99"/>
      <c r="G166" s="99"/>
      <c r="H166" s="99"/>
      <c r="I166" s="99"/>
      <c r="J166" s="104">
        <v>2953860905.3600001</v>
      </c>
      <c r="K166" s="104"/>
      <c r="L166" s="104"/>
      <c r="M166" s="104"/>
      <c r="N166" s="104"/>
      <c r="O166" s="104"/>
      <c r="P166" s="104"/>
      <c r="Q166" s="104"/>
      <c r="R166" s="104"/>
      <c r="S166" s="104"/>
      <c r="T166" s="104"/>
      <c r="U166" s="97">
        <v>1</v>
      </c>
      <c r="V166" s="97"/>
      <c r="W166" s="97"/>
      <c r="X166" s="97"/>
      <c r="Y166" s="97"/>
      <c r="Z166" s="97"/>
      <c r="AA166" s="97"/>
      <c r="AB166" s="97"/>
      <c r="AC166" s="97"/>
      <c r="AD166" s="97"/>
      <c r="AE166" s="95">
        <v>23466</v>
      </c>
      <c r="AF166" s="95"/>
      <c r="AG166" s="95"/>
      <c r="AH166" s="95"/>
      <c r="AI166" s="95"/>
      <c r="AJ166" s="97">
        <v>1</v>
      </c>
      <c r="AK166" s="97"/>
      <c r="AL166" s="97"/>
      <c r="AM166" s="97"/>
      <c r="AN166" s="97"/>
      <c r="AO166" s="97"/>
      <c r="AP166" s="97"/>
    </row>
    <row r="167" spans="2:44" s="1" customFormat="1" ht="8" x14ac:dyDescent="0.2"/>
    <row r="168" spans="2:44" s="1" customFormat="1" ht="13" x14ac:dyDescent="0.2">
      <c r="B168" s="87" t="s">
        <v>1177</v>
      </c>
      <c r="C168" s="87"/>
      <c r="D168" s="87"/>
      <c r="E168" s="87"/>
      <c r="F168" s="87"/>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87"/>
      <c r="AO168" s="87"/>
      <c r="AP168" s="87"/>
      <c r="AQ168" s="87"/>
      <c r="AR168" s="87"/>
    </row>
    <row r="169" spans="2:44" s="1" customFormat="1" ht="8" x14ac:dyDescent="0.2"/>
    <row r="170" spans="2:44" s="1" customFormat="1" ht="10.5" x14ac:dyDescent="0.2">
      <c r="B170" s="99"/>
      <c r="C170" s="99"/>
      <c r="D170" s="99"/>
      <c r="E170" s="99"/>
      <c r="F170" s="99"/>
      <c r="G170" s="99"/>
      <c r="H170" s="99"/>
      <c r="I170" s="85" t="s">
        <v>1055</v>
      </c>
      <c r="J170" s="85"/>
      <c r="K170" s="85"/>
      <c r="L170" s="85"/>
      <c r="M170" s="85"/>
      <c r="N170" s="85"/>
      <c r="O170" s="85"/>
      <c r="P170" s="85"/>
      <c r="Q170" s="85"/>
      <c r="R170" s="85"/>
      <c r="S170" s="85"/>
      <c r="T170" s="85" t="s">
        <v>1056</v>
      </c>
      <c r="U170" s="85"/>
      <c r="V170" s="85"/>
      <c r="W170" s="85"/>
      <c r="X170" s="85"/>
      <c r="Y170" s="85"/>
      <c r="Z170" s="85"/>
      <c r="AA170" s="85"/>
      <c r="AB170" s="85"/>
      <c r="AC170" s="85"/>
      <c r="AD170" s="85" t="s">
        <v>1057</v>
      </c>
      <c r="AE170" s="85"/>
      <c r="AF170" s="85"/>
      <c r="AG170" s="85"/>
      <c r="AH170" s="85"/>
      <c r="AI170" s="85"/>
      <c r="AJ170" s="85"/>
      <c r="AK170" s="85"/>
      <c r="AL170" s="85"/>
      <c r="AM170" s="85" t="s">
        <v>1056</v>
      </c>
      <c r="AN170" s="85"/>
      <c r="AO170" s="85"/>
      <c r="AP170" s="85"/>
    </row>
    <row r="171" spans="2:44" s="1" customFormat="1" ht="10" x14ac:dyDescent="0.2">
      <c r="B171" s="98" t="s">
        <v>1101</v>
      </c>
      <c r="C171" s="98"/>
      <c r="D171" s="98"/>
      <c r="E171" s="98"/>
      <c r="F171" s="98"/>
      <c r="G171" s="98"/>
      <c r="H171" s="98"/>
      <c r="I171" s="103">
        <v>1452298.53</v>
      </c>
      <c r="J171" s="103"/>
      <c r="K171" s="103"/>
      <c r="L171" s="103"/>
      <c r="M171" s="103"/>
      <c r="N171" s="103"/>
      <c r="O171" s="103"/>
      <c r="P171" s="103"/>
      <c r="Q171" s="103"/>
      <c r="R171" s="103"/>
      <c r="S171" s="103"/>
      <c r="T171" s="96">
        <v>4.9166110948714505E-4</v>
      </c>
      <c r="U171" s="96"/>
      <c r="V171" s="96"/>
      <c r="W171" s="96"/>
      <c r="X171" s="96"/>
      <c r="Y171" s="96"/>
      <c r="Z171" s="96"/>
      <c r="AA171" s="96"/>
      <c r="AB171" s="96"/>
      <c r="AC171" s="96"/>
      <c r="AD171" s="94">
        <v>26</v>
      </c>
      <c r="AE171" s="94"/>
      <c r="AF171" s="94"/>
      <c r="AG171" s="94"/>
      <c r="AH171" s="94"/>
      <c r="AI171" s="94"/>
      <c r="AJ171" s="94"/>
      <c r="AK171" s="94"/>
      <c r="AL171" s="94"/>
      <c r="AM171" s="96">
        <v>5.85809882162089E-4</v>
      </c>
      <c r="AN171" s="96"/>
      <c r="AO171" s="96"/>
      <c r="AP171" s="96"/>
    </row>
    <row r="172" spans="2:44" s="1" customFormat="1" ht="10" x14ac:dyDescent="0.2">
      <c r="B172" s="98" t="s">
        <v>1102</v>
      </c>
      <c r="C172" s="98"/>
      <c r="D172" s="98"/>
      <c r="E172" s="98"/>
      <c r="F172" s="98"/>
      <c r="G172" s="98"/>
      <c r="H172" s="98"/>
      <c r="I172" s="103">
        <v>140289708.80000001</v>
      </c>
      <c r="J172" s="103"/>
      <c r="K172" s="103"/>
      <c r="L172" s="103"/>
      <c r="M172" s="103"/>
      <c r="N172" s="103"/>
      <c r="O172" s="103"/>
      <c r="P172" s="103"/>
      <c r="Q172" s="103"/>
      <c r="R172" s="103"/>
      <c r="S172" s="103"/>
      <c r="T172" s="96">
        <v>4.7493674649823202E-2</v>
      </c>
      <c r="U172" s="96"/>
      <c r="V172" s="96"/>
      <c r="W172" s="96"/>
      <c r="X172" s="96"/>
      <c r="Y172" s="96"/>
      <c r="Z172" s="96"/>
      <c r="AA172" s="96"/>
      <c r="AB172" s="96"/>
      <c r="AC172" s="96"/>
      <c r="AD172" s="94">
        <v>1423</v>
      </c>
      <c r="AE172" s="94"/>
      <c r="AF172" s="94"/>
      <c r="AG172" s="94"/>
      <c r="AH172" s="94"/>
      <c r="AI172" s="94"/>
      <c r="AJ172" s="94"/>
      <c r="AK172" s="94"/>
      <c r="AL172" s="94"/>
      <c r="AM172" s="96">
        <v>3.2061825473717401E-2</v>
      </c>
      <c r="AN172" s="96"/>
      <c r="AO172" s="96"/>
      <c r="AP172" s="96"/>
    </row>
    <row r="173" spans="2:44" s="1" customFormat="1" ht="10" x14ac:dyDescent="0.2">
      <c r="B173" s="98" t="s">
        <v>1103</v>
      </c>
      <c r="C173" s="98"/>
      <c r="D173" s="98"/>
      <c r="E173" s="98"/>
      <c r="F173" s="98"/>
      <c r="G173" s="98"/>
      <c r="H173" s="98"/>
      <c r="I173" s="103">
        <v>908580487.64999902</v>
      </c>
      <c r="J173" s="103"/>
      <c r="K173" s="103"/>
      <c r="L173" s="103"/>
      <c r="M173" s="103"/>
      <c r="N173" s="103"/>
      <c r="O173" s="103"/>
      <c r="P173" s="103"/>
      <c r="Q173" s="103"/>
      <c r="R173" s="103"/>
      <c r="S173" s="103"/>
      <c r="T173" s="96">
        <v>0.307590816480665</v>
      </c>
      <c r="U173" s="96"/>
      <c r="V173" s="96"/>
      <c r="W173" s="96"/>
      <c r="X173" s="96"/>
      <c r="Y173" s="96"/>
      <c r="Z173" s="96"/>
      <c r="AA173" s="96"/>
      <c r="AB173" s="96"/>
      <c r="AC173" s="96"/>
      <c r="AD173" s="94">
        <v>11663</v>
      </c>
      <c r="AE173" s="94"/>
      <c r="AF173" s="94"/>
      <c r="AG173" s="94"/>
      <c r="AH173" s="94"/>
      <c r="AI173" s="94"/>
      <c r="AJ173" s="94"/>
      <c r="AK173" s="94"/>
      <c r="AL173" s="94"/>
      <c r="AM173" s="96">
        <v>0.26278079444832497</v>
      </c>
      <c r="AN173" s="96"/>
      <c r="AO173" s="96"/>
      <c r="AP173" s="96"/>
    </row>
    <row r="174" spans="2:44" s="1" customFormat="1" ht="10" x14ac:dyDescent="0.2">
      <c r="B174" s="98" t="s">
        <v>1104</v>
      </c>
      <c r="C174" s="98"/>
      <c r="D174" s="98"/>
      <c r="E174" s="98"/>
      <c r="F174" s="98"/>
      <c r="G174" s="98"/>
      <c r="H174" s="98"/>
      <c r="I174" s="103">
        <v>1502479234.47</v>
      </c>
      <c r="J174" s="103"/>
      <c r="K174" s="103"/>
      <c r="L174" s="103"/>
      <c r="M174" s="103"/>
      <c r="N174" s="103"/>
      <c r="O174" s="103"/>
      <c r="P174" s="103"/>
      <c r="Q174" s="103"/>
      <c r="R174" s="103"/>
      <c r="S174" s="103"/>
      <c r="T174" s="96">
        <v>0.50864928397394804</v>
      </c>
      <c r="U174" s="96"/>
      <c r="V174" s="96"/>
      <c r="W174" s="96"/>
      <c r="X174" s="96"/>
      <c r="Y174" s="96"/>
      <c r="Z174" s="96"/>
      <c r="AA174" s="96"/>
      <c r="AB174" s="96"/>
      <c r="AC174" s="96"/>
      <c r="AD174" s="94">
        <v>24700</v>
      </c>
      <c r="AE174" s="94"/>
      <c r="AF174" s="94"/>
      <c r="AG174" s="94"/>
      <c r="AH174" s="94"/>
      <c r="AI174" s="94"/>
      <c r="AJ174" s="94"/>
      <c r="AK174" s="94"/>
      <c r="AL174" s="94"/>
      <c r="AM174" s="96">
        <v>0.55651938805398504</v>
      </c>
      <c r="AN174" s="96"/>
      <c r="AO174" s="96"/>
      <c r="AP174" s="96"/>
    </row>
    <row r="175" spans="2:44" s="1" customFormat="1" ht="10" x14ac:dyDescent="0.2">
      <c r="B175" s="98" t="s">
        <v>1105</v>
      </c>
      <c r="C175" s="98"/>
      <c r="D175" s="98"/>
      <c r="E175" s="98"/>
      <c r="F175" s="98"/>
      <c r="G175" s="98"/>
      <c r="H175" s="98"/>
      <c r="I175" s="103">
        <v>218199655.97999901</v>
      </c>
      <c r="J175" s="103"/>
      <c r="K175" s="103"/>
      <c r="L175" s="103"/>
      <c r="M175" s="103"/>
      <c r="N175" s="103"/>
      <c r="O175" s="103"/>
      <c r="P175" s="103"/>
      <c r="Q175" s="103"/>
      <c r="R175" s="103"/>
      <c r="S175" s="103"/>
      <c r="T175" s="96">
        <v>7.3869306298092796E-2</v>
      </c>
      <c r="U175" s="96"/>
      <c r="V175" s="96"/>
      <c r="W175" s="96"/>
      <c r="X175" s="96"/>
      <c r="Y175" s="96"/>
      <c r="Z175" s="96"/>
      <c r="AA175" s="96"/>
      <c r="AB175" s="96"/>
      <c r="AC175" s="96"/>
      <c r="AD175" s="94">
        <v>3423</v>
      </c>
      <c r="AE175" s="94"/>
      <c r="AF175" s="94"/>
      <c r="AG175" s="94"/>
      <c r="AH175" s="94"/>
      <c r="AI175" s="94"/>
      <c r="AJ175" s="94"/>
      <c r="AK175" s="94"/>
      <c r="AL175" s="94"/>
      <c r="AM175" s="96">
        <v>7.7124124101570393E-2</v>
      </c>
      <c r="AN175" s="96"/>
      <c r="AO175" s="96"/>
      <c r="AP175" s="96"/>
    </row>
    <row r="176" spans="2:44" s="1" customFormat="1" ht="10" x14ac:dyDescent="0.2">
      <c r="B176" s="98" t="s">
        <v>1106</v>
      </c>
      <c r="C176" s="98"/>
      <c r="D176" s="98"/>
      <c r="E176" s="98"/>
      <c r="F176" s="98"/>
      <c r="G176" s="98"/>
      <c r="H176" s="98"/>
      <c r="I176" s="103">
        <v>106763191.02</v>
      </c>
      <c r="J176" s="103"/>
      <c r="K176" s="103"/>
      <c r="L176" s="103"/>
      <c r="M176" s="103"/>
      <c r="N176" s="103"/>
      <c r="O176" s="103"/>
      <c r="P176" s="103"/>
      <c r="Q176" s="103"/>
      <c r="R176" s="103"/>
      <c r="S176" s="103"/>
      <c r="T176" s="96">
        <v>3.6143608125308299E-2</v>
      </c>
      <c r="U176" s="96"/>
      <c r="V176" s="96"/>
      <c r="W176" s="96"/>
      <c r="X176" s="96"/>
      <c r="Y176" s="96"/>
      <c r="Z176" s="96"/>
      <c r="AA176" s="96"/>
      <c r="AB176" s="96"/>
      <c r="AC176" s="96"/>
      <c r="AD176" s="94">
        <v>1697</v>
      </c>
      <c r="AE176" s="94"/>
      <c r="AF176" s="94"/>
      <c r="AG176" s="94"/>
      <c r="AH176" s="94"/>
      <c r="AI176" s="94"/>
      <c r="AJ176" s="94"/>
      <c r="AK176" s="94"/>
      <c r="AL176" s="94"/>
      <c r="AM176" s="96">
        <v>3.8235360385733302E-2</v>
      </c>
      <c r="AN176" s="96"/>
      <c r="AO176" s="96"/>
      <c r="AP176" s="96"/>
    </row>
    <row r="177" spans="2:44" s="1" customFormat="1" ht="10" x14ac:dyDescent="0.2">
      <c r="B177" s="98" t="s">
        <v>1107</v>
      </c>
      <c r="C177" s="98"/>
      <c r="D177" s="98"/>
      <c r="E177" s="98"/>
      <c r="F177" s="98"/>
      <c r="G177" s="98"/>
      <c r="H177" s="98"/>
      <c r="I177" s="103">
        <v>38429431.539999999</v>
      </c>
      <c r="J177" s="103"/>
      <c r="K177" s="103"/>
      <c r="L177" s="103"/>
      <c r="M177" s="103"/>
      <c r="N177" s="103"/>
      <c r="O177" s="103"/>
      <c r="P177" s="103"/>
      <c r="Q177" s="103"/>
      <c r="R177" s="103"/>
      <c r="S177" s="103"/>
      <c r="T177" s="96">
        <v>1.30098988311423E-2</v>
      </c>
      <c r="U177" s="96"/>
      <c r="V177" s="96"/>
      <c r="W177" s="96"/>
      <c r="X177" s="96"/>
      <c r="Y177" s="96"/>
      <c r="Z177" s="96"/>
      <c r="AA177" s="96"/>
      <c r="AB177" s="96"/>
      <c r="AC177" s="96"/>
      <c r="AD177" s="94">
        <v>561</v>
      </c>
      <c r="AE177" s="94"/>
      <c r="AF177" s="94"/>
      <c r="AG177" s="94"/>
      <c r="AH177" s="94"/>
      <c r="AI177" s="94"/>
      <c r="AJ177" s="94"/>
      <c r="AK177" s="94"/>
      <c r="AL177" s="94"/>
      <c r="AM177" s="96">
        <v>1.26399747651128E-2</v>
      </c>
      <c r="AN177" s="96"/>
      <c r="AO177" s="96"/>
      <c r="AP177" s="96"/>
    </row>
    <row r="178" spans="2:44" s="1" customFormat="1" ht="10" x14ac:dyDescent="0.2">
      <c r="B178" s="98" t="s">
        <v>1108</v>
      </c>
      <c r="C178" s="98"/>
      <c r="D178" s="98"/>
      <c r="E178" s="98"/>
      <c r="F178" s="98"/>
      <c r="G178" s="98"/>
      <c r="H178" s="98"/>
      <c r="I178" s="103">
        <v>19416214.23</v>
      </c>
      <c r="J178" s="103"/>
      <c r="K178" s="103"/>
      <c r="L178" s="103"/>
      <c r="M178" s="103"/>
      <c r="N178" s="103"/>
      <c r="O178" s="103"/>
      <c r="P178" s="103"/>
      <c r="Q178" s="103"/>
      <c r="R178" s="103"/>
      <c r="S178" s="103"/>
      <c r="T178" s="96">
        <v>6.5731646993830604E-3</v>
      </c>
      <c r="U178" s="96"/>
      <c r="V178" s="96"/>
      <c r="W178" s="96"/>
      <c r="X178" s="96"/>
      <c r="Y178" s="96"/>
      <c r="Z178" s="96"/>
      <c r="AA178" s="96"/>
      <c r="AB178" s="96"/>
      <c r="AC178" s="96"/>
      <c r="AD178" s="94">
        <v>348</v>
      </c>
      <c r="AE178" s="94"/>
      <c r="AF178" s="94"/>
      <c r="AG178" s="94"/>
      <c r="AH178" s="94"/>
      <c r="AI178" s="94"/>
      <c r="AJ178" s="94"/>
      <c r="AK178" s="94"/>
      <c r="AL178" s="94"/>
      <c r="AM178" s="96">
        <v>7.8408399612464198E-3</v>
      </c>
      <c r="AN178" s="96"/>
      <c r="AO178" s="96"/>
      <c r="AP178" s="96"/>
    </row>
    <row r="179" spans="2:44" s="1" customFormat="1" ht="10" x14ac:dyDescent="0.2">
      <c r="B179" s="98" t="s">
        <v>1109</v>
      </c>
      <c r="C179" s="98"/>
      <c r="D179" s="98"/>
      <c r="E179" s="98"/>
      <c r="F179" s="98"/>
      <c r="G179" s="98"/>
      <c r="H179" s="98"/>
      <c r="I179" s="103">
        <v>7266284.9500000002</v>
      </c>
      <c r="J179" s="103"/>
      <c r="K179" s="103"/>
      <c r="L179" s="103"/>
      <c r="M179" s="103"/>
      <c r="N179" s="103"/>
      <c r="O179" s="103"/>
      <c r="P179" s="103"/>
      <c r="Q179" s="103"/>
      <c r="R179" s="103"/>
      <c r="S179" s="103"/>
      <c r="T179" s="96">
        <v>2.4599279325627E-3</v>
      </c>
      <c r="U179" s="96"/>
      <c r="V179" s="96"/>
      <c r="W179" s="96"/>
      <c r="X179" s="96"/>
      <c r="Y179" s="96"/>
      <c r="Z179" s="96"/>
      <c r="AA179" s="96"/>
      <c r="AB179" s="96"/>
      <c r="AC179" s="96"/>
      <c r="AD179" s="94">
        <v>178</v>
      </c>
      <c r="AE179" s="94"/>
      <c r="AF179" s="94"/>
      <c r="AG179" s="94"/>
      <c r="AH179" s="94"/>
      <c r="AI179" s="94"/>
      <c r="AJ179" s="94"/>
      <c r="AK179" s="94"/>
      <c r="AL179" s="94"/>
      <c r="AM179" s="96">
        <v>4.0105445778789196E-3</v>
      </c>
      <c r="AN179" s="96"/>
      <c r="AO179" s="96"/>
      <c r="AP179" s="96"/>
    </row>
    <row r="180" spans="2:44" s="1" customFormat="1" ht="10" x14ac:dyDescent="0.2">
      <c r="B180" s="98" t="s">
        <v>1110</v>
      </c>
      <c r="C180" s="98"/>
      <c r="D180" s="98"/>
      <c r="E180" s="98"/>
      <c r="F180" s="98"/>
      <c r="G180" s="98"/>
      <c r="H180" s="98"/>
      <c r="I180" s="103">
        <v>5080147.66</v>
      </c>
      <c r="J180" s="103"/>
      <c r="K180" s="103"/>
      <c r="L180" s="103"/>
      <c r="M180" s="103"/>
      <c r="N180" s="103"/>
      <c r="O180" s="103"/>
      <c r="P180" s="103"/>
      <c r="Q180" s="103"/>
      <c r="R180" s="103"/>
      <c r="S180" s="103"/>
      <c r="T180" s="96">
        <v>1.71983306687925E-3</v>
      </c>
      <c r="U180" s="96"/>
      <c r="V180" s="96"/>
      <c r="W180" s="96"/>
      <c r="X180" s="96"/>
      <c r="Y180" s="96"/>
      <c r="Z180" s="96"/>
      <c r="AA180" s="96"/>
      <c r="AB180" s="96"/>
      <c r="AC180" s="96"/>
      <c r="AD180" s="94">
        <v>142</v>
      </c>
      <c r="AE180" s="94"/>
      <c r="AF180" s="94"/>
      <c r="AG180" s="94"/>
      <c r="AH180" s="94"/>
      <c r="AI180" s="94"/>
      <c r="AJ180" s="94"/>
      <c r="AK180" s="94"/>
      <c r="AL180" s="94"/>
      <c r="AM180" s="96">
        <v>3.19942320257756E-3</v>
      </c>
      <c r="AN180" s="96"/>
      <c r="AO180" s="96"/>
      <c r="AP180" s="96"/>
    </row>
    <row r="181" spans="2:44" s="1" customFormat="1" ht="10" x14ac:dyDescent="0.2">
      <c r="B181" s="98" t="s">
        <v>1111</v>
      </c>
      <c r="C181" s="98"/>
      <c r="D181" s="98"/>
      <c r="E181" s="98"/>
      <c r="F181" s="98"/>
      <c r="G181" s="98"/>
      <c r="H181" s="98"/>
      <c r="I181" s="103">
        <v>3250407.92</v>
      </c>
      <c r="J181" s="103"/>
      <c r="K181" s="103"/>
      <c r="L181" s="103"/>
      <c r="M181" s="103"/>
      <c r="N181" s="103"/>
      <c r="O181" s="103"/>
      <c r="P181" s="103"/>
      <c r="Q181" s="103"/>
      <c r="R181" s="103"/>
      <c r="S181" s="103"/>
      <c r="T181" s="96">
        <v>1.1003930192183E-3</v>
      </c>
      <c r="U181" s="96"/>
      <c r="V181" s="96"/>
      <c r="W181" s="96"/>
      <c r="X181" s="96"/>
      <c r="Y181" s="96"/>
      <c r="Z181" s="96"/>
      <c r="AA181" s="96"/>
      <c r="AB181" s="96"/>
      <c r="AC181" s="96"/>
      <c r="AD181" s="94">
        <v>109</v>
      </c>
      <c r="AE181" s="94"/>
      <c r="AF181" s="94"/>
      <c r="AG181" s="94"/>
      <c r="AH181" s="94"/>
      <c r="AI181" s="94"/>
      <c r="AJ181" s="94"/>
      <c r="AK181" s="94"/>
      <c r="AL181" s="94"/>
      <c r="AM181" s="96">
        <v>2.4558952752179899E-3</v>
      </c>
      <c r="AN181" s="96"/>
      <c r="AO181" s="96"/>
      <c r="AP181" s="96"/>
    </row>
    <row r="182" spans="2:44" s="1" customFormat="1" ht="10" x14ac:dyDescent="0.2">
      <c r="B182" s="98" t="s">
        <v>1112</v>
      </c>
      <c r="C182" s="98"/>
      <c r="D182" s="98"/>
      <c r="E182" s="98"/>
      <c r="F182" s="98"/>
      <c r="G182" s="98"/>
      <c r="H182" s="98"/>
      <c r="I182" s="103">
        <v>1500675.39</v>
      </c>
      <c r="J182" s="103"/>
      <c r="K182" s="103"/>
      <c r="L182" s="103"/>
      <c r="M182" s="103"/>
      <c r="N182" s="103"/>
      <c r="O182" s="103"/>
      <c r="P182" s="103"/>
      <c r="Q182" s="103"/>
      <c r="R182" s="103"/>
      <c r="S182" s="103"/>
      <c r="T182" s="96">
        <v>5.0803861051037103E-4</v>
      </c>
      <c r="U182" s="96"/>
      <c r="V182" s="96"/>
      <c r="W182" s="96"/>
      <c r="X182" s="96"/>
      <c r="Y182" s="96"/>
      <c r="Z182" s="96"/>
      <c r="AA182" s="96"/>
      <c r="AB182" s="96"/>
      <c r="AC182" s="96"/>
      <c r="AD182" s="94">
        <v>63</v>
      </c>
      <c r="AE182" s="94"/>
      <c r="AF182" s="94"/>
      <c r="AG182" s="94"/>
      <c r="AH182" s="94"/>
      <c r="AI182" s="94"/>
      <c r="AJ182" s="94"/>
      <c r="AK182" s="94"/>
      <c r="AL182" s="94"/>
      <c r="AM182" s="96">
        <v>1.4194624067773701E-3</v>
      </c>
      <c r="AN182" s="96"/>
      <c r="AO182" s="96"/>
      <c r="AP182" s="96"/>
    </row>
    <row r="183" spans="2:44" s="1" customFormat="1" ht="10" x14ac:dyDescent="0.2">
      <c r="B183" s="98" t="s">
        <v>1113</v>
      </c>
      <c r="C183" s="98"/>
      <c r="D183" s="98"/>
      <c r="E183" s="98"/>
      <c r="F183" s="98"/>
      <c r="G183" s="98"/>
      <c r="H183" s="98"/>
      <c r="I183" s="103">
        <v>790774.26</v>
      </c>
      <c r="J183" s="103"/>
      <c r="K183" s="103"/>
      <c r="L183" s="103"/>
      <c r="M183" s="103"/>
      <c r="N183" s="103"/>
      <c r="O183" s="103"/>
      <c r="P183" s="103"/>
      <c r="Q183" s="103"/>
      <c r="R183" s="103"/>
      <c r="S183" s="103"/>
      <c r="T183" s="96">
        <v>2.6770869899969999E-4</v>
      </c>
      <c r="U183" s="96"/>
      <c r="V183" s="96"/>
      <c r="W183" s="96"/>
      <c r="X183" s="96"/>
      <c r="Y183" s="96"/>
      <c r="Z183" s="96"/>
      <c r="AA183" s="96"/>
      <c r="AB183" s="96"/>
      <c r="AC183" s="96"/>
      <c r="AD183" s="94">
        <v>34</v>
      </c>
      <c r="AE183" s="94"/>
      <c r="AF183" s="94"/>
      <c r="AG183" s="94"/>
      <c r="AH183" s="94"/>
      <c r="AI183" s="94"/>
      <c r="AJ183" s="94"/>
      <c r="AK183" s="94"/>
      <c r="AL183" s="94"/>
      <c r="AM183" s="96">
        <v>7.6605907667350102E-4</v>
      </c>
      <c r="AN183" s="96"/>
      <c r="AO183" s="96"/>
      <c r="AP183" s="96"/>
    </row>
    <row r="184" spans="2:44" s="1" customFormat="1" ht="10" x14ac:dyDescent="0.2">
      <c r="B184" s="98" t="s">
        <v>1114</v>
      </c>
      <c r="C184" s="98"/>
      <c r="D184" s="98"/>
      <c r="E184" s="98"/>
      <c r="F184" s="98"/>
      <c r="G184" s="98"/>
      <c r="H184" s="98"/>
      <c r="I184" s="103">
        <v>289719.90999999997</v>
      </c>
      <c r="J184" s="103"/>
      <c r="K184" s="103"/>
      <c r="L184" s="103"/>
      <c r="M184" s="103"/>
      <c r="N184" s="103"/>
      <c r="O184" s="103"/>
      <c r="P184" s="103"/>
      <c r="Q184" s="103"/>
      <c r="R184" s="103"/>
      <c r="S184" s="103"/>
      <c r="T184" s="96">
        <v>9.8081771377346098E-5</v>
      </c>
      <c r="U184" s="96"/>
      <c r="V184" s="96"/>
      <c r="W184" s="96"/>
      <c r="X184" s="96"/>
      <c r="Y184" s="96"/>
      <c r="Z184" s="96"/>
      <c r="AA184" s="96"/>
      <c r="AB184" s="96"/>
      <c r="AC184" s="96"/>
      <c r="AD184" s="94">
        <v>14</v>
      </c>
      <c r="AE184" s="94"/>
      <c r="AF184" s="94"/>
      <c r="AG184" s="94"/>
      <c r="AH184" s="94"/>
      <c r="AI184" s="94"/>
      <c r="AJ184" s="94"/>
      <c r="AK184" s="94"/>
      <c r="AL184" s="94"/>
      <c r="AM184" s="96">
        <v>3.1543609039497102E-4</v>
      </c>
      <c r="AN184" s="96"/>
      <c r="AO184" s="96"/>
      <c r="AP184" s="96"/>
    </row>
    <row r="185" spans="2:44" s="1" customFormat="1" ht="10" x14ac:dyDescent="0.2">
      <c r="B185" s="98" t="s">
        <v>1115</v>
      </c>
      <c r="C185" s="98"/>
      <c r="D185" s="98"/>
      <c r="E185" s="98"/>
      <c r="F185" s="98"/>
      <c r="G185" s="98"/>
      <c r="H185" s="98"/>
      <c r="I185" s="103">
        <v>72673.05</v>
      </c>
      <c r="J185" s="103"/>
      <c r="K185" s="103"/>
      <c r="L185" s="103"/>
      <c r="M185" s="103"/>
      <c r="N185" s="103"/>
      <c r="O185" s="103"/>
      <c r="P185" s="103"/>
      <c r="Q185" s="103"/>
      <c r="R185" s="103"/>
      <c r="S185" s="103"/>
      <c r="T185" s="96">
        <v>2.4602732602652099E-5</v>
      </c>
      <c r="U185" s="96"/>
      <c r="V185" s="96"/>
      <c r="W185" s="96"/>
      <c r="X185" s="96"/>
      <c r="Y185" s="96"/>
      <c r="Z185" s="96"/>
      <c r="AA185" s="96"/>
      <c r="AB185" s="96"/>
      <c r="AC185" s="96"/>
      <c r="AD185" s="94">
        <v>2</v>
      </c>
      <c r="AE185" s="94"/>
      <c r="AF185" s="94"/>
      <c r="AG185" s="94"/>
      <c r="AH185" s="94"/>
      <c r="AI185" s="94"/>
      <c r="AJ185" s="94"/>
      <c r="AK185" s="94"/>
      <c r="AL185" s="94"/>
      <c r="AM185" s="96">
        <v>4.5062298627852999E-5</v>
      </c>
      <c r="AN185" s="96"/>
      <c r="AO185" s="96"/>
      <c r="AP185" s="96"/>
    </row>
    <row r="186" spans="2:44" s="1" customFormat="1" ht="10.5" x14ac:dyDescent="0.2">
      <c r="B186" s="99"/>
      <c r="C186" s="99"/>
      <c r="D186" s="99"/>
      <c r="E186" s="99"/>
      <c r="F186" s="99"/>
      <c r="G186" s="99"/>
      <c r="H186" s="99"/>
      <c r="I186" s="104">
        <v>2953860905.3600001</v>
      </c>
      <c r="J186" s="104"/>
      <c r="K186" s="104"/>
      <c r="L186" s="104"/>
      <c r="M186" s="104"/>
      <c r="N186" s="104"/>
      <c r="O186" s="104"/>
      <c r="P186" s="104"/>
      <c r="Q186" s="104"/>
      <c r="R186" s="104"/>
      <c r="S186" s="104"/>
      <c r="T186" s="97">
        <v>1</v>
      </c>
      <c r="U186" s="97"/>
      <c r="V186" s="97"/>
      <c r="W186" s="97"/>
      <c r="X186" s="97"/>
      <c r="Y186" s="97"/>
      <c r="Z186" s="97"/>
      <c r="AA186" s="97"/>
      <c r="AB186" s="97"/>
      <c r="AC186" s="97"/>
      <c r="AD186" s="95">
        <v>44383</v>
      </c>
      <c r="AE186" s="95"/>
      <c r="AF186" s="95"/>
      <c r="AG186" s="95"/>
      <c r="AH186" s="95"/>
      <c r="AI186" s="95"/>
      <c r="AJ186" s="95"/>
      <c r="AK186" s="95"/>
      <c r="AL186" s="95"/>
      <c r="AM186" s="97">
        <v>1</v>
      </c>
      <c r="AN186" s="97"/>
      <c r="AO186" s="97"/>
      <c r="AP186" s="97"/>
    </row>
    <row r="187" spans="2:44" s="1" customFormat="1" ht="8" x14ac:dyDescent="0.2"/>
    <row r="188" spans="2:44" s="1" customFormat="1" ht="13" x14ac:dyDescent="0.2">
      <c r="B188" s="87" t="s">
        <v>1178</v>
      </c>
      <c r="C188" s="87"/>
      <c r="D188" s="87"/>
      <c r="E188" s="87"/>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c r="AF188" s="87"/>
      <c r="AG188" s="87"/>
      <c r="AH188" s="87"/>
      <c r="AI188" s="87"/>
      <c r="AJ188" s="87"/>
      <c r="AK188" s="87"/>
      <c r="AL188" s="87"/>
      <c r="AM188" s="87"/>
      <c r="AN188" s="87"/>
      <c r="AO188" s="87"/>
      <c r="AP188" s="87"/>
      <c r="AQ188" s="87"/>
      <c r="AR188" s="87"/>
    </row>
    <row r="189" spans="2:44" s="1" customFormat="1" ht="8" x14ac:dyDescent="0.2"/>
    <row r="190" spans="2:44" s="1" customFormat="1" ht="10.5" x14ac:dyDescent="0.2">
      <c r="B190" s="99"/>
      <c r="C190" s="99"/>
      <c r="D190" s="99"/>
      <c r="E190" s="99"/>
      <c r="F190" s="99"/>
      <c r="G190" s="99"/>
      <c r="H190" s="85" t="s">
        <v>1055</v>
      </c>
      <c r="I190" s="85"/>
      <c r="J190" s="85"/>
      <c r="K190" s="85"/>
      <c r="L190" s="85"/>
      <c r="M190" s="85"/>
      <c r="N190" s="85"/>
      <c r="O190" s="85"/>
      <c r="P190" s="85"/>
      <c r="Q190" s="85"/>
      <c r="R190" s="85"/>
      <c r="S190" s="85" t="s">
        <v>1056</v>
      </c>
      <c r="T190" s="85"/>
      <c r="U190" s="85"/>
      <c r="V190" s="85"/>
      <c r="W190" s="85"/>
      <c r="X190" s="85"/>
      <c r="Y190" s="85"/>
      <c r="Z190" s="85"/>
      <c r="AA190" s="85"/>
      <c r="AB190" s="85"/>
      <c r="AC190" s="85" t="s">
        <v>1057</v>
      </c>
      <c r="AD190" s="85"/>
      <c r="AE190" s="85"/>
      <c r="AF190" s="85"/>
      <c r="AG190" s="85"/>
      <c r="AH190" s="85"/>
      <c r="AI190" s="85"/>
      <c r="AJ190" s="85"/>
      <c r="AK190" s="85" t="s">
        <v>1056</v>
      </c>
      <c r="AL190" s="85"/>
      <c r="AM190" s="85"/>
      <c r="AN190" s="85"/>
      <c r="AO190" s="85"/>
      <c r="AP190" s="85"/>
    </row>
    <row r="191" spans="2:44" s="1" customFormat="1" ht="10" x14ac:dyDescent="0.2">
      <c r="B191" s="98" t="s">
        <v>904</v>
      </c>
      <c r="C191" s="98"/>
      <c r="D191" s="98"/>
      <c r="E191" s="98"/>
      <c r="F191" s="98"/>
      <c r="G191" s="98"/>
      <c r="H191" s="103">
        <v>2741165360.2600298</v>
      </c>
      <c r="I191" s="103"/>
      <c r="J191" s="103"/>
      <c r="K191" s="103"/>
      <c r="L191" s="103"/>
      <c r="M191" s="103"/>
      <c r="N191" s="103"/>
      <c r="O191" s="103"/>
      <c r="P191" s="103"/>
      <c r="Q191" s="103"/>
      <c r="R191" s="103"/>
      <c r="S191" s="96">
        <v>0.92799405526710999</v>
      </c>
      <c r="T191" s="96"/>
      <c r="U191" s="96"/>
      <c r="V191" s="96"/>
      <c r="W191" s="96"/>
      <c r="X191" s="96"/>
      <c r="Y191" s="96"/>
      <c r="Z191" s="96"/>
      <c r="AA191" s="96"/>
      <c r="AB191" s="96"/>
      <c r="AC191" s="94">
        <v>41901</v>
      </c>
      <c r="AD191" s="94"/>
      <c r="AE191" s="94"/>
      <c r="AF191" s="94"/>
      <c r="AG191" s="94"/>
      <c r="AH191" s="94"/>
      <c r="AI191" s="94"/>
      <c r="AJ191" s="94"/>
      <c r="AK191" s="96">
        <v>0.94407768740283404</v>
      </c>
      <c r="AL191" s="96"/>
      <c r="AM191" s="96"/>
      <c r="AN191" s="96"/>
      <c r="AO191" s="96"/>
      <c r="AP191" s="96"/>
    </row>
    <row r="192" spans="2:44" s="1" customFormat="1" ht="10" x14ac:dyDescent="0.2">
      <c r="B192" s="98" t="s">
        <v>1116</v>
      </c>
      <c r="C192" s="98"/>
      <c r="D192" s="98"/>
      <c r="E192" s="98"/>
      <c r="F192" s="98"/>
      <c r="G192" s="98"/>
      <c r="H192" s="103">
        <v>2131813.7999999998</v>
      </c>
      <c r="I192" s="103"/>
      <c r="J192" s="103"/>
      <c r="K192" s="103"/>
      <c r="L192" s="103"/>
      <c r="M192" s="103"/>
      <c r="N192" s="103"/>
      <c r="O192" s="103"/>
      <c r="P192" s="103"/>
      <c r="Q192" s="103"/>
      <c r="R192" s="103"/>
      <c r="S192" s="96">
        <v>7.2170419268275201E-4</v>
      </c>
      <c r="T192" s="96"/>
      <c r="U192" s="96"/>
      <c r="V192" s="96"/>
      <c r="W192" s="96"/>
      <c r="X192" s="96"/>
      <c r="Y192" s="96"/>
      <c r="Z192" s="96"/>
      <c r="AA192" s="96"/>
      <c r="AB192" s="96"/>
      <c r="AC192" s="94">
        <v>88</v>
      </c>
      <c r="AD192" s="94"/>
      <c r="AE192" s="94"/>
      <c r="AF192" s="94"/>
      <c r="AG192" s="94"/>
      <c r="AH192" s="94"/>
      <c r="AI192" s="94"/>
      <c r="AJ192" s="94"/>
      <c r="AK192" s="96">
        <v>1.98274113962553E-3</v>
      </c>
      <c r="AL192" s="96"/>
      <c r="AM192" s="96"/>
      <c r="AN192" s="96"/>
      <c r="AO192" s="96"/>
      <c r="AP192" s="96"/>
    </row>
    <row r="193" spans="2:44" s="1" customFormat="1" ht="10" x14ac:dyDescent="0.2">
      <c r="B193" s="98" t="s">
        <v>1117</v>
      </c>
      <c r="C193" s="98"/>
      <c r="D193" s="98"/>
      <c r="E193" s="98"/>
      <c r="F193" s="98"/>
      <c r="G193" s="98"/>
      <c r="H193" s="103">
        <v>210563731.30000001</v>
      </c>
      <c r="I193" s="103"/>
      <c r="J193" s="103"/>
      <c r="K193" s="103"/>
      <c r="L193" s="103"/>
      <c r="M193" s="103"/>
      <c r="N193" s="103"/>
      <c r="O193" s="103"/>
      <c r="P193" s="103"/>
      <c r="Q193" s="103"/>
      <c r="R193" s="103"/>
      <c r="S193" s="96">
        <v>7.1284240540207697E-2</v>
      </c>
      <c r="T193" s="96"/>
      <c r="U193" s="96"/>
      <c r="V193" s="96"/>
      <c r="W193" s="96"/>
      <c r="X193" s="96"/>
      <c r="Y193" s="96"/>
      <c r="Z193" s="96"/>
      <c r="AA193" s="96"/>
      <c r="AB193" s="96"/>
      <c r="AC193" s="94">
        <v>2394</v>
      </c>
      <c r="AD193" s="94"/>
      <c r="AE193" s="94"/>
      <c r="AF193" s="94"/>
      <c r="AG193" s="94"/>
      <c r="AH193" s="94"/>
      <c r="AI193" s="94"/>
      <c r="AJ193" s="94"/>
      <c r="AK193" s="96">
        <v>5.3939571457540102E-2</v>
      </c>
      <c r="AL193" s="96"/>
      <c r="AM193" s="96"/>
      <c r="AN193" s="96"/>
      <c r="AO193" s="96"/>
      <c r="AP193" s="96"/>
    </row>
    <row r="194" spans="2:44" s="1" customFormat="1" ht="10.5" x14ac:dyDescent="0.2">
      <c r="B194" s="99"/>
      <c r="C194" s="99"/>
      <c r="D194" s="99"/>
      <c r="E194" s="99"/>
      <c r="F194" s="99"/>
      <c r="G194" s="99"/>
      <c r="H194" s="104">
        <v>2953860905.3600302</v>
      </c>
      <c r="I194" s="104"/>
      <c r="J194" s="104"/>
      <c r="K194" s="104"/>
      <c r="L194" s="104"/>
      <c r="M194" s="104"/>
      <c r="N194" s="104"/>
      <c r="O194" s="104"/>
      <c r="P194" s="104"/>
      <c r="Q194" s="104"/>
      <c r="R194" s="104"/>
      <c r="S194" s="97">
        <v>1</v>
      </c>
      <c r="T194" s="97"/>
      <c r="U194" s="97"/>
      <c r="V194" s="97"/>
      <c r="W194" s="97"/>
      <c r="X194" s="97"/>
      <c r="Y194" s="97"/>
      <c r="Z194" s="97"/>
      <c r="AA194" s="97"/>
      <c r="AB194" s="97"/>
      <c r="AC194" s="95">
        <v>44383</v>
      </c>
      <c r="AD194" s="95"/>
      <c r="AE194" s="95"/>
      <c r="AF194" s="95"/>
      <c r="AG194" s="95"/>
      <c r="AH194" s="95"/>
      <c r="AI194" s="95"/>
      <c r="AJ194" s="95"/>
      <c r="AK194" s="97">
        <v>1</v>
      </c>
      <c r="AL194" s="97"/>
      <c r="AM194" s="97"/>
      <c r="AN194" s="97"/>
      <c r="AO194" s="97"/>
      <c r="AP194" s="97"/>
    </row>
    <row r="195" spans="2:44" s="1" customFormat="1" ht="8" x14ac:dyDescent="0.2"/>
    <row r="196" spans="2:44" s="1" customFormat="1" ht="13" x14ac:dyDescent="0.2">
      <c r="B196" s="87" t="s">
        <v>1179</v>
      </c>
      <c r="C196" s="87"/>
      <c r="D196" s="87"/>
      <c r="E196" s="87"/>
      <c r="F196" s="87"/>
      <c r="G196" s="87"/>
      <c r="H196" s="87"/>
      <c r="I196" s="87"/>
      <c r="J196" s="87"/>
      <c r="K196" s="87"/>
      <c r="L196" s="87"/>
      <c r="M196" s="87"/>
      <c r="N196" s="87"/>
      <c r="O196" s="87"/>
      <c r="P196" s="87"/>
      <c r="Q196" s="87"/>
      <c r="R196" s="87"/>
      <c r="S196" s="87"/>
      <c r="T196" s="87"/>
      <c r="U196" s="87"/>
      <c r="V196" s="87"/>
      <c r="W196" s="87"/>
      <c r="X196" s="87"/>
      <c r="Y196" s="87"/>
      <c r="Z196" s="87"/>
      <c r="AA196" s="87"/>
      <c r="AB196" s="87"/>
      <c r="AC196" s="87"/>
      <c r="AD196" s="87"/>
      <c r="AE196" s="87"/>
      <c r="AF196" s="87"/>
      <c r="AG196" s="87"/>
      <c r="AH196" s="87"/>
      <c r="AI196" s="87"/>
      <c r="AJ196" s="87"/>
      <c r="AK196" s="87"/>
      <c r="AL196" s="87"/>
      <c r="AM196" s="87"/>
      <c r="AN196" s="87"/>
      <c r="AO196" s="87"/>
      <c r="AP196" s="87"/>
      <c r="AQ196" s="87"/>
      <c r="AR196" s="87"/>
    </row>
    <row r="197" spans="2:44" s="1" customFormat="1" ht="8" x14ac:dyDescent="0.2"/>
    <row r="198" spans="2:44" s="1" customFormat="1" ht="10.5" x14ac:dyDescent="0.2">
      <c r="B198" s="99"/>
      <c r="C198" s="99"/>
      <c r="D198" s="99"/>
      <c r="E198" s="99"/>
      <c r="F198" s="99"/>
      <c r="G198" s="85" t="s">
        <v>1055</v>
      </c>
      <c r="H198" s="85"/>
      <c r="I198" s="85"/>
      <c r="J198" s="85"/>
      <c r="K198" s="85"/>
      <c r="L198" s="85"/>
      <c r="M198" s="85"/>
      <c r="N198" s="85"/>
      <c r="O198" s="85"/>
      <c r="P198" s="85"/>
      <c r="Q198" s="85"/>
      <c r="R198" s="85" t="s">
        <v>1056</v>
      </c>
      <c r="S198" s="85"/>
      <c r="T198" s="85"/>
      <c r="U198" s="85"/>
      <c r="V198" s="85"/>
      <c r="W198" s="85"/>
      <c r="X198" s="85"/>
      <c r="Y198" s="85"/>
      <c r="Z198" s="85"/>
      <c r="AA198" s="85"/>
      <c r="AB198" s="85" t="s">
        <v>1057</v>
      </c>
      <c r="AC198" s="85"/>
      <c r="AD198" s="85"/>
      <c r="AE198" s="85"/>
      <c r="AF198" s="85"/>
      <c r="AG198" s="85"/>
      <c r="AH198" s="85"/>
      <c r="AI198" s="85"/>
      <c r="AJ198" s="85"/>
      <c r="AK198" s="85" t="s">
        <v>1056</v>
      </c>
      <c r="AL198" s="85"/>
      <c r="AM198" s="85"/>
      <c r="AN198" s="85"/>
      <c r="AO198" s="85"/>
      <c r="AP198" s="85"/>
    </row>
    <row r="199" spans="2:44" s="1" customFormat="1" ht="10" x14ac:dyDescent="0.2">
      <c r="B199" s="98" t="s">
        <v>1118</v>
      </c>
      <c r="C199" s="98"/>
      <c r="D199" s="98"/>
      <c r="E199" s="98"/>
      <c r="F199" s="98"/>
      <c r="G199" s="103">
        <v>24996013.93</v>
      </c>
      <c r="H199" s="103"/>
      <c r="I199" s="103"/>
      <c r="J199" s="103"/>
      <c r="K199" s="103"/>
      <c r="L199" s="103"/>
      <c r="M199" s="103"/>
      <c r="N199" s="103"/>
      <c r="O199" s="103"/>
      <c r="P199" s="103"/>
      <c r="Q199" s="103"/>
      <c r="R199" s="96">
        <v>8.46214995589082E-3</v>
      </c>
      <c r="S199" s="96"/>
      <c r="T199" s="96"/>
      <c r="U199" s="96"/>
      <c r="V199" s="96"/>
      <c r="W199" s="96"/>
      <c r="X199" s="96"/>
      <c r="Y199" s="96"/>
      <c r="Z199" s="96"/>
      <c r="AA199" s="96"/>
      <c r="AB199" s="94">
        <v>348</v>
      </c>
      <c r="AC199" s="94"/>
      <c r="AD199" s="94"/>
      <c r="AE199" s="94"/>
      <c r="AF199" s="94"/>
      <c r="AG199" s="94"/>
      <c r="AH199" s="94"/>
      <c r="AI199" s="94"/>
      <c r="AJ199" s="94"/>
      <c r="AK199" s="96">
        <v>7.8408399612464198E-3</v>
      </c>
      <c r="AL199" s="96"/>
      <c r="AM199" s="96"/>
      <c r="AN199" s="96"/>
      <c r="AO199" s="96"/>
      <c r="AP199" s="96"/>
    </row>
    <row r="200" spans="2:44" s="1" customFormat="1" ht="10" x14ac:dyDescent="0.2">
      <c r="B200" s="98" t="s">
        <v>1119</v>
      </c>
      <c r="C200" s="98"/>
      <c r="D200" s="98"/>
      <c r="E200" s="98"/>
      <c r="F200" s="98"/>
      <c r="G200" s="103">
        <v>51810515.109999999</v>
      </c>
      <c r="H200" s="103"/>
      <c r="I200" s="103"/>
      <c r="J200" s="103"/>
      <c r="K200" s="103"/>
      <c r="L200" s="103"/>
      <c r="M200" s="103"/>
      <c r="N200" s="103"/>
      <c r="O200" s="103"/>
      <c r="P200" s="103"/>
      <c r="Q200" s="103"/>
      <c r="R200" s="96">
        <v>1.75399305417481E-2</v>
      </c>
      <c r="S200" s="96"/>
      <c r="T200" s="96"/>
      <c r="U200" s="96"/>
      <c r="V200" s="96"/>
      <c r="W200" s="96"/>
      <c r="X200" s="96"/>
      <c r="Y200" s="96"/>
      <c r="Z200" s="96"/>
      <c r="AA200" s="96"/>
      <c r="AB200" s="94">
        <v>769</v>
      </c>
      <c r="AC200" s="94"/>
      <c r="AD200" s="94"/>
      <c r="AE200" s="94"/>
      <c r="AF200" s="94"/>
      <c r="AG200" s="94"/>
      <c r="AH200" s="94"/>
      <c r="AI200" s="94"/>
      <c r="AJ200" s="94"/>
      <c r="AK200" s="96">
        <v>1.73264538224095E-2</v>
      </c>
      <c r="AL200" s="96"/>
      <c r="AM200" s="96"/>
      <c r="AN200" s="96"/>
      <c r="AO200" s="96"/>
      <c r="AP200" s="96"/>
    </row>
    <row r="201" spans="2:44" s="1" customFormat="1" ht="10" x14ac:dyDescent="0.2">
      <c r="B201" s="98" t="s">
        <v>1120</v>
      </c>
      <c r="C201" s="98"/>
      <c r="D201" s="98"/>
      <c r="E201" s="98"/>
      <c r="F201" s="98"/>
      <c r="G201" s="103">
        <v>9774161.5999999996</v>
      </c>
      <c r="H201" s="103"/>
      <c r="I201" s="103"/>
      <c r="J201" s="103"/>
      <c r="K201" s="103"/>
      <c r="L201" s="103"/>
      <c r="M201" s="103"/>
      <c r="N201" s="103"/>
      <c r="O201" s="103"/>
      <c r="P201" s="103"/>
      <c r="Q201" s="103"/>
      <c r="R201" s="96">
        <v>3.3089444334579101E-3</v>
      </c>
      <c r="S201" s="96"/>
      <c r="T201" s="96"/>
      <c r="U201" s="96"/>
      <c r="V201" s="96"/>
      <c r="W201" s="96"/>
      <c r="X201" s="96"/>
      <c r="Y201" s="96"/>
      <c r="Z201" s="96"/>
      <c r="AA201" s="96"/>
      <c r="AB201" s="94">
        <v>120</v>
      </c>
      <c r="AC201" s="94"/>
      <c r="AD201" s="94"/>
      <c r="AE201" s="94"/>
      <c r="AF201" s="94"/>
      <c r="AG201" s="94"/>
      <c r="AH201" s="94"/>
      <c r="AI201" s="94"/>
      <c r="AJ201" s="94"/>
      <c r="AK201" s="96">
        <v>2.7037379176711798E-3</v>
      </c>
      <c r="AL201" s="96"/>
      <c r="AM201" s="96"/>
      <c r="AN201" s="96"/>
      <c r="AO201" s="96"/>
      <c r="AP201" s="96"/>
    </row>
    <row r="202" spans="2:44" s="1" customFormat="1" ht="10" x14ac:dyDescent="0.2">
      <c r="B202" s="98" t="s">
        <v>1121</v>
      </c>
      <c r="C202" s="98"/>
      <c r="D202" s="98"/>
      <c r="E202" s="98"/>
      <c r="F202" s="98"/>
      <c r="G202" s="103">
        <v>14934692.91</v>
      </c>
      <c r="H202" s="103"/>
      <c r="I202" s="103"/>
      <c r="J202" s="103"/>
      <c r="K202" s="103"/>
      <c r="L202" s="103"/>
      <c r="M202" s="103"/>
      <c r="N202" s="103"/>
      <c r="O202" s="103"/>
      <c r="P202" s="103"/>
      <c r="Q202" s="103"/>
      <c r="R202" s="96">
        <v>5.0559905792787099E-3</v>
      </c>
      <c r="S202" s="96"/>
      <c r="T202" s="96"/>
      <c r="U202" s="96"/>
      <c r="V202" s="96"/>
      <c r="W202" s="96"/>
      <c r="X202" s="96"/>
      <c r="Y202" s="96"/>
      <c r="Z202" s="96"/>
      <c r="AA202" s="96"/>
      <c r="AB202" s="94">
        <v>167</v>
      </c>
      <c r="AC202" s="94"/>
      <c r="AD202" s="94"/>
      <c r="AE202" s="94"/>
      <c r="AF202" s="94"/>
      <c r="AG202" s="94"/>
      <c r="AH202" s="94"/>
      <c r="AI202" s="94"/>
      <c r="AJ202" s="94"/>
      <c r="AK202" s="96">
        <v>3.7627019354257302E-3</v>
      </c>
      <c r="AL202" s="96"/>
      <c r="AM202" s="96"/>
      <c r="AN202" s="96"/>
      <c r="AO202" s="96"/>
      <c r="AP202" s="96"/>
    </row>
    <row r="203" spans="2:44" s="1" customFormat="1" ht="10" x14ac:dyDescent="0.2">
      <c r="B203" s="98" t="s">
        <v>1122</v>
      </c>
      <c r="C203" s="98"/>
      <c r="D203" s="98"/>
      <c r="E203" s="98"/>
      <c r="F203" s="98"/>
      <c r="G203" s="103">
        <v>10593299.85</v>
      </c>
      <c r="H203" s="103"/>
      <c r="I203" s="103"/>
      <c r="J203" s="103"/>
      <c r="K203" s="103"/>
      <c r="L203" s="103"/>
      <c r="M203" s="103"/>
      <c r="N203" s="103"/>
      <c r="O203" s="103"/>
      <c r="P203" s="103"/>
      <c r="Q203" s="103"/>
      <c r="R203" s="96">
        <v>3.5862554769513898E-3</v>
      </c>
      <c r="S203" s="96"/>
      <c r="T203" s="96"/>
      <c r="U203" s="96"/>
      <c r="V203" s="96"/>
      <c r="W203" s="96"/>
      <c r="X203" s="96"/>
      <c r="Y203" s="96"/>
      <c r="Z203" s="96"/>
      <c r="AA203" s="96"/>
      <c r="AB203" s="94">
        <v>113</v>
      </c>
      <c r="AC203" s="94"/>
      <c r="AD203" s="94"/>
      <c r="AE203" s="94"/>
      <c r="AF203" s="94"/>
      <c r="AG203" s="94"/>
      <c r="AH203" s="94"/>
      <c r="AI203" s="94"/>
      <c r="AJ203" s="94"/>
      <c r="AK203" s="96">
        <v>2.5460198724736901E-3</v>
      </c>
      <c r="AL203" s="96"/>
      <c r="AM203" s="96"/>
      <c r="AN203" s="96"/>
      <c r="AO203" s="96"/>
      <c r="AP203" s="96"/>
    </row>
    <row r="204" spans="2:44" s="1" customFormat="1" ht="10" x14ac:dyDescent="0.2">
      <c r="B204" s="98" t="s">
        <v>1123</v>
      </c>
      <c r="C204" s="98"/>
      <c r="D204" s="98"/>
      <c r="E204" s="98"/>
      <c r="F204" s="98"/>
      <c r="G204" s="103">
        <v>11666821.35</v>
      </c>
      <c r="H204" s="103"/>
      <c r="I204" s="103"/>
      <c r="J204" s="103"/>
      <c r="K204" s="103"/>
      <c r="L204" s="103"/>
      <c r="M204" s="103"/>
      <c r="N204" s="103"/>
      <c r="O204" s="103"/>
      <c r="P204" s="103"/>
      <c r="Q204" s="103"/>
      <c r="R204" s="96">
        <v>3.9496854197940004E-3</v>
      </c>
      <c r="S204" s="96"/>
      <c r="T204" s="96"/>
      <c r="U204" s="96"/>
      <c r="V204" s="96"/>
      <c r="W204" s="96"/>
      <c r="X204" s="96"/>
      <c r="Y204" s="96"/>
      <c r="Z204" s="96"/>
      <c r="AA204" s="96"/>
      <c r="AB204" s="94">
        <v>127</v>
      </c>
      <c r="AC204" s="94"/>
      <c r="AD204" s="94"/>
      <c r="AE204" s="94"/>
      <c r="AF204" s="94"/>
      <c r="AG204" s="94"/>
      <c r="AH204" s="94"/>
      <c r="AI204" s="94"/>
      <c r="AJ204" s="94"/>
      <c r="AK204" s="96">
        <v>2.8614559628686699E-3</v>
      </c>
      <c r="AL204" s="96"/>
      <c r="AM204" s="96"/>
      <c r="AN204" s="96"/>
      <c r="AO204" s="96"/>
      <c r="AP204" s="96"/>
    </row>
    <row r="205" spans="2:44" s="1" customFormat="1" ht="10" x14ac:dyDescent="0.2">
      <c r="B205" s="98" t="s">
        <v>1124</v>
      </c>
      <c r="C205" s="98"/>
      <c r="D205" s="98"/>
      <c r="E205" s="98"/>
      <c r="F205" s="98"/>
      <c r="G205" s="103">
        <v>7477099.0800000001</v>
      </c>
      <c r="H205" s="103"/>
      <c r="I205" s="103"/>
      <c r="J205" s="103"/>
      <c r="K205" s="103"/>
      <c r="L205" s="103"/>
      <c r="M205" s="103"/>
      <c r="N205" s="103"/>
      <c r="O205" s="103"/>
      <c r="P205" s="103"/>
      <c r="Q205" s="103"/>
      <c r="R205" s="96">
        <v>2.5312969430727702E-3</v>
      </c>
      <c r="S205" s="96"/>
      <c r="T205" s="96"/>
      <c r="U205" s="96"/>
      <c r="V205" s="96"/>
      <c r="W205" s="96"/>
      <c r="X205" s="96"/>
      <c r="Y205" s="96"/>
      <c r="Z205" s="96"/>
      <c r="AA205" s="96"/>
      <c r="AB205" s="94">
        <v>73</v>
      </c>
      <c r="AC205" s="94"/>
      <c r="AD205" s="94"/>
      <c r="AE205" s="94"/>
      <c r="AF205" s="94"/>
      <c r="AG205" s="94"/>
      <c r="AH205" s="94"/>
      <c r="AI205" s="94"/>
      <c r="AJ205" s="94"/>
      <c r="AK205" s="96">
        <v>1.6447738999166299E-3</v>
      </c>
      <c r="AL205" s="96"/>
      <c r="AM205" s="96"/>
      <c r="AN205" s="96"/>
      <c r="AO205" s="96"/>
      <c r="AP205" s="96"/>
    </row>
    <row r="206" spans="2:44" s="1" customFormat="1" ht="10" x14ac:dyDescent="0.2">
      <c r="B206" s="98" t="s">
        <v>1125</v>
      </c>
      <c r="C206" s="98"/>
      <c r="D206" s="98"/>
      <c r="E206" s="98"/>
      <c r="F206" s="98"/>
      <c r="G206" s="103">
        <v>149382.18</v>
      </c>
      <c r="H206" s="103"/>
      <c r="I206" s="103"/>
      <c r="J206" s="103"/>
      <c r="K206" s="103"/>
      <c r="L206" s="103"/>
      <c r="M206" s="103"/>
      <c r="N206" s="103"/>
      <c r="O206" s="103"/>
      <c r="P206" s="103"/>
      <c r="Q206" s="103"/>
      <c r="R206" s="96">
        <v>5.0571839631627003E-5</v>
      </c>
      <c r="S206" s="96"/>
      <c r="T206" s="96"/>
      <c r="U206" s="96"/>
      <c r="V206" s="96"/>
      <c r="W206" s="96"/>
      <c r="X206" s="96"/>
      <c r="Y206" s="96"/>
      <c r="Z206" s="96"/>
      <c r="AA206" s="96"/>
      <c r="AB206" s="94">
        <v>5</v>
      </c>
      <c r="AC206" s="94"/>
      <c r="AD206" s="94"/>
      <c r="AE206" s="94"/>
      <c r="AF206" s="94"/>
      <c r="AG206" s="94"/>
      <c r="AH206" s="94"/>
      <c r="AI206" s="94"/>
      <c r="AJ206" s="94"/>
      <c r="AK206" s="96">
        <v>1.12655746569633E-4</v>
      </c>
      <c r="AL206" s="96"/>
      <c r="AM206" s="96"/>
      <c r="AN206" s="96"/>
      <c r="AO206" s="96"/>
      <c r="AP206" s="96"/>
    </row>
    <row r="207" spans="2:44" s="1" customFormat="1" ht="10" x14ac:dyDescent="0.2">
      <c r="B207" s="98" t="s">
        <v>1126</v>
      </c>
      <c r="C207" s="98"/>
      <c r="D207" s="98"/>
      <c r="E207" s="98"/>
      <c r="F207" s="98"/>
      <c r="G207" s="103">
        <v>25888824.239999998</v>
      </c>
      <c r="H207" s="103"/>
      <c r="I207" s="103"/>
      <c r="J207" s="103"/>
      <c r="K207" s="103"/>
      <c r="L207" s="103"/>
      <c r="M207" s="103"/>
      <c r="N207" s="103"/>
      <c r="O207" s="103"/>
      <c r="P207" s="103"/>
      <c r="Q207" s="103"/>
      <c r="R207" s="96">
        <v>8.7644019368083807E-3</v>
      </c>
      <c r="S207" s="96"/>
      <c r="T207" s="96"/>
      <c r="U207" s="96"/>
      <c r="V207" s="96"/>
      <c r="W207" s="96"/>
      <c r="X207" s="96"/>
      <c r="Y207" s="96"/>
      <c r="Z207" s="96"/>
      <c r="AA207" s="96"/>
      <c r="AB207" s="94">
        <v>165</v>
      </c>
      <c r="AC207" s="94"/>
      <c r="AD207" s="94"/>
      <c r="AE207" s="94"/>
      <c r="AF207" s="94"/>
      <c r="AG207" s="94"/>
      <c r="AH207" s="94"/>
      <c r="AI207" s="94"/>
      <c r="AJ207" s="94"/>
      <c r="AK207" s="96">
        <v>3.7176396367978701E-3</v>
      </c>
      <c r="AL207" s="96"/>
      <c r="AM207" s="96"/>
      <c r="AN207" s="96"/>
      <c r="AO207" s="96"/>
      <c r="AP207" s="96"/>
    </row>
    <row r="208" spans="2:44" s="1" customFormat="1" ht="10" x14ac:dyDescent="0.2">
      <c r="B208" s="98" t="s">
        <v>1127</v>
      </c>
      <c r="C208" s="98"/>
      <c r="D208" s="98"/>
      <c r="E208" s="98"/>
      <c r="F208" s="98"/>
      <c r="G208" s="103">
        <v>10063438.58</v>
      </c>
      <c r="H208" s="103"/>
      <c r="I208" s="103"/>
      <c r="J208" s="103"/>
      <c r="K208" s="103"/>
      <c r="L208" s="103"/>
      <c r="M208" s="103"/>
      <c r="N208" s="103"/>
      <c r="O208" s="103"/>
      <c r="P208" s="103"/>
      <c r="Q208" s="103"/>
      <c r="R208" s="96">
        <v>3.4068762553236798E-3</v>
      </c>
      <c r="S208" s="96"/>
      <c r="T208" s="96"/>
      <c r="U208" s="96"/>
      <c r="V208" s="96"/>
      <c r="W208" s="96"/>
      <c r="X208" s="96"/>
      <c r="Y208" s="96"/>
      <c r="Z208" s="96"/>
      <c r="AA208" s="96"/>
      <c r="AB208" s="94">
        <v>57</v>
      </c>
      <c r="AC208" s="94"/>
      <c r="AD208" s="94"/>
      <c r="AE208" s="94"/>
      <c r="AF208" s="94"/>
      <c r="AG208" s="94"/>
      <c r="AH208" s="94"/>
      <c r="AI208" s="94"/>
      <c r="AJ208" s="94"/>
      <c r="AK208" s="96">
        <v>1.28427551089381E-3</v>
      </c>
      <c r="AL208" s="96"/>
      <c r="AM208" s="96"/>
      <c r="AN208" s="96"/>
      <c r="AO208" s="96"/>
      <c r="AP208" s="96"/>
    </row>
    <row r="209" spans="2:44" s="1" customFormat="1" ht="10" x14ac:dyDescent="0.2">
      <c r="B209" s="98" t="s">
        <v>1128</v>
      </c>
      <c r="C209" s="98"/>
      <c r="D209" s="98"/>
      <c r="E209" s="98"/>
      <c r="F209" s="98"/>
      <c r="G209" s="103">
        <v>3715388.69</v>
      </c>
      <c r="H209" s="103"/>
      <c r="I209" s="103"/>
      <c r="J209" s="103"/>
      <c r="K209" s="103"/>
      <c r="L209" s="103"/>
      <c r="M209" s="103"/>
      <c r="N209" s="103"/>
      <c r="O209" s="103"/>
      <c r="P209" s="103"/>
      <c r="Q209" s="103"/>
      <c r="R209" s="96">
        <v>1.25780759793331E-3</v>
      </c>
      <c r="S209" s="96"/>
      <c r="T209" s="96"/>
      <c r="U209" s="96"/>
      <c r="V209" s="96"/>
      <c r="W209" s="96"/>
      <c r="X209" s="96"/>
      <c r="Y209" s="96"/>
      <c r="Z209" s="96"/>
      <c r="AA209" s="96"/>
      <c r="AB209" s="94">
        <v>44</v>
      </c>
      <c r="AC209" s="94"/>
      <c r="AD209" s="94"/>
      <c r="AE209" s="94"/>
      <c r="AF209" s="94"/>
      <c r="AG209" s="94"/>
      <c r="AH209" s="94"/>
      <c r="AI209" s="94"/>
      <c r="AJ209" s="94"/>
      <c r="AK209" s="96">
        <v>9.9137056981276608E-4</v>
      </c>
      <c r="AL209" s="96"/>
      <c r="AM209" s="96"/>
      <c r="AN209" s="96"/>
      <c r="AO209" s="96"/>
      <c r="AP209" s="96"/>
    </row>
    <row r="210" spans="2:44" s="1" customFormat="1" ht="10" x14ac:dyDescent="0.2">
      <c r="B210" s="98" t="s">
        <v>1129</v>
      </c>
      <c r="C210" s="98"/>
      <c r="D210" s="98"/>
      <c r="E210" s="98"/>
      <c r="F210" s="98"/>
      <c r="G210" s="103">
        <v>21338825.649999999</v>
      </c>
      <c r="H210" s="103"/>
      <c r="I210" s="103"/>
      <c r="J210" s="103"/>
      <c r="K210" s="103"/>
      <c r="L210" s="103"/>
      <c r="M210" s="103"/>
      <c r="N210" s="103"/>
      <c r="O210" s="103"/>
      <c r="P210" s="103"/>
      <c r="Q210" s="103"/>
      <c r="R210" s="96">
        <v>7.2240455233619503E-3</v>
      </c>
      <c r="S210" s="96"/>
      <c r="T210" s="96"/>
      <c r="U210" s="96"/>
      <c r="V210" s="96"/>
      <c r="W210" s="96"/>
      <c r="X210" s="96"/>
      <c r="Y210" s="96"/>
      <c r="Z210" s="96"/>
      <c r="AA210" s="96"/>
      <c r="AB210" s="94">
        <v>233</v>
      </c>
      <c r="AC210" s="94"/>
      <c r="AD210" s="94"/>
      <c r="AE210" s="94"/>
      <c r="AF210" s="94"/>
      <c r="AG210" s="94"/>
      <c r="AH210" s="94"/>
      <c r="AI210" s="94"/>
      <c r="AJ210" s="94"/>
      <c r="AK210" s="96">
        <v>5.2497577901448799E-3</v>
      </c>
      <c r="AL210" s="96"/>
      <c r="AM210" s="96"/>
      <c r="AN210" s="96"/>
      <c r="AO210" s="96"/>
      <c r="AP210" s="96"/>
    </row>
    <row r="211" spans="2:44" s="1" customFormat="1" ht="10" x14ac:dyDescent="0.2">
      <c r="B211" s="98" t="s">
        <v>1130</v>
      </c>
      <c r="C211" s="98"/>
      <c r="D211" s="98"/>
      <c r="E211" s="98"/>
      <c r="F211" s="98"/>
      <c r="G211" s="103">
        <v>4984841.22</v>
      </c>
      <c r="H211" s="103"/>
      <c r="I211" s="103"/>
      <c r="J211" s="103"/>
      <c r="K211" s="103"/>
      <c r="L211" s="103"/>
      <c r="M211" s="103"/>
      <c r="N211" s="103"/>
      <c r="O211" s="103"/>
      <c r="P211" s="103"/>
      <c r="Q211" s="103"/>
      <c r="R211" s="96">
        <v>1.68756802696924E-3</v>
      </c>
      <c r="S211" s="96"/>
      <c r="T211" s="96"/>
      <c r="U211" s="96"/>
      <c r="V211" s="96"/>
      <c r="W211" s="96"/>
      <c r="X211" s="96"/>
      <c r="Y211" s="96"/>
      <c r="Z211" s="96"/>
      <c r="AA211" s="96"/>
      <c r="AB211" s="94">
        <v>36</v>
      </c>
      <c r="AC211" s="94"/>
      <c r="AD211" s="94"/>
      <c r="AE211" s="94"/>
      <c r="AF211" s="94"/>
      <c r="AG211" s="94"/>
      <c r="AH211" s="94"/>
      <c r="AI211" s="94"/>
      <c r="AJ211" s="94"/>
      <c r="AK211" s="96">
        <v>8.1112137530135395E-4</v>
      </c>
      <c r="AL211" s="96"/>
      <c r="AM211" s="96"/>
      <c r="AN211" s="96"/>
      <c r="AO211" s="96"/>
      <c r="AP211" s="96"/>
    </row>
    <row r="212" spans="2:44" s="1" customFormat="1" ht="10" x14ac:dyDescent="0.2">
      <c r="B212" s="98" t="s">
        <v>1131</v>
      </c>
      <c r="C212" s="98"/>
      <c r="D212" s="98"/>
      <c r="E212" s="98"/>
      <c r="F212" s="98"/>
      <c r="G212" s="103">
        <v>5346838.0999999996</v>
      </c>
      <c r="H212" s="103"/>
      <c r="I212" s="103"/>
      <c r="J212" s="103"/>
      <c r="K212" s="103"/>
      <c r="L212" s="103"/>
      <c r="M212" s="103"/>
      <c r="N212" s="103"/>
      <c r="O212" s="103"/>
      <c r="P212" s="103"/>
      <c r="Q212" s="103"/>
      <c r="R212" s="96">
        <v>1.81011844203555E-3</v>
      </c>
      <c r="S212" s="96"/>
      <c r="T212" s="96"/>
      <c r="U212" s="96"/>
      <c r="V212" s="96"/>
      <c r="W212" s="96"/>
      <c r="X212" s="96"/>
      <c r="Y212" s="96"/>
      <c r="Z212" s="96"/>
      <c r="AA212" s="96"/>
      <c r="AB212" s="94">
        <v>43</v>
      </c>
      <c r="AC212" s="94"/>
      <c r="AD212" s="94"/>
      <c r="AE212" s="94"/>
      <c r="AF212" s="94"/>
      <c r="AG212" s="94"/>
      <c r="AH212" s="94"/>
      <c r="AI212" s="94"/>
      <c r="AJ212" s="94"/>
      <c r="AK212" s="96">
        <v>9.6883942049884005E-4</v>
      </c>
      <c r="AL212" s="96"/>
      <c r="AM212" s="96"/>
      <c r="AN212" s="96"/>
      <c r="AO212" s="96"/>
      <c r="AP212" s="96"/>
    </row>
    <row r="213" spans="2:44" s="1" customFormat="1" ht="10" x14ac:dyDescent="0.2">
      <c r="B213" s="98" t="s">
        <v>1132</v>
      </c>
      <c r="C213" s="98"/>
      <c r="D213" s="98"/>
      <c r="E213" s="98"/>
      <c r="F213" s="98"/>
      <c r="G213" s="103">
        <v>822024.98</v>
      </c>
      <c r="H213" s="103"/>
      <c r="I213" s="103"/>
      <c r="J213" s="103"/>
      <c r="K213" s="103"/>
      <c r="L213" s="103"/>
      <c r="M213" s="103"/>
      <c r="N213" s="103"/>
      <c r="O213" s="103"/>
      <c r="P213" s="103"/>
      <c r="Q213" s="103"/>
      <c r="R213" s="96">
        <v>2.7828831699839597E-4</v>
      </c>
      <c r="S213" s="96"/>
      <c r="T213" s="96"/>
      <c r="U213" s="96"/>
      <c r="V213" s="96"/>
      <c r="W213" s="96"/>
      <c r="X213" s="96"/>
      <c r="Y213" s="96"/>
      <c r="Z213" s="96"/>
      <c r="AA213" s="96"/>
      <c r="AB213" s="94">
        <v>10</v>
      </c>
      <c r="AC213" s="94"/>
      <c r="AD213" s="94"/>
      <c r="AE213" s="94"/>
      <c r="AF213" s="94"/>
      <c r="AG213" s="94"/>
      <c r="AH213" s="94"/>
      <c r="AI213" s="94"/>
      <c r="AJ213" s="94"/>
      <c r="AK213" s="96">
        <v>2.25311493139265E-4</v>
      </c>
      <c r="AL213" s="96"/>
      <c r="AM213" s="96"/>
      <c r="AN213" s="96"/>
      <c r="AO213" s="96"/>
      <c r="AP213" s="96"/>
    </row>
    <row r="214" spans="2:44" s="1" customFormat="1" ht="10" x14ac:dyDescent="0.2">
      <c r="B214" s="98" t="s">
        <v>1133</v>
      </c>
      <c r="C214" s="98"/>
      <c r="D214" s="98"/>
      <c r="E214" s="98"/>
      <c r="F214" s="98"/>
      <c r="G214" s="103">
        <v>2750298737.8900299</v>
      </c>
      <c r="H214" s="103"/>
      <c r="I214" s="103"/>
      <c r="J214" s="103"/>
      <c r="K214" s="103"/>
      <c r="L214" s="103"/>
      <c r="M214" s="103"/>
      <c r="N214" s="103"/>
      <c r="O214" s="103"/>
      <c r="P214" s="103"/>
      <c r="Q214" s="103"/>
      <c r="R214" s="96">
        <v>0.93108606871074395</v>
      </c>
      <c r="S214" s="96"/>
      <c r="T214" s="96"/>
      <c r="U214" s="96"/>
      <c r="V214" s="96"/>
      <c r="W214" s="96"/>
      <c r="X214" s="96"/>
      <c r="Y214" s="96"/>
      <c r="Z214" s="96"/>
      <c r="AA214" s="96"/>
      <c r="AB214" s="94">
        <v>42073</v>
      </c>
      <c r="AC214" s="94"/>
      <c r="AD214" s="94"/>
      <c r="AE214" s="94"/>
      <c r="AF214" s="94"/>
      <c r="AG214" s="94"/>
      <c r="AH214" s="94"/>
      <c r="AI214" s="94"/>
      <c r="AJ214" s="94"/>
      <c r="AK214" s="96">
        <v>0.94795304508483003</v>
      </c>
      <c r="AL214" s="96"/>
      <c r="AM214" s="96"/>
      <c r="AN214" s="96"/>
      <c r="AO214" s="96"/>
      <c r="AP214" s="96"/>
    </row>
    <row r="215" spans="2:44" s="1" customFormat="1" ht="10.5" x14ac:dyDescent="0.2">
      <c r="B215" s="99"/>
      <c r="C215" s="99"/>
      <c r="D215" s="99"/>
      <c r="E215" s="99"/>
      <c r="F215" s="99"/>
      <c r="G215" s="104">
        <v>2953860905.3600302</v>
      </c>
      <c r="H215" s="104"/>
      <c r="I215" s="104"/>
      <c r="J215" s="104"/>
      <c r="K215" s="104"/>
      <c r="L215" s="104"/>
      <c r="M215" s="104"/>
      <c r="N215" s="104"/>
      <c r="O215" s="104"/>
      <c r="P215" s="104"/>
      <c r="Q215" s="104"/>
      <c r="R215" s="97">
        <v>1</v>
      </c>
      <c r="S215" s="97"/>
      <c r="T215" s="97"/>
      <c r="U215" s="97"/>
      <c r="V215" s="97"/>
      <c r="W215" s="97"/>
      <c r="X215" s="97"/>
      <c r="Y215" s="97"/>
      <c r="Z215" s="97"/>
      <c r="AA215" s="97"/>
      <c r="AB215" s="95">
        <v>44383</v>
      </c>
      <c r="AC215" s="95"/>
      <c r="AD215" s="95"/>
      <c r="AE215" s="95"/>
      <c r="AF215" s="95"/>
      <c r="AG215" s="95"/>
      <c r="AH215" s="95"/>
      <c r="AI215" s="95"/>
      <c r="AJ215" s="95"/>
      <c r="AK215" s="97">
        <v>1</v>
      </c>
      <c r="AL215" s="97"/>
      <c r="AM215" s="97"/>
      <c r="AN215" s="97"/>
      <c r="AO215" s="97"/>
      <c r="AP215" s="97"/>
    </row>
    <row r="216" spans="2:44" s="1" customFormat="1" ht="8" x14ac:dyDescent="0.2"/>
    <row r="217" spans="2:44" s="1" customFormat="1" ht="13" x14ac:dyDescent="0.2">
      <c r="B217" s="87" t="s">
        <v>1180</v>
      </c>
      <c r="C217" s="87"/>
      <c r="D217" s="87"/>
      <c r="E217" s="87"/>
      <c r="F217" s="87"/>
      <c r="G217" s="87"/>
      <c r="H217" s="87"/>
      <c r="I217" s="87"/>
      <c r="J217" s="87"/>
      <c r="K217" s="87"/>
      <c r="L217" s="87"/>
      <c r="M217" s="87"/>
      <c r="N217" s="87"/>
      <c r="O217" s="87"/>
      <c r="P217" s="87"/>
      <c r="Q217" s="87"/>
      <c r="R217" s="87"/>
      <c r="S217" s="87"/>
      <c r="T217" s="87"/>
      <c r="U217" s="87"/>
      <c r="V217" s="87"/>
      <c r="W217" s="87"/>
      <c r="X217" s="87"/>
      <c r="Y217" s="87"/>
      <c r="Z217" s="87"/>
      <c r="AA217" s="87"/>
      <c r="AB217" s="87"/>
      <c r="AC217" s="87"/>
      <c r="AD217" s="87"/>
      <c r="AE217" s="87"/>
      <c r="AF217" s="87"/>
      <c r="AG217" s="87"/>
      <c r="AH217" s="87"/>
      <c r="AI217" s="87"/>
      <c r="AJ217" s="87"/>
      <c r="AK217" s="87"/>
      <c r="AL217" s="87"/>
      <c r="AM217" s="87"/>
      <c r="AN217" s="87"/>
      <c r="AO217" s="87"/>
      <c r="AP217" s="87"/>
      <c r="AQ217" s="87"/>
      <c r="AR217" s="87"/>
    </row>
    <row r="218" spans="2:44" s="1" customFormat="1" ht="8" x14ac:dyDescent="0.2"/>
    <row r="219" spans="2:44" s="1" customFormat="1" ht="10.5" x14ac:dyDescent="0.2">
      <c r="B219" s="99"/>
      <c r="C219" s="99"/>
      <c r="D219" s="99"/>
      <c r="E219" s="99"/>
      <c r="F219" s="85" t="s">
        <v>1055</v>
      </c>
      <c r="G219" s="85"/>
      <c r="H219" s="85"/>
      <c r="I219" s="85"/>
      <c r="J219" s="85"/>
      <c r="K219" s="85"/>
      <c r="L219" s="85"/>
      <c r="M219" s="85"/>
      <c r="N219" s="85"/>
      <c r="O219" s="85"/>
      <c r="P219" s="85"/>
      <c r="Q219" s="85" t="s">
        <v>1056</v>
      </c>
      <c r="R219" s="85"/>
      <c r="S219" s="85"/>
      <c r="T219" s="85"/>
      <c r="U219" s="85"/>
      <c r="V219" s="85"/>
      <c r="W219" s="85"/>
      <c r="X219" s="85"/>
      <c r="Y219" s="85"/>
      <c r="Z219" s="85"/>
      <c r="AA219" s="85" t="s">
        <v>1057</v>
      </c>
      <c r="AB219" s="85"/>
      <c r="AC219" s="85"/>
      <c r="AD219" s="85"/>
      <c r="AE219" s="85"/>
      <c r="AF219" s="85"/>
      <c r="AG219" s="85"/>
      <c r="AH219" s="85"/>
      <c r="AI219" s="85"/>
      <c r="AJ219" s="85" t="s">
        <v>1056</v>
      </c>
      <c r="AK219" s="85"/>
      <c r="AL219" s="85"/>
      <c r="AM219" s="85"/>
      <c r="AN219" s="85"/>
      <c r="AO219" s="85"/>
      <c r="AP219" s="85"/>
    </row>
    <row r="220" spans="2:44" s="1" customFormat="1" ht="10" x14ac:dyDescent="0.2">
      <c r="B220" s="98" t="s">
        <v>1134</v>
      </c>
      <c r="C220" s="98"/>
      <c r="D220" s="98"/>
      <c r="E220" s="98"/>
      <c r="F220" s="103">
        <v>2953860905.3600202</v>
      </c>
      <c r="G220" s="103"/>
      <c r="H220" s="103"/>
      <c r="I220" s="103"/>
      <c r="J220" s="103"/>
      <c r="K220" s="103"/>
      <c r="L220" s="103"/>
      <c r="M220" s="103"/>
      <c r="N220" s="103"/>
      <c r="O220" s="103"/>
      <c r="P220" s="103"/>
      <c r="Q220" s="96">
        <v>1</v>
      </c>
      <c r="R220" s="96"/>
      <c r="S220" s="96"/>
      <c r="T220" s="96"/>
      <c r="U220" s="96"/>
      <c r="V220" s="96"/>
      <c r="W220" s="96"/>
      <c r="X220" s="96"/>
      <c r="Y220" s="96"/>
      <c r="Z220" s="96"/>
      <c r="AA220" s="94">
        <v>44383</v>
      </c>
      <c r="AB220" s="94"/>
      <c r="AC220" s="94"/>
      <c r="AD220" s="94"/>
      <c r="AE220" s="94"/>
      <c r="AF220" s="94"/>
      <c r="AG220" s="94"/>
      <c r="AH220" s="94"/>
      <c r="AI220" s="94"/>
      <c r="AJ220" s="96">
        <v>1</v>
      </c>
      <c r="AK220" s="96"/>
      <c r="AL220" s="96"/>
      <c r="AM220" s="96"/>
      <c r="AN220" s="96"/>
      <c r="AO220" s="96"/>
      <c r="AP220" s="96"/>
    </row>
    <row r="221" spans="2:44" s="1" customFormat="1" ht="10.5" x14ac:dyDescent="0.2">
      <c r="B221" s="99"/>
      <c r="C221" s="99"/>
      <c r="D221" s="99"/>
      <c r="E221" s="99"/>
      <c r="F221" s="104">
        <v>2953860905.3600202</v>
      </c>
      <c r="G221" s="104"/>
      <c r="H221" s="104"/>
      <c r="I221" s="104"/>
      <c r="J221" s="104"/>
      <c r="K221" s="104"/>
      <c r="L221" s="104"/>
      <c r="M221" s="104"/>
      <c r="N221" s="104"/>
      <c r="O221" s="104"/>
      <c r="P221" s="104"/>
      <c r="Q221" s="97">
        <v>1</v>
      </c>
      <c r="R221" s="97"/>
      <c r="S221" s="97"/>
      <c r="T221" s="97"/>
      <c r="U221" s="97"/>
      <c r="V221" s="97"/>
      <c r="W221" s="97"/>
      <c r="X221" s="97"/>
      <c r="Y221" s="97"/>
      <c r="Z221" s="97"/>
      <c r="AA221" s="95">
        <v>44383</v>
      </c>
      <c r="AB221" s="95"/>
      <c r="AC221" s="95"/>
      <c r="AD221" s="95"/>
      <c r="AE221" s="95"/>
      <c r="AF221" s="95"/>
      <c r="AG221" s="95"/>
      <c r="AH221" s="95"/>
      <c r="AI221" s="95"/>
      <c r="AJ221" s="97">
        <v>1</v>
      </c>
      <c r="AK221" s="97"/>
      <c r="AL221" s="97"/>
      <c r="AM221" s="97"/>
      <c r="AN221" s="97"/>
      <c r="AO221" s="97"/>
      <c r="AP221" s="97"/>
    </row>
    <row r="222" spans="2:44" s="1" customFormat="1" ht="8" x14ac:dyDescent="0.2"/>
    <row r="223" spans="2:44" s="1" customFormat="1" ht="13" x14ac:dyDescent="0.2">
      <c r="B223" s="87" t="s">
        <v>1181</v>
      </c>
      <c r="C223" s="87"/>
      <c r="D223" s="87"/>
      <c r="E223" s="87"/>
      <c r="F223" s="87"/>
      <c r="G223" s="87"/>
      <c r="H223" s="87"/>
      <c r="I223" s="87"/>
      <c r="J223" s="87"/>
      <c r="K223" s="87"/>
      <c r="L223" s="87"/>
      <c r="M223" s="87"/>
      <c r="N223" s="87"/>
      <c r="O223" s="87"/>
      <c r="P223" s="87"/>
      <c r="Q223" s="87"/>
      <c r="R223" s="87"/>
      <c r="S223" s="87"/>
      <c r="T223" s="87"/>
      <c r="U223" s="87"/>
      <c r="V223" s="87"/>
      <c r="W223" s="87"/>
      <c r="X223" s="87"/>
      <c r="Y223" s="87"/>
      <c r="Z223" s="87"/>
      <c r="AA223" s="87"/>
      <c r="AB223" s="87"/>
      <c r="AC223" s="87"/>
      <c r="AD223" s="87"/>
      <c r="AE223" s="87"/>
      <c r="AF223" s="87"/>
      <c r="AG223" s="87"/>
      <c r="AH223" s="87"/>
      <c r="AI223" s="87"/>
      <c r="AJ223" s="87"/>
      <c r="AK223" s="87"/>
      <c r="AL223" s="87"/>
      <c r="AM223" s="87"/>
      <c r="AN223" s="87"/>
      <c r="AO223" s="87"/>
      <c r="AP223" s="87"/>
      <c r="AQ223" s="87"/>
      <c r="AR223" s="87"/>
    </row>
    <row r="224" spans="2:44" s="1" customFormat="1" ht="8" x14ac:dyDescent="0.2"/>
    <row r="225" spans="2:44" s="1" customFormat="1" ht="10.5" x14ac:dyDescent="0.2">
      <c r="B225" s="99"/>
      <c r="C225" s="99"/>
      <c r="D225" s="85" t="s">
        <v>1055</v>
      </c>
      <c r="E225" s="85"/>
      <c r="F225" s="85"/>
      <c r="G225" s="85"/>
      <c r="H225" s="85"/>
      <c r="I225" s="85"/>
      <c r="J225" s="85"/>
      <c r="K225" s="85"/>
      <c r="L225" s="85"/>
      <c r="M225" s="85"/>
      <c r="N225" s="85"/>
      <c r="O225" s="85" t="s">
        <v>1056</v>
      </c>
      <c r="P225" s="85"/>
      <c r="Q225" s="85"/>
      <c r="R225" s="85"/>
      <c r="S225" s="85"/>
      <c r="T225" s="85"/>
      <c r="U225" s="85"/>
      <c r="V225" s="85"/>
      <c r="W225" s="85"/>
      <c r="X225" s="85"/>
      <c r="Y225" s="85" t="s">
        <v>1057</v>
      </c>
      <c r="Z225" s="85"/>
      <c r="AA225" s="85"/>
      <c r="AB225" s="85"/>
      <c r="AC225" s="85"/>
      <c r="AD225" s="85"/>
      <c r="AE225" s="85"/>
      <c r="AF225" s="85"/>
      <c r="AG225" s="85"/>
      <c r="AH225" s="85" t="s">
        <v>1056</v>
      </c>
      <c r="AI225" s="85"/>
      <c r="AJ225" s="85"/>
      <c r="AK225" s="85"/>
      <c r="AL225" s="85"/>
      <c r="AM225" s="85"/>
      <c r="AN225" s="85"/>
      <c r="AO225" s="85"/>
    </row>
    <row r="226" spans="2:44" s="1" customFormat="1" ht="10" x14ac:dyDescent="0.2">
      <c r="B226" s="98" t="s">
        <v>1135</v>
      </c>
      <c r="C226" s="98"/>
      <c r="D226" s="103">
        <v>2828460523.3500299</v>
      </c>
      <c r="E226" s="103"/>
      <c r="F226" s="103"/>
      <c r="G226" s="103"/>
      <c r="H226" s="103"/>
      <c r="I226" s="103"/>
      <c r="J226" s="103"/>
      <c r="K226" s="103"/>
      <c r="L226" s="103"/>
      <c r="M226" s="103"/>
      <c r="N226" s="103"/>
      <c r="O226" s="96">
        <v>0.95754695768428</v>
      </c>
      <c r="P226" s="96"/>
      <c r="Q226" s="96"/>
      <c r="R226" s="96"/>
      <c r="S226" s="96"/>
      <c r="T226" s="96"/>
      <c r="U226" s="96"/>
      <c r="V226" s="96"/>
      <c r="W226" s="96"/>
      <c r="X226" s="96"/>
      <c r="Y226" s="94">
        <v>42887</v>
      </c>
      <c r="Z226" s="94"/>
      <c r="AA226" s="94"/>
      <c r="AB226" s="94"/>
      <c r="AC226" s="94"/>
      <c r="AD226" s="94"/>
      <c r="AE226" s="94"/>
      <c r="AF226" s="94"/>
      <c r="AG226" s="94"/>
      <c r="AH226" s="96">
        <v>0.96629340062636604</v>
      </c>
      <c r="AI226" s="96"/>
      <c r="AJ226" s="96"/>
      <c r="AK226" s="96"/>
      <c r="AL226" s="96"/>
      <c r="AM226" s="96"/>
      <c r="AN226" s="96"/>
      <c r="AO226" s="96"/>
    </row>
    <row r="227" spans="2:44" s="1" customFormat="1" ht="10" x14ac:dyDescent="0.2">
      <c r="B227" s="98" t="s">
        <v>1136</v>
      </c>
      <c r="C227" s="98"/>
      <c r="D227" s="103">
        <v>90144731.170000002</v>
      </c>
      <c r="E227" s="103"/>
      <c r="F227" s="103"/>
      <c r="G227" s="103"/>
      <c r="H227" s="103"/>
      <c r="I227" s="103"/>
      <c r="J227" s="103"/>
      <c r="K227" s="103"/>
      <c r="L227" s="103"/>
      <c r="M227" s="103"/>
      <c r="N227" s="103"/>
      <c r="O227" s="96">
        <v>3.0517595126576501E-2</v>
      </c>
      <c r="P227" s="96"/>
      <c r="Q227" s="96"/>
      <c r="R227" s="96"/>
      <c r="S227" s="96"/>
      <c r="T227" s="96"/>
      <c r="U227" s="96"/>
      <c r="V227" s="96"/>
      <c r="W227" s="96"/>
      <c r="X227" s="96"/>
      <c r="Y227" s="94">
        <v>624</v>
      </c>
      <c r="Z227" s="94"/>
      <c r="AA227" s="94"/>
      <c r="AB227" s="94"/>
      <c r="AC227" s="94"/>
      <c r="AD227" s="94"/>
      <c r="AE227" s="94"/>
      <c r="AF227" s="94"/>
      <c r="AG227" s="94"/>
      <c r="AH227" s="96">
        <v>1.40594371718901E-2</v>
      </c>
      <c r="AI227" s="96"/>
      <c r="AJ227" s="96"/>
      <c r="AK227" s="96"/>
      <c r="AL227" s="96"/>
      <c r="AM227" s="96"/>
      <c r="AN227" s="96"/>
      <c r="AO227" s="96"/>
    </row>
    <row r="228" spans="2:44" s="1" customFormat="1" ht="10" x14ac:dyDescent="0.2">
      <c r="B228" s="98" t="s">
        <v>1137</v>
      </c>
      <c r="C228" s="98"/>
      <c r="D228" s="103">
        <v>35255650.840000004</v>
      </c>
      <c r="E228" s="103"/>
      <c r="F228" s="103"/>
      <c r="G228" s="103"/>
      <c r="H228" s="103"/>
      <c r="I228" s="103"/>
      <c r="J228" s="103"/>
      <c r="K228" s="103"/>
      <c r="L228" s="103"/>
      <c r="M228" s="103"/>
      <c r="N228" s="103"/>
      <c r="O228" s="96">
        <v>1.1935447189143401E-2</v>
      </c>
      <c r="P228" s="96"/>
      <c r="Q228" s="96"/>
      <c r="R228" s="96"/>
      <c r="S228" s="96"/>
      <c r="T228" s="96"/>
      <c r="U228" s="96"/>
      <c r="V228" s="96"/>
      <c r="W228" s="96"/>
      <c r="X228" s="96"/>
      <c r="Y228" s="94">
        <v>872</v>
      </c>
      <c r="Z228" s="94"/>
      <c r="AA228" s="94"/>
      <c r="AB228" s="94"/>
      <c r="AC228" s="94"/>
      <c r="AD228" s="94"/>
      <c r="AE228" s="94"/>
      <c r="AF228" s="94"/>
      <c r="AG228" s="94"/>
      <c r="AH228" s="96">
        <v>1.9647162201743899E-2</v>
      </c>
      <c r="AI228" s="96"/>
      <c r="AJ228" s="96"/>
      <c r="AK228" s="96"/>
      <c r="AL228" s="96"/>
      <c r="AM228" s="96"/>
      <c r="AN228" s="96"/>
      <c r="AO228" s="96"/>
    </row>
    <row r="229" spans="2:44" s="1" customFormat="1" ht="10.5" x14ac:dyDescent="0.2">
      <c r="B229" s="99"/>
      <c r="C229" s="99"/>
      <c r="D229" s="104">
        <v>2953860905.3600302</v>
      </c>
      <c r="E229" s="104"/>
      <c r="F229" s="104"/>
      <c r="G229" s="104"/>
      <c r="H229" s="104"/>
      <c r="I229" s="104"/>
      <c r="J229" s="104"/>
      <c r="K229" s="104"/>
      <c r="L229" s="104"/>
      <c r="M229" s="104"/>
      <c r="N229" s="104"/>
      <c r="O229" s="97">
        <v>1</v>
      </c>
      <c r="P229" s="97"/>
      <c r="Q229" s="97"/>
      <c r="R229" s="97"/>
      <c r="S229" s="97"/>
      <c r="T229" s="97"/>
      <c r="U229" s="97"/>
      <c r="V229" s="97"/>
      <c r="W229" s="97"/>
      <c r="X229" s="97"/>
      <c r="Y229" s="95">
        <v>44383</v>
      </c>
      <c r="Z229" s="95"/>
      <c r="AA229" s="95"/>
      <c r="AB229" s="95"/>
      <c r="AC229" s="95"/>
      <c r="AD229" s="95"/>
      <c r="AE229" s="95"/>
      <c r="AF229" s="95"/>
      <c r="AG229" s="95"/>
      <c r="AH229" s="97">
        <v>1</v>
      </c>
      <c r="AI229" s="97"/>
      <c r="AJ229" s="97"/>
      <c r="AK229" s="97"/>
      <c r="AL229" s="97"/>
      <c r="AM229" s="97"/>
      <c r="AN229" s="97"/>
      <c r="AO229" s="97"/>
    </row>
    <row r="230" spans="2:44" s="1" customFormat="1" ht="8" x14ac:dyDescent="0.2"/>
    <row r="231" spans="2:44" s="1" customFormat="1" ht="13" x14ac:dyDescent="0.2">
      <c r="B231" s="87" t="s">
        <v>1182</v>
      </c>
      <c r="C231" s="87"/>
      <c r="D231" s="87"/>
      <c r="E231" s="87"/>
      <c r="F231" s="87"/>
      <c r="G231" s="87"/>
      <c r="H231" s="87"/>
      <c r="I231" s="87"/>
      <c r="J231" s="87"/>
      <c r="K231" s="87"/>
      <c r="L231" s="87"/>
      <c r="M231" s="87"/>
      <c r="N231" s="87"/>
      <c r="O231" s="87"/>
      <c r="P231" s="87"/>
      <c r="Q231" s="87"/>
      <c r="R231" s="87"/>
      <c r="S231" s="87"/>
      <c r="T231" s="87"/>
      <c r="U231" s="87"/>
      <c r="V231" s="87"/>
      <c r="W231" s="87"/>
      <c r="X231" s="87"/>
      <c r="Y231" s="87"/>
      <c r="Z231" s="87"/>
      <c r="AA231" s="87"/>
      <c r="AB231" s="87"/>
      <c r="AC231" s="87"/>
      <c r="AD231" s="87"/>
      <c r="AE231" s="87"/>
      <c r="AF231" s="87"/>
      <c r="AG231" s="87"/>
      <c r="AH231" s="87"/>
      <c r="AI231" s="87"/>
      <c r="AJ231" s="87"/>
      <c r="AK231" s="87"/>
      <c r="AL231" s="87"/>
      <c r="AM231" s="87"/>
      <c r="AN231" s="87"/>
      <c r="AO231" s="87"/>
      <c r="AP231" s="87"/>
      <c r="AQ231" s="87"/>
      <c r="AR231" s="87"/>
    </row>
    <row r="232" spans="2:44" s="1" customFormat="1" ht="8" x14ac:dyDescent="0.2"/>
    <row r="233" spans="2:44" s="1" customFormat="1" ht="10.5" x14ac:dyDescent="0.2">
      <c r="B233" s="52"/>
      <c r="C233" s="85" t="s">
        <v>1055</v>
      </c>
      <c r="D233" s="85"/>
      <c r="E233" s="85"/>
      <c r="F233" s="85"/>
      <c r="G233" s="85"/>
      <c r="H233" s="85"/>
      <c r="I233" s="85"/>
      <c r="J233" s="85"/>
      <c r="K233" s="85"/>
      <c r="L233" s="85"/>
      <c r="M233" s="85"/>
      <c r="N233" s="85" t="s">
        <v>1056</v>
      </c>
      <c r="O233" s="85"/>
      <c r="P233" s="85"/>
      <c r="Q233" s="85"/>
      <c r="R233" s="85"/>
      <c r="S233" s="85"/>
      <c r="T233" s="85"/>
      <c r="U233" s="85"/>
      <c r="V233" s="85"/>
      <c r="W233" s="85"/>
      <c r="X233" s="85" t="s">
        <v>1057</v>
      </c>
      <c r="Y233" s="85"/>
      <c r="Z233" s="85"/>
      <c r="AA233" s="85"/>
      <c r="AB233" s="85"/>
      <c r="AC233" s="85"/>
      <c r="AD233" s="85"/>
      <c r="AE233" s="85"/>
      <c r="AF233" s="85"/>
      <c r="AG233" s="85" t="s">
        <v>1056</v>
      </c>
      <c r="AH233" s="85"/>
      <c r="AI233" s="85"/>
      <c r="AJ233" s="85"/>
      <c r="AK233" s="85"/>
      <c r="AL233" s="85"/>
      <c r="AM233" s="85"/>
      <c r="AN233" s="85"/>
      <c r="AO233" s="85"/>
    </row>
    <row r="234" spans="2:44" s="1" customFormat="1" ht="10" x14ac:dyDescent="0.2">
      <c r="B234" s="12" t="s">
        <v>1138</v>
      </c>
      <c r="C234" s="103">
        <v>138905971.00999999</v>
      </c>
      <c r="D234" s="103"/>
      <c r="E234" s="103"/>
      <c r="F234" s="103"/>
      <c r="G234" s="103"/>
      <c r="H234" s="103"/>
      <c r="I234" s="103"/>
      <c r="J234" s="103"/>
      <c r="K234" s="103"/>
      <c r="L234" s="103"/>
      <c r="M234" s="103"/>
      <c r="N234" s="96">
        <v>4.7025224091609898E-2</v>
      </c>
      <c r="O234" s="96"/>
      <c r="P234" s="96"/>
      <c r="Q234" s="96"/>
      <c r="R234" s="96"/>
      <c r="S234" s="96"/>
      <c r="T234" s="96"/>
      <c r="U234" s="96"/>
      <c r="V234" s="96"/>
      <c r="W234" s="96"/>
      <c r="X234" s="94">
        <v>7832</v>
      </c>
      <c r="Y234" s="94"/>
      <c r="Z234" s="94"/>
      <c r="AA234" s="94"/>
      <c r="AB234" s="94"/>
      <c r="AC234" s="94"/>
      <c r="AD234" s="94"/>
      <c r="AE234" s="94"/>
      <c r="AF234" s="94"/>
      <c r="AG234" s="96">
        <v>0.17646396142667201</v>
      </c>
      <c r="AH234" s="96"/>
      <c r="AI234" s="96"/>
      <c r="AJ234" s="96"/>
      <c r="AK234" s="96"/>
      <c r="AL234" s="96"/>
      <c r="AM234" s="96"/>
      <c r="AN234" s="96"/>
      <c r="AO234" s="96"/>
    </row>
    <row r="235" spans="2:44" s="1" customFormat="1" ht="10" x14ac:dyDescent="0.2">
      <c r="B235" s="12" t="s">
        <v>1139</v>
      </c>
      <c r="C235" s="103">
        <v>248157258.66999999</v>
      </c>
      <c r="D235" s="103"/>
      <c r="E235" s="103"/>
      <c r="F235" s="103"/>
      <c r="G235" s="103"/>
      <c r="H235" s="103"/>
      <c r="I235" s="103"/>
      <c r="J235" s="103"/>
      <c r="K235" s="103"/>
      <c r="L235" s="103"/>
      <c r="M235" s="103"/>
      <c r="N235" s="96">
        <v>8.4011152393702895E-2</v>
      </c>
      <c r="O235" s="96"/>
      <c r="P235" s="96"/>
      <c r="Q235" s="96"/>
      <c r="R235" s="96"/>
      <c r="S235" s="96"/>
      <c r="T235" s="96"/>
      <c r="U235" s="96"/>
      <c r="V235" s="96"/>
      <c r="W235" s="96"/>
      <c r="X235" s="94">
        <v>6280</v>
      </c>
      <c r="Y235" s="94"/>
      <c r="Z235" s="94"/>
      <c r="AA235" s="94"/>
      <c r="AB235" s="94"/>
      <c r="AC235" s="94"/>
      <c r="AD235" s="94"/>
      <c r="AE235" s="94"/>
      <c r="AF235" s="94"/>
      <c r="AG235" s="96">
        <v>0.14149561769145799</v>
      </c>
      <c r="AH235" s="96"/>
      <c r="AI235" s="96"/>
      <c r="AJ235" s="96"/>
      <c r="AK235" s="96"/>
      <c r="AL235" s="96"/>
      <c r="AM235" s="96"/>
      <c r="AN235" s="96"/>
      <c r="AO235" s="96"/>
    </row>
    <row r="236" spans="2:44" s="1" customFormat="1" ht="10" x14ac:dyDescent="0.2">
      <c r="B236" s="12" t="s">
        <v>1140</v>
      </c>
      <c r="C236" s="103">
        <v>320454624.44</v>
      </c>
      <c r="D236" s="103"/>
      <c r="E236" s="103"/>
      <c r="F236" s="103"/>
      <c r="G236" s="103"/>
      <c r="H236" s="103"/>
      <c r="I236" s="103"/>
      <c r="J236" s="103"/>
      <c r="K236" s="103"/>
      <c r="L236" s="103"/>
      <c r="M236" s="103"/>
      <c r="N236" s="96">
        <v>0.10848670086614801</v>
      </c>
      <c r="O236" s="96"/>
      <c r="P236" s="96"/>
      <c r="Q236" s="96"/>
      <c r="R236" s="96"/>
      <c r="S236" s="96"/>
      <c r="T236" s="96"/>
      <c r="U236" s="96"/>
      <c r="V236" s="96"/>
      <c r="W236" s="96"/>
      <c r="X236" s="94">
        <v>5691</v>
      </c>
      <c r="Y236" s="94"/>
      <c r="Z236" s="94"/>
      <c r="AA236" s="94"/>
      <c r="AB236" s="94"/>
      <c r="AC236" s="94"/>
      <c r="AD236" s="94"/>
      <c r="AE236" s="94"/>
      <c r="AF236" s="94"/>
      <c r="AG236" s="96">
        <v>0.12822477074555599</v>
      </c>
      <c r="AH236" s="96"/>
      <c r="AI236" s="96"/>
      <c r="AJ236" s="96"/>
      <c r="AK236" s="96"/>
      <c r="AL236" s="96"/>
      <c r="AM236" s="96"/>
      <c r="AN236" s="96"/>
      <c r="AO236" s="96"/>
    </row>
    <row r="237" spans="2:44" s="1" customFormat="1" ht="10" x14ac:dyDescent="0.2">
      <c r="B237" s="12" t="s">
        <v>1141</v>
      </c>
      <c r="C237" s="103">
        <v>393824854.95999998</v>
      </c>
      <c r="D237" s="103"/>
      <c r="E237" s="103"/>
      <c r="F237" s="103"/>
      <c r="G237" s="103"/>
      <c r="H237" s="103"/>
      <c r="I237" s="103"/>
      <c r="J237" s="103"/>
      <c r="K237" s="103"/>
      <c r="L237" s="103"/>
      <c r="M237" s="103"/>
      <c r="N237" s="96">
        <v>0.13332545694530701</v>
      </c>
      <c r="O237" s="96"/>
      <c r="P237" s="96"/>
      <c r="Q237" s="96"/>
      <c r="R237" s="96"/>
      <c r="S237" s="96"/>
      <c r="T237" s="96"/>
      <c r="U237" s="96"/>
      <c r="V237" s="96"/>
      <c r="W237" s="96"/>
      <c r="X237" s="94">
        <v>5621</v>
      </c>
      <c r="Y237" s="94"/>
      <c r="Z237" s="94"/>
      <c r="AA237" s="94"/>
      <c r="AB237" s="94"/>
      <c r="AC237" s="94"/>
      <c r="AD237" s="94"/>
      <c r="AE237" s="94"/>
      <c r="AF237" s="94"/>
      <c r="AG237" s="96">
        <v>0.126647590293581</v>
      </c>
      <c r="AH237" s="96"/>
      <c r="AI237" s="96"/>
      <c r="AJ237" s="96"/>
      <c r="AK237" s="96"/>
      <c r="AL237" s="96"/>
      <c r="AM237" s="96"/>
      <c r="AN237" s="96"/>
      <c r="AO237" s="96"/>
    </row>
    <row r="238" spans="2:44" s="1" customFormat="1" ht="10" x14ac:dyDescent="0.2">
      <c r="B238" s="12" t="s">
        <v>1142</v>
      </c>
      <c r="C238" s="103">
        <v>445560891.94999897</v>
      </c>
      <c r="D238" s="103"/>
      <c r="E238" s="103"/>
      <c r="F238" s="103"/>
      <c r="G238" s="103"/>
      <c r="H238" s="103"/>
      <c r="I238" s="103"/>
      <c r="J238" s="103"/>
      <c r="K238" s="103"/>
      <c r="L238" s="103"/>
      <c r="M238" s="103"/>
      <c r="N238" s="96">
        <v>0.150840173666098</v>
      </c>
      <c r="O238" s="96"/>
      <c r="P238" s="96"/>
      <c r="Q238" s="96"/>
      <c r="R238" s="96"/>
      <c r="S238" s="96"/>
      <c r="T238" s="96"/>
      <c r="U238" s="96"/>
      <c r="V238" s="96"/>
      <c r="W238" s="96"/>
      <c r="X238" s="94">
        <v>5472</v>
      </c>
      <c r="Y238" s="94"/>
      <c r="Z238" s="94"/>
      <c r="AA238" s="94"/>
      <c r="AB238" s="94"/>
      <c r="AC238" s="94"/>
      <c r="AD238" s="94"/>
      <c r="AE238" s="94"/>
      <c r="AF238" s="94"/>
      <c r="AG238" s="96">
        <v>0.12329044904580599</v>
      </c>
      <c r="AH238" s="96"/>
      <c r="AI238" s="96"/>
      <c r="AJ238" s="96"/>
      <c r="AK238" s="96"/>
      <c r="AL238" s="96"/>
      <c r="AM238" s="96"/>
      <c r="AN238" s="96"/>
      <c r="AO238" s="96"/>
    </row>
    <row r="239" spans="2:44" s="1" customFormat="1" ht="10" x14ac:dyDescent="0.2">
      <c r="B239" s="12" t="s">
        <v>1143</v>
      </c>
      <c r="C239" s="103">
        <v>457623732.35000002</v>
      </c>
      <c r="D239" s="103"/>
      <c r="E239" s="103"/>
      <c r="F239" s="103"/>
      <c r="G239" s="103"/>
      <c r="H239" s="103"/>
      <c r="I239" s="103"/>
      <c r="J239" s="103"/>
      <c r="K239" s="103"/>
      <c r="L239" s="103"/>
      <c r="M239" s="103"/>
      <c r="N239" s="96">
        <v>0.154923927365574</v>
      </c>
      <c r="O239" s="96"/>
      <c r="P239" s="96"/>
      <c r="Q239" s="96"/>
      <c r="R239" s="96"/>
      <c r="S239" s="96"/>
      <c r="T239" s="96"/>
      <c r="U239" s="96"/>
      <c r="V239" s="96"/>
      <c r="W239" s="96"/>
      <c r="X239" s="94">
        <v>4978</v>
      </c>
      <c r="Y239" s="94"/>
      <c r="Z239" s="94"/>
      <c r="AA239" s="94"/>
      <c r="AB239" s="94"/>
      <c r="AC239" s="94"/>
      <c r="AD239" s="94"/>
      <c r="AE239" s="94"/>
      <c r="AF239" s="94"/>
      <c r="AG239" s="96">
        <v>0.112160061284726</v>
      </c>
      <c r="AH239" s="96"/>
      <c r="AI239" s="96"/>
      <c r="AJ239" s="96"/>
      <c r="AK239" s="96"/>
      <c r="AL239" s="96"/>
      <c r="AM239" s="96"/>
      <c r="AN239" s="96"/>
      <c r="AO239" s="96"/>
    </row>
    <row r="240" spans="2:44" s="1" customFormat="1" ht="10" x14ac:dyDescent="0.2">
      <c r="B240" s="12" t="s">
        <v>1144</v>
      </c>
      <c r="C240" s="103">
        <v>386416169.419999</v>
      </c>
      <c r="D240" s="103"/>
      <c r="E240" s="103"/>
      <c r="F240" s="103"/>
      <c r="G240" s="103"/>
      <c r="H240" s="103"/>
      <c r="I240" s="103"/>
      <c r="J240" s="103"/>
      <c r="K240" s="103"/>
      <c r="L240" s="103"/>
      <c r="M240" s="103"/>
      <c r="N240" s="96">
        <v>0.13081732072042301</v>
      </c>
      <c r="O240" s="96"/>
      <c r="P240" s="96"/>
      <c r="Q240" s="96"/>
      <c r="R240" s="96"/>
      <c r="S240" s="96"/>
      <c r="T240" s="96"/>
      <c r="U240" s="96"/>
      <c r="V240" s="96"/>
      <c r="W240" s="96"/>
      <c r="X240" s="94">
        <v>3820</v>
      </c>
      <c r="Y240" s="94"/>
      <c r="Z240" s="94"/>
      <c r="AA240" s="94"/>
      <c r="AB240" s="94"/>
      <c r="AC240" s="94"/>
      <c r="AD240" s="94"/>
      <c r="AE240" s="94"/>
      <c r="AF240" s="94"/>
      <c r="AG240" s="96">
        <v>8.6068990379199198E-2</v>
      </c>
      <c r="AH240" s="96"/>
      <c r="AI240" s="96"/>
      <c r="AJ240" s="96"/>
      <c r="AK240" s="96"/>
      <c r="AL240" s="96"/>
      <c r="AM240" s="96"/>
      <c r="AN240" s="96"/>
      <c r="AO240" s="96"/>
    </row>
    <row r="241" spans="2:44" s="1" customFormat="1" ht="10" x14ac:dyDescent="0.2">
      <c r="B241" s="12" t="s">
        <v>1145</v>
      </c>
      <c r="C241" s="103">
        <v>309558608.43000001</v>
      </c>
      <c r="D241" s="103"/>
      <c r="E241" s="103"/>
      <c r="F241" s="103"/>
      <c r="G241" s="103"/>
      <c r="H241" s="103"/>
      <c r="I241" s="103"/>
      <c r="J241" s="103"/>
      <c r="K241" s="103"/>
      <c r="L241" s="103"/>
      <c r="M241" s="103"/>
      <c r="N241" s="96">
        <v>0.104797963867656</v>
      </c>
      <c r="O241" s="96"/>
      <c r="P241" s="96"/>
      <c r="Q241" s="96"/>
      <c r="R241" s="96"/>
      <c r="S241" s="96"/>
      <c r="T241" s="96"/>
      <c r="U241" s="96"/>
      <c r="V241" s="96"/>
      <c r="W241" s="96"/>
      <c r="X241" s="94">
        <v>2772</v>
      </c>
      <c r="Y241" s="94"/>
      <c r="Z241" s="94"/>
      <c r="AA241" s="94"/>
      <c r="AB241" s="94"/>
      <c r="AC241" s="94"/>
      <c r="AD241" s="94"/>
      <c r="AE241" s="94"/>
      <c r="AF241" s="94"/>
      <c r="AG241" s="96">
        <v>6.2456345898204299E-2</v>
      </c>
      <c r="AH241" s="96"/>
      <c r="AI241" s="96"/>
      <c r="AJ241" s="96"/>
      <c r="AK241" s="96"/>
      <c r="AL241" s="96"/>
      <c r="AM241" s="96"/>
      <c r="AN241" s="96"/>
      <c r="AO241" s="96"/>
    </row>
    <row r="242" spans="2:44" s="1" customFormat="1" ht="10" x14ac:dyDescent="0.2">
      <c r="B242" s="12" t="s">
        <v>1146</v>
      </c>
      <c r="C242" s="103">
        <v>172976125.03999999</v>
      </c>
      <c r="D242" s="103"/>
      <c r="E242" s="103"/>
      <c r="F242" s="103"/>
      <c r="G242" s="103"/>
      <c r="H242" s="103"/>
      <c r="I242" s="103"/>
      <c r="J242" s="103"/>
      <c r="K242" s="103"/>
      <c r="L242" s="103"/>
      <c r="M242" s="103"/>
      <c r="N242" s="96">
        <v>5.8559333219151202E-2</v>
      </c>
      <c r="O242" s="96"/>
      <c r="P242" s="96"/>
      <c r="Q242" s="96"/>
      <c r="R242" s="96"/>
      <c r="S242" s="96"/>
      <c r="T242" s="96"/>
      <c r="U242" s="96"/>
      <c r="V242" s="96"/>
      <c r="W242" s="96"/>
      <c r="X242" s="94">
        <v>1304</v>
      </c>
      <c r="Y242" s="94"/>
      <c r="Z242" s="94"/>
      <c r="AA242" s="94"/>
      <c r="AB242" s="94"/>
      <c r="AC242" s="94"/>
      <c r="AD242" s="94"/>
      <c r="AE242" s="94"/>
      <c r="AF242" s="94"/>
      <c r="AG242" s="96">
        <v>2.9380618705360202E-2</v>
      </c>
      <c r="AH242" s="96"/>
      <c r="AI242" s="96"/>
      <c r="AJ242" s="96"/>
      <c r="AK242" s="96"/>
      <c r="AL242" s="96"/>
      <c r="AM242" s="96"/>
      <c r="AN242" s="96"/>
      <c r="AO242" s="96"/>
    </row>
    <row r="243" spans="2:44" s="1" customFormat="1" ht="10" x14ac:dyDescent="0.2">
      <c r="B243" s="12" t="s">
        <v>1147</v>
      </c>
      <c r="C243" s="103">
        <v>56674692.93</v>
      </c>
      <c r="D243" s="103"/>
      <c r="E243" s="103"/>
      <c r="F243" s="103"/>
      <c r="G243" s="103"/>
      <c r="H243" s="103"/>
      <c r="I243" s="103"/>
      <c r="J243" s="103"/>
      <c r="K243" s="103"/>
      <c r="L243" s="103"/>
      <c r="M243" s="103"/>
      <c r="N243" s="96">
        <v>1.9186649184177802E-2</v>
      </c>
      <c r="O243" s="96"/>
      <c r="P243" s="96"/>
      <c r="Q243" s="96"/>
      <c r="R243" s="96"/>
      <c r="S243" s="96"/>
      <c r="T243" s="96"/>
      <c r="U243" s="96"/>
      <c r="V243" s="96"/>
      <c r="W243" s="96"/>
      <c r="X243" s="94">
        <v>392</v>
      </c>
      <c r="Y243" s="94"/>
      <c r="Z243" s="94"/>
      <c r="AA243" s="94"/>
      <c r="AB243" s="94"/>
      <c r="AC243" s="94"/>
      <c r="AD243" s="94"/>
      <c r="AE243" s="94"/>
      <c r="AF243" s="94"/>
      <c r="AG243" s="96">
        <v>8.8322105310591897E-3</v>
      </c>
      <c r="AH243" s="96"/>
      <c r="AI243" s="96"/>
      <c r="AJ243" s="96"/>
      <c r="AK243" s="96"/>
      <c r="AL243" s="96"/>
      <c r="AM243" s="96"/>
      <c r="AN243" s="96"/>
      <c r="AO243" s="96"/>
    </row>
    <row r="244" spans="2:44" s="1" customFormat="1" ht="10" x14ac:dyDescent="0.2">
      <c r="B244" s="12" t="s">
        <v>1148</v>
      </c>
      <c r="C244" s="103">
        <v>4718529.01</v>
      </c>
      <c r="D244" s="103"/>
      <c r="E244" s="103"/>
      <c r="F244" s="103"/>
      <c r="G244" s="103"/>
      <c r="H244" s="103"/>
      <c r="I244" s="103"/>
      <c r="J244" s="103"/>
      <c r="K244" s="103"/>
      <c r="L244" s="103"/>
      <c r="M244" s="103"/>
      <c r="N244" s="96">
        <v>1.59741069778806E-3</v>
      </c>
      <c r="O244" s="96"/>
      <c r="P244" s="96"/>
      <c r="Q244" s="96"/>
      <c r="R244" s="96"/>
      <c r="S244" s="96"/>
      <c r="T244" s="96"/>
      <c r="U244" s="96"/>
      <c r="V244" s="96"/>
      <c r="W244" s="96"/>
      <c r="X244" s="94">
        <v>53</v>
      </c>
      <c r="Y244" s="94"/>
      <c r="Z244" s="94"/>
      <c r="AA244" s="94"/>
      <c r="AB244" s="94"/>
      <c r="AC244" s="94"/>
      <c r="AD244" s="94"/>
      <c r="AE244" s="94"/>
      <c r="AF244" s="94"/>
      <c r="AG244" s="96">
        <v>1.1941509136381E-3</v>
      </c>
      <c r="AH244" s="96"/>
      <c r="AI244" s="96"/>
      <c r="AJ244" s="96"/>
      <c r="AK244" s="96"/>
      <c r="AL244" s="96"/>
      <c r="AM244" s="96"/>
      <c r="AN244" s="96"/>
      <c r="AO244" s="96"/>
    </row>
    <row r="245" spans="2:44" s="1" customFormat="1" ht="10" x14ac:dyDescent="0.2">
      <c r="B245" s="12" t="s">
        <v>1149</v>
      </c>
      <c r="C245" s="103">
        <v>3554924.52</v>
      </c>
      <c r="D245" s="103"/>
      <c r="E245" s="103"/>
      <c r="F245" s="103"/>
      <c r="G245" s="103"/>
      <c r="H245" s="103"/>
      <c r="I245" s="103"/>
      <c r="J245" s="103"/>
      <c r="K245" s="103"/>
      <c r="L245" s="103"/>
      <c r="M245" s="103"/>
      <c r="N245" s="96">
        <v>1.2034840616730899E-3</v>
      </c>
      <c r="O245" s="96"/>
      <c r="P245" s="96"/>
      <c r="Q245" s="96"/>
      <c r="R245" s="96"/>
      <c r="S245" s="96"/>
      <c r="T245" s="96"/>
      <c r="U245" s="96"/>
      <c r="V245" s="96"/>
      <c r="W245" s="96"/>
      <c r="X245" s="94">
        <v>21</v>
      </c>
      <c r="Y245" s="94"/>
      <c r="Z245" s="94"/>
      <c r="AA245" s="94"/>
      <c r="AB245" s="94"/>
      <c r="AC245" s="94"/>
      <c r="AD245" s="94"/>
      <c r="AE245" s="94"/>
      <c r="AF245" s="94"/>
      <c r="AG245" s="96">
        <v>4.7315413559245701E-4</v>
      </c>
      <c r="AH245" s="96"/>
      <c r="AI245" s="96"/>
      <c r="AJ245" s="96"/>
      <c r="AK245" s="96"/>
      <c r="AL245" s="96"/>
      <c r="AM245" s="96"/>
      <c r="AN245" s="96"/>
      <c r="AO245" s="96"/>
    </row>
    <row r="246" spans="2:44" s="1" customFormat="1" ht="10" x14ac:dyDescent="0.2">
      <c r="B246" s="12" t="s">
        <v>1150</v>
      </c>
      <c r="C246" s="103">
        <v>15434522.630000001</v>
      </c>
      <c r="D246" s="103"/>
      <c r="E246" s="103"/>
      <c r="F246" s="103"/>
      <c r="G246" s="103"/>
      <c r="H246" s="103"/>
      <c r="I246" s="103"/>
      <c r="J246" s="103"/>
      <c r="K246" s="103"/>
      <c r="L246" s="103"/>
      <c r="M246" s="103"/>
      <c r="N246" s="96">
        <v>5.2252029206903104E-3</v>
      </c>
      <c r="O246" s="96"/>
      <c r="P246" s="96"/>
      <c r="Q246" s="96"/>
      <c r="R246" s="96"/>
      <c r="S246" s="96"/>
      <c r="T246" s="96"/>
      <c r="U246" s="96"/>
      <c r="V246" s="96"/>
      <c r="W246" s="96"/>
      <c r="X246" s="94">
        <v>147</v>
      </c>
      <c r="Y246" s="94"/>
      <c r="Z246" s="94"/>
      <c r="AA246" s="94"/>
      <c r="AB246" s="94"/>
      <c r="AC246" s="94"/>
      <c r="AD246" s="94"/>
      <c r="AE246" s="94"/>
      <c r="AF246" s="94"/>
      <c r="AG246" s="96">
        <v>3.3120789491472001E-3</v>
      </c>
      <c r="AH246" s="96"/>
      <c r="AI246" s="96"/>
      <c r="AJ246" s="96"/>
      <c r="AK246" s="96"/>
      <c r="AL246" s="96"/>
      <c r="AM246" s="96"/>
      <c r="AN246" s="96"/>
      <c r="AO246" s="96"/>
    </row>
    <row r="247" spans="2:44" s="1" customFormat="1" ht="10.5" x14ac:dyDescent="0.2">
      <c r="B247" s="53"/>
      <c r="C247" s="104">
        <v>2953860905.3600001</v>
      </c>
      <c r="D247" s="104"/>
      <c r="E247" s="104"/>
      <c r="F247" s="104"/>
      <c r="G247" s="104"/>
      <c r="H247" s="104"/>
      <c r="I247" s="104"/>
      <c r="J247" s="104"/>
      <c r="K247" s="104"/>
      <c r="L247" s="104"/>
      <c r="M247" s="104"/>
      <c r="N247" s="97">
        <v>1</v>
      </c>
      <c r="O247" s="97"/>
      <c r="P247" s="97"/>
      <c r="Q247" s="97"/>
      <c r="R247" s="97"/>
      <c r="S247" s="97"/>
      <c r="T247" s="97"/>
      <c r="U247" s="97"/>
      <c r="V247" s="97"/>
      <c r="W247" s="97"/>
      <c r="X247" s="95">
        <v>44383</v>
      </c>
      <c r="Y247" s="95"/>
      <c r="Z247" s="95"/>
      <c r="AA247" s="95"/>
      <c r="AB247" s="95"/>
      <c r="AC247" s="95"/>
      <c r="AD247" s="95"/>
      <c r="AE247" s="95"/>
      <c r="AF247" s="95"/>
      <c r="AG247" s="97">
        <v>1</v>
      </c>
      <c r="AH247" s="97"/>
      <c r="AI247" s="97"/>
      <c r="AJ247" s="97"/>
      <c r="AK247" s="97"/>
      <c r="AL247" s="97"/>
      <c r="AM247" s="97"/>
      <c r="AN247" s="97"/>
      <c r="AO247" s="97"/>
    </row>
    <row r="248" spans="2:44" s="1" customFormat="1" ht="8" x14ac:dyDescent="0.2"/>
    <row r="249" spans="2:44" s="1" customFormat="1" ht="13" x14ac:dyDescent="0.2">
      <c r="B249" s="87" t="s">
        <v>1183</v>
      </c>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c r="AN249" s="87"/>
      <c r="AO249" s="87"/>
      <c r="AP249" s="87"/>
      <c r="AQ249" s="87"/>
      <c r="AR249" s="87"/>
    </row>
    <row r="250" spans="2:44" s="1" customFormat="1" ht="8" x14ac:dyDescent="0.2"/>
    <row r="251" spans="2:44" s="1" customFormat="1" ht="10.5" x14ac:dyDescent="0.2">
      <c r="B251" s="52"/>
      <c r="C251" s="85" t="s">
        <v>1055</v>
      </c>
      <c r="D251" s="85"/>
      <c r="E251" s="85"/>
      <c r="F251" s="85"/>
      <c r="G251" s="85"/>
      <c r="H251" s="85"/>
      <c r="I251" s="85"/>
      <c r="J251" s="85"/>
      <c r="K251" s="85"/>
      <c r="L251" s="85"/>
      <c r="M251" s="85"/>
      <c r="N251" s="85" t="s">
        <v>1056</v>
      </c>
      <c r="O251" s="85"/>
      <c r="P251" s="85"/>
      <c r="Q251" s="85"/>
      <c r="R251" s="85"/>
      <c r="S251" s="85"/>
      <c r="T251" s="85"/>
      <c r="U251" s="85"/>
      <c r="V251" s="85"/>
      <c r="W251" s="85"/>
      <c r="X251" s="85" t="s">
        <v>1057</v>
      </c>
      <c r="Y251" s="85"/>
      <c r="Z251" s="85"/>
      <c r="AA251" s="85"/>
      <c r="AB251" s="85"/>
      <c r="AC251" s="85"/>
      <c r="AD251" s="85"/>
      <c r="AE251" s="85"/>
      <c r="AF251" s="85"/>
      <c r="AG251" s="85" t="s">
        <v>1056</v>
      </c>
      <c r="AH251" s="85"/>
      <c r="AI251" s="85"/>
      <c r="AJ251" s="85"/>
      <c r="AK251" s="85"/>
      <c r="AL251" s="85"/>
      <c r="AM251" s="85"/>
      <c r="AN251" s="85"/>
      <c r="AO251" s="85"/>
    </row>
    <row r="252" spans="2:44" s="1" customFormat="1" ht="10" x14ac:dyDescent="0.2">
      <c r="B252" s="12" t="s">
        <v>1138</v>
      </c>
      <c r="C252" s="103">
        <v>68790021.030000001</v>
      </c>
      <c r="D252" s="103"/>
      <c r="E252" s="103"/>
      <c r="F252" s="103"/>
      <c r="G252" s="103"/>
      <c r="H252" s="103"/>
      <c r="I252" s="103"/>
      <c r="J252" s="103"/>
      <c r="K252" s="103"/>
      <c r="L252" s="103"/>
      <c r="M252" s="103"/>
      <c r="N252" s="96">
        <v>2.3288172068351501E-2</v>
      </c>
      <c r="O252" s="96"/>
      <c r="P252" s="96"/>
      <c r="Q252" s="96"/>
      <c r="R252" s="96"/>
      <c r="S252" s="96"/>
      <c r="T252" s="96"/>
      <c r="U252" s="96"/>
      <c r="V252" s="96"/>
      <c r="W252" s="96"/>
      <c r="X252" s="94">
        <v>4867</v>
      </c>
      <c r="Y252" s="94"/>
      <c r="Z252" s="94"/>
      <c r="AA252" s="94"/>
      <c r="AB252" s="94"/>
      <c r="AC252" s="94"/>
      <c r="AD252" s="94"/>
      <c r="AE252" s="94"/>
      <c r="AF252" s="94"/>
      <c r="AG252" s="96">
        <v>0.10965910371088</v>
      </c>
      <c r="AH252" s="96"/>
      <c r="AI252" s="96"/>
      <c r="AJ252" s="96"/>
      <c r="AK252" s="96"/>
      <c r="AL252" s="96"/>
      <c r="AM252" s="96"/>
      <c r="AN252" s="96"/>
      <c r="AO252" s="96"/>
    </row>
    <row r="253" spans="2:44" s="1" customFormat="1" ht="10" x14ac:dyDescent="0.2">
      <c r="B253" s="12" t="s">
        <v>1139</v>
      </c>
      <c r="C253" s="103">
        <v>157915693.12999901</v>
      </c>
      <c r="D253" s="103"/>
      <c r="E253" s="103"/>
      <c r="F253" s="103"/>
      <c r="G253" s="103"/>
      <c r="H253" s="103"/>
      <c r="I253" s="103"/>
      <c r="J253" s="103"/>
      <c r="K253" s="103"/>
      <c r="L253" s="103"/>
      <c r="M253" s="103"/>
      <c r="N253" s="96">
        <v>5.3460774961830403E-2</v>
      </c>
      <c r="O253" s="96"/>
      <c r="P253" s="96"/>
      <c r="Q253" s="96"/>
      <c r="R253" s="96"/>
      <c r="S253" s="96"/>
      <c r="T253" s="96"/>
      <c r="U253" s="96"/>
      <c r="V253" s="96"/>
      <c r="W253" s="96"/>
      <c r="X253" s="94">
        <v>5270</v>
      </c>
      <c r="Y253" s="94"/>
      <c r="Z253" s="94"/>
      <c r="AA253" s="94"/>
      <c r="AB253" s="94"/>
      <c r="AC253" s="94"/>
      <c r="AD253" s="94"/>
      <c r="AE253" s="94"/>
      <c r="AF253" s="94"/>
      <c r="AG253" s="96">
        <v>0.118739156884393</v>
      </c>
      <c r="AH253" s="96"/>
      <c r="AI253" s="96"/>
      <c r="AJ253" s="96"/>
      <c r="AK253" s="96"/>
      <c r="AL253" s="96"/>
      <c r="AM253" s="96"/>
      <c r="AN253" s="96"/>
      <c r="AO253" s="96"/>
    </row>
    <row r="254" spans="2:44" s="1" customFormat="1" ht="10" x14ac:dyDescent="0.2">
      <c r="B254" s="12" t="s">
        <v>1140</v>
      </c>
      <c r="C254" s="103">
        <v>234311912.5</v>
      </c>
      <c r="D254" s="103"/>
      <c r="E254" s="103"/>
      <c r="F254" s="103"/>
      <c r="G254" s="103"/>
      <c r="H254" s="103"/>
      <c r="I254" s="103"/>
      <c r="J254" s="103"/>
      <c r="K254" s="103"/>
      <c r="L254" s="103"/>
      <c r="M254" s="103"/>
      <c r="N254" s="96">
        <v>7.9323949233636601E-2</v>
      </c>
      <c r="O254" s="96"/>
      <c r="P254" s="96"/>
      <c r="Q254" s="96"/>
      <c r="R254" s="96"/>
      <c r="S254" s="96"/>
      <c r="T254" s="96"/>
      <c r="U254" s="96"/>
      <c r="V254" s="96"/>
      <c r="W254" s="96"/>
      <c r="X254" s="94">
        <v>5098</v>
      </c>
      <c r="Y254" s="94"/>
      <c r="Z254" s="94"/>
      <c r="AA254" s="94"/>
      <c r="AB254" s="94"/>
      <c r="AC254" s="94"/>
      <c r="AD254" s="94"/>
      <c r="AE254" s="94"/>
      <c r="AF254" s="94"/>
      <c r="AG254" s="96">
        <v>0.114863799202397</v>
      </c>
      <c r="AH254" s="96"/>
      <c r="AI254" s="96"/>
      <c r="AJ254" s="96"/>
      <c r="AK254" s="96"/>
      <c r="AL254" s="96"/>
      <c r="AM254" s="96"/>
      <c r="AN254" s="96"/>
      <c r="AO254" s="96"/>
    </row>
    <row r="255" spans="2:44" s="1" customFormat="1" ht="10" x14ac:dyDescent="0.2">
      <c r="B255" s="12" t="s">
        <v>1141</v>
      </c>
      <c r="C255" s="103">
        <v>320875831.27999902</v>
      </c>
      <c r="D255" s="103"/>
      <c r="E255" s="103"/>
      <c r="F255" s="103"/>
      <c r="G255" s="103"/>
      <c r="H255" s="103"/>
      <c r="I255" s="103"/>
      <c r="J255" s="103"/>
      <c r="K255" s="103"/>
      <c r="L255" s="103"/>
      <c r="M255" s="103"/>
      <c r="N255" s="96">
        <v>0.10862929621965201</v>
      </c>
      <c r="O255" s="96"/>
      <c r="P255" s="96"/>
      <c r="Q255" s="96"/>
      <c r="R255" s="96"/>
      <c r="S255" s="96"/>
      <c r="T255" s="96"/>
      <c r="U255" s="96"/>
      <c r="V255" s="96"/>
      <c r="W255" s="96"/>
      <c r="X255" s="94">
        <v>5334</v>
      </c>
      <c r="Y255" s="94"/>
      <c r="Z255" s="94"/>
      <c r="AA255" s="94"/>
      <c r="AB255" s="94"/>
      <c r="AC255" s="94"/>
      <c r="AD255" s="94"/>
      <c r="AE255" s="94"/>
      <c r="AF255" s="94"/>
      <c r="AG255" s="96">
        <v>0.120181150440484</v>
      </c>
      <c r="AH255" s="96"/>
      <c r="AI255" s="96"/>
      <c r="AJ255" s="96"/>
      <c r="AK255" s="96"/>
      <c r="AL255" s="96"/>
      <c r="AM255" s="96"/>
      <c r="AN255" s="96"/>
      <c r="AO255" s="96"/>
    </row>
    <row r="256" spans="2:44" s="1" customFormat="1" ht="10" x14ac:dyDescent="0.2">
      <c r="B256" s="12" t="s">
        <v>1142</v>
      </c>
      <c r="C256" s="103">
        <v>381635936.55000001</v>
      </c>
      <c r="D256" s="103"/>
      <c r="E256" s="103"/>
      <c r="F256" s="103"/>
      <c r="G256" s="103"/>
      <c r="H256" s="103"/>
      <c r="I256" s="103"/>
      <c r="J256" s="103"/>
      <c r="K256" s="103"/>
      <c r="L256" s="103"/>
      <c r="M256" s="103"/>
      <c r="N256" s="96">
        <v>0.129199020799352</v>
      </c>
      <c r="O256" s="96"/>
      <c r="P256" s="96"/>
      <c r="Q256" s="96"/>
      <c r="R256" s="96"/>
      <c r="S256" s="96"/>
      <c r="T256" s="96"/>
      <c r="U256" s="96"/>
      <c r="V256" s="96"/>
      <c r="W256" s="96"/>
      <c r="X256" s="94">
        <v>5316</v>
      </c>
      <c r="Y256" s="94"/>
      <c r="Z256" s="94"/>
      <c r="AA256" s="94"/>
      <c r="AB256" s="94"/>
      <c r="AC256" s="94"/>
      <c r="AD256" s="94"/>
      <c r="AE256" s="94"/>
      <c r="AF256" s="94"/>
      <c r="AG256" s="96">
        <v>0.11977558975283301</v>
      </c>
      <c r="AH256" s="96"/>
      <c r="AI256" s="96"/>
      <c r="AJ256" s="96"/>
      <c r="AK256" s="96"/>
      <c r="AL256" s="96"/>
      <c r="AM256" s="96"/>
      <c r="AN256" s="96"/>
      <c r="AO256" s="96"/>
    </row>
    <row r="257" spans="2:44" s="1" customFormat="1" ht="10" x14ac:dyDescent="0.2">
      <c r="B257" s="12" t="s">
        <v>1143</v>
      </c>
      <c r="C257" s="103">
        <v>413301621.11999899</v>
      </c>
      <c r="D257" s="103"/>
      <c r="E257" s="103"/>
      <c r="F257" s="103"/>
      <c r="G257" s="103"/>
      <c r="H257" s="103"/>
      <c r="I257" s="103"/>
      <c r="J257" s="103"/>
      <c r="K257" s="103"/>
      <c r="L257" s="103"/>
      <c r="M257" s="103"/>
      <c r="N257" s="96">
        <v>0.13991912089361899</v>
      </c>
      <c r="O257" s="96"/>
      <c r="P257" s="96"/>
      <c r="Q257" s="96"/>
      <c r="R257" s="96"/>
      <c r="S257" s="96"/>
      <c r="T257" s="96"/>
      <c r="U257" s="96"/>
      <c r="V257" s="96"/>
      <c r="W257" s="96"/>
      <c r="X257" s="94">
        <v>5124</v>
      </c>
      <c r="Y257" s="94"/>
      <c r="Z257" s="94"/>
      <c r="AA257" s="94"/>
      <c r="AB257" s="94"/>
      <c r="AC257" s="94"/>
      <c r="AD257" s="94"/>
      <c r="AE257" s="94"/>
      <c r="AF257" s="94"/>
      <c r="AG257" s="96">
        <v>0.11544960908455899</v>
      </c>
      <c r="AH257" s="96"/>
      <c r="AI257" s="96"/>
      <c r="AJ257" s="96"/>
      <c r="AK257" s="96"/>
      <c r="AL257" s="96"/>
      <c r="AM257" s="96"/>
      <c r="AN257" s="96"/>
      <c r="AO257" s="96"/>
    </row>
    <row r="258" spans="2:44" s="1" customFormat="1" ht="10" x14ac:dyDescent="0.2">
      <c r="B258" s="12" t="s">
        <v>1144</v>
      </c>
      <c r="C258" s="103">
        <v>437317416.50999999</v>
      </c>
      <c r="D258" s="103"/>
      <c r="E258" s="103"/>
      <c r="F258" s="103"/>
      <c r="G258" s="103"/>
      <c r="H258" s="103"/>
      <c r="I258" s="103"/>
      <c r="J258" s="103"/>
      <c r="K258" s="103"/>
      <c r="L258" s="103"/>
      <c r="M258" s="103"/>
      <c r="N258" s="96">
        <v>0.14804942768850601</v>
      </c>
      <c r="O258" s="96"/>
      <c r="P258" s="96"/>
      <c r="Q258" s="96"/>
      <c r="R258" s="96"/>
      <c r="S258" s="96"/>
      <c r="T258" s="96"/>
      <c r="U258" s="96"/>
      <c r="V258" s="96"/>
      <c r="W258" s="96"/>
      <c r="X258" s="94">
        <v>4865</v>
      </c>
      <c r="Y258" s="94"/>
      <c r="Z258" s="94"/>
      <c r="AA258" s="94"/>
      <c r="AB258" s="94"/>
      <c r="AC258" s="94"/>
      <c r="AD258" s="94"/>
      <c r="AE258" s="94"/>
      <c r="AF258" s="94"/>
      <c r="AG258" s="96">
        <v>0.10961404141225201</v>
      </c>
      <c r="AH258" s="96"/>
      <c r="AI258" s="96"/>
      <c r="AJ258" s="96"/>
      <c r="AK258" s="96"/>
      <c r="AL258" s="96"/>
      <c r="AM258" s="96"/>
      <c r="AN258" s="96"/>
      <c r="AO258" s="96"/>
    </row>
    <row r="259" spans="2:44" s="1" customFormat="1" ht="10" x14ac:dyDescent="0.2">
      <c r="B259" s="12" t="s">
        <v>1145</v>
      </c>
      <c r="C259" s="103">
        <v>490609548.24000001</v>
      </c>
      <c r="D259" s="103"/>
      <c r="E259" s="103"/>
      <c r="F259" s="103"/>
      <c r="G259" s="103"/>
      <c r="H259" s="103"/>
      <c r="I259" s="103"/>
      <c r="J259" s="103"/>
      <c r="K259" s="103"/>
      <c r="L259" s="103"/>
      <c r="M259" s="103"/>
      <c r="N259" s="96">
        <v>0.16609094468522601</v>
      </c>
      <c r="O259" s="96"/>
      <c r="P259" s="96"/>
      <c r="Q259" s="96"/>
      <c r="R259" s="96"/>
      <c r="S259" s="96"/>
      <c r="T259" s="96"/>
      <c r="U259" s="96"/>
      <c r="V259" s="96"/>
      <c r="W259" s="96"/>
      <c r="X259" s="94">
        <v>4773</v>
      </c>
      <c r="Y259" s="94"/>
      <c r="Z259" s="94"/>
      <c r="AA259" s="94"/>
      <c r="AB259" s="94"/>
      <c r="AC259" s="94"/>
      <c r="AD259" s="94"/>
      <c r="AE259" s="94"/>
      <c r="AF259" s="94"/>
      <c r="AG259" s="96">
        <v>0.107541175675371</v>
      </c>
      <c r="AH259" s="96"/>
      <c r="AI259" s="96"/>
      <c r="AJ259" s="96"/>
      <c r="AK259" s="96"/>
      <c r="AL259" s="96"/>
      <c r="AM259" s="96"/>
      <c r="AN259" s="96"/>
      <c r="AO259" s="96"/>
    </row>
    <row r="260" spans="2:44" s="1" customFormat="1" ht="10" x14ac:dyDescent="0.2">
      <c r="B260" s="12" t="s">
        <v>1146</v>
      </c>
      <c r="C260" s="103">
        <v>324368019.26999998</v>
      </c>
      <c r="D260" s="103"/>
      <c r="E260" s="103"/>
      <c r="F260" s="103"/>
      <c r="G260" s="103"/>
      <c r="H260" s="103"/>
      <c r="I260" s="103"/>
      <c r="J260" s="103"/>
      <c r="K260" s="103"/>
      <c r="L260" s="103"/>
      <c r="M260" s="103"/>
      <c r="N260" s="96">
        <v>0.109811541457964</v>
      </c>
      <c r="O260" s="96"/>
      <c r="P260" s="96"/>
      <c r="Q260" s="96"/>
      <c r="R260" s="96"/>
      <c r="S260" s="96"/>
      <c r="T260" s="96"/>
      <c r="U260" s="96"/>
      <c r="V260" s="96"/>
      <c r="W260" s="96"/>
      <c r="X260" s="94">
        <v>2705</v>
      </c>
      <c r="Y260" s="94"/>
      <c r="Z260" s="94"/>
      <c r="AA260" s="94"/>
      <c r="AB260" s="94"/>
      <c r="AC260" s="94"/>
      <c r="AD260" s="94"/>
      <c r="AE260" s="94"/>
      <c r="AF260" s="94"/>
      <c r="AG260" s="96">
        <v>6.0946758894171199E-2</v>
      </c>
      <c r="AH260" s="96"/>
      <c r="AI260" s="96"/>
      <c r="AJ260" s="96"/>
      <c r="AK260" s="96"/>
      <c r="AL260" s="96"/>
      <c r="AM260" s="96"/>
      <c r="AN260" s="96"/>
      <c r="AO260" s="96"/>
    </row>
    <row r="261" spans="2:44" s="1" customFormat="1" ht="10" x14ac:dyDescent="0.2">
      <c r="B261" s="12" t="s">
        <v>1147</v>
      </c>
      <c r="C261" s="103">
        <v>82409918.540000096</v>
      </c>
      <c r="D261" s="103"/>
      <c r="E261" s="103"/>
      <c r="F261" s="103"/>
      <c r="G261" s="103"/>
      <c r="H261" s="103"/>
      <c r="I261" s="103"/>
      <c r="J261" s="103"/>
      <c r="K261" s="103"/>
      <c r="L261" s="103"/>
      <c r="M261" s="103"/>
      <c r="N261" s="96">
        <v>2.7899051844472798E-2</v>
      </c>
      <c r="O261" s="96"/>
      <c r="P261" s="96"/>
      <c r="Q261" s="96"/>
      <c r="R261" s="96"/>
      <c r="S261" s="96"/>
      <c r="T261" s="96"/>
      <c r="U261" s="96"/>
      <c r="V261" s="96"/>
      <c r="W261" s="96"/>
      <c r="X261" s="94">
        <v>646</v>
      </c>
      <c r="Y261" s="94"/>
      <c r="Z261" s="94"/>
      <c r="AA261" s="94"/>
      <c r="AB261" s="94"/>
      <c r="AC261" s="94"/>
      <c r="AD261" s="94"/>
      <c r="AE261" s="94"/>
      <c r="AF261" s="94"/>
      <c r="AG261" s="96">
        <v>1.45551224567965E-2</v>
      </c>
      <c r="AH261" s="96"/>
      <c r="AI261" s="96"/>
      <c r="AJ261" s="96"/>
      <c r="AK261" s="96"/>
      <c r="AL261" s="96"/>
      <c r="AM261" s="96"/>
      <c r="AN261" s="96"/>
      <c r="AO261" s="96"/>
    </row>
    <row r="262" spans="2:44" s="1" customFormat="1" ht="10" x14ac:dyDescent="0.2">
      <c r="B262" s="12" t="s">
        <v>1148</v>
      </c>
      <c r="C262" s="103">
        <v>13376912.9</v>
      </c>
      <c r="D262" s="103"/>
      <c r="E262" s="103"/>
      <c r="F262" s="103"/>
      <c r="G262" s="103"/>
      <c r="H262" s="103"/>
      <c r="I262" s="103"/>
      <c r="J262" s="103"/>
      <c r="K262" s="103"/>
      <c r="L262" s="103"/>
      <c r="M262" s="103"/>
      <c r="N262" s="96">
        <v>4.5286197720842596E-3</v>
      </c>
      <c r="O262" s="96"/>
      <c r="P262" s="96"/>
      <c r="Q262" s="96"/>
      <c r="R262" s="96"/>
      <c r="S262" s="96"/>
      <c r="T262" s="96"/>
      <c r="U262" s="96"/>
      <c r="V262" s="96"/>
      <c r="W262" s="96"/>
      <c r="X262" s="94">
        <v>127</v>
      </c>
      <c r="Y262" s="94"/>
      <c r="Z262" s="94"/>
      <c r="AA262" s="94"/>
      <c r="AB262" s="94"/>
      <c r="AC262" s="94"/>
      <c r="AD262" s="94"/>
      <c r="AE262" s="94"/>
      <c r="AF262" s="94"/>
      <c r="AG262" s="96">
        <v>2.8614559628686699E-3</v>
      </c>
      <c r="AH262" s="96"/>
      <c r="AI262" s="96"/>
      <c r="AJ262" s="96"/>
      <c r="AK262" s="96"/>
      <c r="AL262" s="96"/>
      <c r="AM262" s="96"/>
      <c r="AN262" s="96"/>
      <c r="AO262" s="96"/>
    </row>
    <row r="263" spans="2:44" s="1" customFormat="1" ht="10" x14ac:dyDescent="0.2">
      <c r="B263" s="12" t="s">
        <v>1149</v>
      </c>
      <c r="C263" s="103">
        <v>5448809.8600000003</v>
      </c>
      <c r="D263" s="103"/>
      <c r="E263" s="103"/>
      <c r="F263" s="103"/>
      <c r="G263" s="103"/>
      <c r="H263" s="103"/>
      <c r="I263" s="103"/>
      <c r="J263" s="103"/>
      <c r="K263" s="103"/>
      <c r="L263" s="103"/>
      <c r="M263" s="103"/>
      <c r="N263" s="96">
        <v>1.84463995921837E-3</v>
      </c>
      <c r="O263" s="96"/>
      <c r="P263" s="96"/>
      <c r="Q263" s="96"/>
      <c r="R263" s="96"/>
      <c r="S263" s="96"/>
      <c r="T263" s="96"/>
      <c r="U263" s="96"/>
      <c r="V263" s="96"/>
      <c r="W263" s="96"/>
      <c r="X263" s="94">
        <v>56</v>
      </c>
      <c r="Y263" s="94"/>
      <c r="Z263" s="94"/>
      <c r="AA263" s="94"/>
      <c r="AB263" s="94"/>
      <c r="AC263" s="94"/>
      <c r="AD263" s="94"/>
      <c r="AE263" s="94"/>
      <c r="AF263" s="94"/>
      <c r="AG263" s="96">
        <v>1.2617443615798799E-3</v>
      </c>
      <c r="AH263" s="96"/>
      <c r="AI263" s="96"/>
      <c r="AJ263" s="96"/>
      <c r="AK263" s="96"/>
      <c r="AL263" s="96"/>
      <c r="AM263" s="96"/>
      <c r="AN263" s="96"/>
      <c r="AO263" s="96"/>
    </row>
    <row r="264" spans="2:44" s="1" customFormat="1" ht="10" x14ac:dyDescent="0.2">
      <c r="B264" s="12" t="s">
        <v>1150</v>
      </c>
      <c r="C264" s="103">
        <v>23499264.43</v>
      </c>
      <c r="D264" s="103"/>
      <c r="E264" s="103"/>
      <c r="F264" s="103"/>
      <c r="G264" s="103"/>
      <c r="H264" s="103"/>
      <c r="I264" s="103"/>
      <c r="J264" s="103"/>
      <c r="K264" s="103"/>
      <c r="L264" s="103"/>
      <c r="M264" s="103"/>
      <c r="N264" s="96">
        <v>7.9554404160869108E-3</v>
      </c>
      <c r="O264" s="96"/>
      <c r="P264" s="96"/>
      <c r="Q264" s="96"/>
      <c r="R264" s="96"/>
      <c r="S264" s="96"/>
      <c r="T264" s="96"/>
      <c r="U264" s="96"/>
      <c r="V264" s="96"/>
      <c r="W264" s="96"/>
      <c r="X264" s="94">
        <v>202</v>
      </c>
      <c r="Y264" s="94"/>
      <c r="Z264" s="94"/>
      <c r="AA264" s="94"/>
      <c r="AB264" s="94"/>
      <c r="AC264" s="94"/>
      <c r="AD264" s="94"/>
      <c r="AE264" s="94"/>
      <c r="AF264" s="94"/>
      <c r="AG264" s="96">
        <v>4.5512921614131504E-3</v>
      </c>
      <c r="AH264" s="96"/>
      <c r="AI264" s="96"/>
      <c r="AJ264" s="96"/>
      <c r="AK264" s="96"/>
      <c r="AL264" s="96"/>
      <c r="AM264" s="96"/>
      <c r="AN264" s="96"/>
      <c r="AO264" s="96"/>
    </row>
    <row r="265" spans="2:44" s="1" customFormat="1" ht="10.5" x14ac:dyDescent="0.2">
      <c r="B265" s="53"/>
      <c r="C265" s="104">
        <v>2953860905.3600001</v>
      </c>
      <c r="D265" s="104"/>
      <c r="E265" s="104"/>
      <c r="F265" s="104"/>
      <c r="G265" s="104"/>
      <c r="H265" s="104"/>
      <c r="I265" s="104"/>
      <c r="J265" s="104"/>
      <c r="K265" s="104"/>
      <c r="L265" s="104"/>
      <c r="M265" s="104"/>
      <c r="N265" s="97">
        <v>1</v>
      </c>
      <c r="O265" s="97"/>
      <c r="P265" s="97"/>
      <c r="Q265" s="97"/>
      <c r="R265" s="97"/>
      <c r="S265" s="97"/>
      <c r="T265" s="97"/>
      <c r="U265" s="97"/>
      <c r="V265" s="97"/>
      <c r="W265" s="97"/>
      <c r="X265" s="95">
        <v>44383</v>
      </c>
      <c r="Y265" s="95"/>
      <c r="Z265" s="95"/>
      <c r="AA265" s="95"/>
      <c r="AB265" s="95"/>
      <c r="AC265" s="95"/>
      <c r="AD265" s="95"/>
      <c r="AE265" s="95"/>
      <c r="AF265" s="95"/>
      <c r="AG265" s="97">
        <v>1</v>
      </c>
      <c r="AH265" s="97"/>
      <c r="AI265" s="97"/>
      <c r="AJ265" s="97"/>
      <c r="AK265" s="97"/>
      <c r="AL265" s="97"/>
      <c r="AM265" s="97"/>
      <c r="AN265" s="97"/>
      <c r="AO265" s="97"/>
    </row>
    <row r="266" spans="2:44" s="1" customFormat="1" ht="8" x14ac:dyDescent="0.2"/>
    <row r="267" spans="2:44" s="1" customFormat="1" ht="13" x14ac:dyDescent="0.2">
      <c r="B267" s="87" t="s">
        <v>1184</v>
      </c>
      <c r="C267" s="87"/>
      <c r="D267" s="87"/>
      <c r="E267" s="87"/>
      <c r="F267" s="87"/>
      <c r="G267" s="87"/>
      <c r="H267" s="87"/>
      <c r="I267" s="87"/>
      <c r="J267" s="87"/>
      <c r="K267" s="87"/>
      <c r="L267" s="87"/>
      <c r="M267" s="87"/>
      <c r="N267" s="87"/>
      <c r="O267" s="87"/>
      <c r="P267" s="87"/>
      <c r="Q267" s="87"/>
      <c r="R267" s="87"/>
      <c r="S267" s="87"/>
      <c r="T267" s="87"/>
      <c r="U267" s="87"/>
      <c r="V267" s="87"/>
      <c r="W267" s="87"/>
      <c r="X267" s="87"/>
      <c r="Y267" s="87"/>
      <c r="Z267" s="87"/>
      <c r="AA267" s="87"/>
      <c r="AB267" s="87"/>
      <c r="AC267" s="87"/>
      <c r="AD267" s="87"/>
      <c r="AE267" s="87"/>
      <c r="AF267" s="87"/>
      <c r="AG267" s="87"/>
      <c r="AH267" s="87"/>
      <c r="AI267" s="87"/>
      <c r="AJ267" s="87"/>
      <c r="AK267" s="87"/>
      <c r="AL267" s="87"/>
      <c r="AM267" s="87"/>
      <c r="AN267" s="87"/>
      <c r="AO267" s="87"/>
      <c r="AP267" s="87"/>
      <c r="AQ267" s="87"/>
      <c r="AR267" s="87"/>
    </row>
    <row r="268" spans="2:44" s="1" customFormat="1" ht="8" x14ac:dyDescent="0.2"/>
    <row r="269" spans="2:44" s="1" customFormat="1" ht="10.5" x14ac:dyDescent="0.2">
      <c r="B269" s="99"/>
      <c r="C269" s="99"/>
      <c r="D269" s="85" t="s">
        <v>1055</v>
      </c>
      <c r="E269" s="85"/>
      <c r="F269" s="85"/>
      <c r="G269" s="85"/>
      <c r="H269" s="85"/>
      <c r="I269" s="85"/>
      <c r="J269" s="85"/>
      <c r="K269" s="85"/>
      <c r="L269" s="85"/>
      <c r="M269" s="85"/>
      <c r="N269" s="85"/>
      <c r="O269" s="85" t="s">
        <v>1056</v>
      </c>
      <c r="P269" s="85"/>
      <c r="Q269" s="85"/>
      <c r="R269" s="85"/>
      <c r="S269" s="85"/>
      <c r="T269" s="85"/>
      <c r="U269" s="85"/>
      <c r="V269" s="85"/>
      <c r="W269" s="85"/>
      <c r="X269" s="85"/>
      <c r="Y269" s="85" t="s">
        <v>1057</v>
      </c>
      <c r="Z269" s="85"/>
      <c r="AA269" s="85"/>
      <c r="AB269" s="85"/>
      <c r="AC269" s="85"/>
      <c r="AD269" s="85"/>
      <c r="AE269" s="85"/>
      <c r="AF269" s="85"/>
      <c r="AG269" s="85"/>
      <c r="AH269" s="85" t="s">
        <v>1056</v>
      </c>
      <c r="AI269" s="85"/>
      <c r="AJ269" s="85"/>
      <c r="AK269" s="85"/>
      <c r="AL269" s="85"/>
      <c r="AM269" s="85"/>
      <c r="AN269" s="85"/>
      <c r="AO269" s="85"/>
      <c r="AP269" s="54"/>
    </row>
    <row r="270" spans="2:44" s="1" customFormat="1" ht="10" x14ac:dyDescent="0.2">
      <c r="B270" s="98" t="s">
        <v>1151</v>
      </c>
      <c r="C270" s="98"/>
      <c r="D270" s="103">
        <v>30125514.239999998</v>
      </c>
      <c r="E270" s="103"/>
      <c r="F270" s="103"/>
      <c r="G270" s="103"/>
      <c r="H270" s="103"/>
      <c r="I270" s="103"/>
      <c r="J270" s="103"/>
      <c r="K270" s="103"/>
      <c r="L270" s="103"/>
      <c r="M270" s="103"/>
      <c r="N270" s="103"/>
      <c r="O270" s="96">
        <v>1.01986908677166E-2</v>
      </c>
      <c r="P270" s="96"/>
      <c r="Q270" s="96"/>
      <c r="R270" s="96"/>
      <c r="S270" s="96"/>
      <c r="T270" s="96"/>
      <c r="U270" s="96"/>
      <c r="V270" s="96"/>
      <c r="W270" s="96"/>
      <c r="X270" s="96"/>
      <c r="Y270" s="94">
        <v>2916</v>
      </c>
      <c r="Z270" s="94"/>
      <c r="AA270" s="94"/>
      <c r="AB270" s="94"/>
      <c r="AC270" s="94"/>
      <c r="AD270" s="94"/>
      <c r="AE270" s="94"/>
      <c r="AF270" s="94"/>
      <c r="AG270" s="94"/>
      <c r="AH270" s="96">
        <v>6.5700831399409701E-2</v>
      </c>
      <c r="AI270" s="96"/>
      <c r="AJ270" s="96"/>
      <c r="AK270" s="96"/>
      <c r="AL270" s="96"/>
      <c r="AM270" s="96"/>
      <c r="AN270" s="96"/>
      <c r="AO270" s="96"/>
      <c r="AP270" s="55">
        <v>1</v>
      </c>
    </row>
    <row r="271" spans="2:44" s="1" customFormat="1" ht="10" x14ac:dyDescent="0.2">
      <c r="B271" s="98" t="s">
        <v>1152</v>
      </c>
      <c r="C271" s="98"/>
      <c r="D271" s="103">
        <v>103842778.58</v>
      </c>
      <c r="E271" s="103"/>
      <c r="F271" s="103"/>
      <c r="G271" s="103"/>
      <c r="H271" s="103"/>
      <c r="I271" s="103"/>
      <c r="J271" s="103"/>
      <c r="K271" s="103"/>
      <c r="L271" s="103"/>
      <c r="M271" s="103"/>
      <c r="N271" s="103"/>
      <c r="O271" s="96">
        <v>3.51549317679683E-2</v>
      </c>
      <c r="P271" s="96"/>
      <c r="Q271" s="96"/>
      <c r="R271" s="96"/>
      <c r="S271" s="96"/>
      <c r="T271" s="96"/>
      <c r="U271" s="96"/>
      <c r="V271" s="96"/>
      <c r="W271" s="96"/>
      <c r="X271" s="96"/>
      <c r="Y271" s="94">
        <v>4594</v>
      </c>
      <c r="Z271" s="94"/>
      <c r="AA271" s="94"/>
      <c r="AB271" s="94"/>
      <c r="AC271" s="94"/>
      <c r="AD271" s="94"/>
      <c r="AE271" s="94"/>
      <c r="AF271" s="94"/>
      <c r="AG271" s="94"/>
      <c r="AH271" s="96">
        <v>0.103508099948178</v>
      </c>
      <c r="AI271" s="96"/>
      <c r="AJ271" s="96"/>
      <c r="AK271" s="96"/>
      <c r="AL271" s="96"/>
      <c r="AM271" s="96"/>
      <c r="AN271" s="96"/>
      <c r="AO271" s="96"/>
      <c r="AP271" s="55">
        <v>2</v>
      </c>
    </row>
    <row r="272" spans="2:44" s="1" customFormat="1" ht="10" x14ac:dyDescent="0.2">
      <c r="B272" s="98" t="s">
        <v>1153</v>
      </c>
      <c r="C272" s="98"/>
      <c r="D272" s="103">
        <v>205523860.80000001</v>
      </c>
      <c r="E272" s="103"/>
      <c r="F272" s="103"/>
      <c r="G272" s="103"/>
      <c r="H272" s="103"/>
      <c r="I272" s="103"/>
      <c r="J272" s="103"/>
      <c r="K272" s="103"/>
      <c r="L272" s="103"/>
      <c r="M272" s="103"/>
      <c r="N272" s="103"/>
      <c r="O272" s="96">
        <v>6.9578042902108797E-2</v>
      </c>
      <c r="P272" s="96"/>
      <c r="Q272" s="96"/>
      <c r="R272" s="96"/>
      <c r="S272" s="96"/>
      <c r="T272" s="96"/>
      <c r="U272" s="96"/>
      <c r="V272" s="96"/>
      <c r="W272" s="96"/>
      <c r="X272" s="96"/>
      <c r="Y272" s="94">
        <v>5052</v>
      </c>
      <c r="Z272" s="94"/>
      <c r="AA272" s="94"/>
      <c r="AB272" s="94"/>
      <c r="AC272" s="94"/>
      <c r="AD272" s="94"/>
      <c r="AE272" s="94"/>
      <c r="AF272" s="94"/>
      <c r="AG272" s="94"/>
      <c r="AH272" s="96">
        <v>0.113827366333957</v>
      </c>
      <c r="AI272" s="96"/>
      <c r="AJ272" s="96"/>
      <c r="AK272" s="96"/>
      <c r="AL272" s="96"/>
      <c r="AM272" s="96"/>
      <c r="AN272" s="96"/>
      <c r="AO272" s="96"/>
      <c r="AP272" s="55">
        <v>3</v>
      </c>
    </row>
    <row r="273" spans="2:44" s="1" customFormat="1" ht="10" x14ac:dyDescent="0.2">
      <c r="B273" s="98" t="s">
        <v>1154</v>
      </c>
      <c r="C273" s="98"/>
      <c r="D273" s="103">
        <v>404378001.48000002</v>
      </c>
      <c r="E273" s="103"/>
      <c r="F273" s="103"/>
      <c r="G273" s="103"/>
      <c r="H273" s="103"/>
      <c r="I273" s="103"/>
      <c r="J273" s="103"/>
      <c r="K273" s="103"/>
      <c r="L273" s="103"/>
      <c r="M273" s="103"/>
      <c r="N273" s="103"/>
      <c r="O273" s="96">
        <v>0.13689811891488399</v>
      </c>
      <c r="P273" s="96"/>
      <c r="Q273" s="96"/>
      <c r="R273" s="96"/>
      <c r="S273" s="96"/>
      <c r="T273" s="96"/>
      <c r="U273" s="96"/>
      <c r="V273" s="96"/>
      <c r="W273" s="96"/>
      <c r="X273" s="96"/>
      <c r="Y273" s="94">
        <v>5819</v>
      </c>
      <c r="Z273" s="94"/>
      <c r="AA273" s="94"/>
      <c r="AB273" s="94"/>
      <c r="AC273" s="94"/>
      <c r="AD273" s="94"/>
      <c r="AE273" s="94"/>
      <c r="AF273" s="94"/>
      <c r="AG273" s="94"/>
      <c r="AH273" s="96">
        <v>0.13110875785773801</v>
      </c>
      <c r="AI273" s="96"/>
      <c r="AJ273" s="96"/>
      <c r="AK273" s="96"/>
      <c r="AL273" s="96"/>
      <c r="AM273" s="96"/>
      <c r="AN273" s="96"/>
      <c r="AO273" s="96"/>
      <c r="AP273" s="55">
        <v>4</v>
      </c>
    </row>
    <row r="274" spans="2:44" s="1" customFormat="1" ht="10" x14ac:dyDescent="0.2">
      <c r="B274" s="98" t="s">
        <v>1155</v>
      </c>
      <c r="C274" s="98"/>
      <c r="D274" s="103">
        <v>355617501.67000002</v>
      </c>
      <c r="E274" s="103"/>
      <c r="F274" s="103"/>
      <c r="G274" s="103"/>
      <c r="H274" s="103"/>
      <c r="I274" s="103"/>
      <c r="J274" s="103"/>
      <c r="K274" s="103"/>
      <c r="L274" s="103"/>
      <c r="M274" s="103"/>
      <c r="N274" s="103"/>
      <c r="O274" s="96">
        <v>0.120390740479589</v>
      </c>
      <c r="P274" s="96"/>
      <c r="Q274" s="96"/>
      <c r="R274" s="96"/>
      <c r="S274" s="96"/>
      <c r="T274" s="96"/>
      <c r="U274" s="96"/>
      <c r="V274" s="96"/>
      <c r="W274" s="96"/>
      <c r="X274" s="96"/>
      <c r="Y274" s="94">
        <v>4529</v>
      </c>
      <c r="Z274" s="94"/>
      <c r="AA274" s="94"/>
      <c r="AB274" s="94"/>
      <c r="AC274" s="94"/>
      <c r="AD274" s="94"/>
      <c r="AE274" s="94"/>
      <c r="AF274" s="94"/>
      <c r="AG274" s="94"/>
      <c r="AH274" s="96">
        <v>0.10204357524277299</v>
      </c>
      <c r="AI274" s="96"/>
      <c r="AJ274" s="96"/>
      <c r="AK274" s="96"/>
      <c r="AL274" s="96"/>
      <c r="AM274" s="96"/>
      <c r="AN274" s="96"/>
      <c r="AO274" s="96"/>
      <c r="AP274" s="55">
        <v>5</v>
      </c>
    </row>
    <row r="275" spans="2:44" s="1" customFormat="1" ht="10" x14ac:dyDescent="0.2">
      <c r="B275" s="98" t="s">
        <v>1156</v>
      </c>
      <c r="C275" s="98"/>
      <c r="D275" s="103">
        <v>110319549.94</v>
      </c>
      <c r="E275" s="103"/>
      <c r="F275" s="103"/>
      <c r="G275" s="103"/>
      <c r="H275" s="103"/>
      <c r="I275" s="103"/>
      <c r="J275" s="103"/>
      <c r="K275" s="103"/>
      <c r="L275" s="103"/>
      <c r="M275" s="103"/>
      <c r="N275" s="103"/>
      <c r="O275" s="96">
        <v>3.7347577788722802E-2</v>
      </c>
      <c r="P275" s="96"/>
      <c r="Q275" s="96"/>
      <c r="R275" s="96"/>
      <c r="S275" s="96"/>
      <c r="T275" s="96"/>
      <c r="U275" s="96"/>
      <c r="V275" s="96"/>
      <c r="W275" s="96"/>
      <c r="X275" s="96"/>
      <c r="Y275" s="94">
        <v>1966</v>
      </c>
      <c r="Z275" s="94"/>
      <c r="AA275" s="94"/>
      <c r="AB275" s="94"/>
      <c r="AC275" s="94"/>
      <c r="AD275" s="94"/>
      <c r="AE275" s="94"/>
      <c r="AF275" s="94"/>
      <c r="AG275" s="94"/>
      <c r="AH275" s="96">
        <v>4.4296239551179499E-2</v>
      </c>
      <c r="AI275" s="96"/>
      <c r="AJ275" s="96"/>
      <c r="AK275" s="96"/>
      <c r="AL275" s="96"/>
      <c r="AM275" s="96"/>
      <c r="AN275" s="96"/>
      <c r="AO275" s="96"/>
      <c r="AP275" s="55">
        <v>6</v>
      </c>
    </row>
    <row r="276" spans="2:44" s="1" customFormat="1" ht="10" x14ac:dyDescent="0.2">
      <c r="B276" s="98" t="s">
        <v>1157</v>
      </c>
      <c r="C276" s="98"/>
      <c r="D276" s="103">
        <v>144432052.19999999</v>
      </c>
      <c r="E276" s="103"/>
      <c r="F276" s="103"/>
      <c r="G276" s="103"/>
      <c r="H276" s="103"/>
      <c r="I276" s="103"/>
      <c r="J276" s="103"/>
      <c r="K276" s="103"/>
      <c r="L276" s="103"/>
      <c r="M276" s="103"/>
      <c r="N276" s="103"/>
      <c r="O276" s="96">
        <v>4.8896023485031803E-2</v>
      </c>
      <c r="P276" s="96"/>
      <c r="Q276" s="96"/>
      <c r="R276" s="96"/>
      <c r="S276" s="96"/>
      <c r="T276" s="96"/>
      <c r="U276" s="96"/>
      <c r="V276" s="96"/>
      <c r="W276" s="96"/>
      <c r="X276" s="96"/>
      <c r="Y276" s="94">
        <v>2363</v>
      </c>
      <c r="Z276" s="94"/>
      <c r="AA276" s="94"/>
      <c r="AB276" s="94"/>
      <c r="AC276" s="94"/>
      <c r="AD276" s="94"/>
      <c r="AE276" s="94"/>
      <c r="AF276" s="94"/>
      <c r="AG276" s="94"/>
      <c r="AH276" s="96">
        <v>5.3241105828808297E-2</v>
      </c>
      <c r="AI276" s="96"/>
      <c r="AJ276" s="96"/>
      <c r="AK276" s="96"/>
      <c r="AL276" s="96"/>
      <c r="AM276" s="96"/>
      <c r="AN276" s="96"/>
      <c r="AO276" s="96"/>
      <c r="AP276" s="55">
        <v>7</v>
      </c>
    </row>
    <row r="277" spans="2:44" s="1" customFormat="1" ht="10" x14ac:dyDescent="0.2">
      <c r="B277" s="98" t="s">
        <v>1158</v>
      </c>
      <c r="C277" s="98"/>
      <c r="D277" s="103">
        <v>165787984.53999999</v>
      </c>
      <c r="E277" s="103"/>
      <c r="F277" s="103"/>
      <c r="G277" s="103"/>
      <c r="H277" s="103"/>
      <c r="I277" s="103"/>
      <c r="J277" s="103"/>
      <c r="K277" s="103"/>
      <c r="L277" s="103"/>
      <c r="M277" s="103"/>
      <c r="N277" s="103"/>
      <c r="O277" s="96">
        <v>5.6125860306815899E-2</v>
      </c>
      <c r="P277" s="96"/>
      <c r="Q277" s="96"/>
      <c r="R277" s="96"/>
      <c r="S277" s="96"/>
      <c r="T277" s="96"/>
      <c r="U277" s="96"/>
      <c r="V277" s="96"/>
      <c r="W277" s="96"/>
      <c r="X277" s="96"/>
      <c r="Y277" s="94">
        <v>2426</v>
      </c>
      <c r="Z277" s="94"/>
      <c r="AA277" s="94"/>
      <c r="AB277" s="94"/>
      <c r="AC277" s="94"/>
      <c r="AD277" s="94"/>
      <c r="AE277" s="94"/>
      <c r="AF277" s="94"/>
      <c r="AG277" s="94"/>
      <c r="AH277" s="96">
        <v>5.4660568235585703E-2</v>
      </c>
      <c r="AI277" s="96"/>
      <c r="AJ277" s="96"/>
      <c r="AK277" s="96"/>
      <c r="AL277" s="96"/>
      <c r="AM277" s="96"/>
      <c r="AN277" s="96"/>
      <c r="AO277" s="96"/>
      <c r="AP277" s="55">
        <v>8</v>
      </c>
    </row>
    <row r="278" spans="2:44" s="1" customFormat="1" ht="10" x14ac:dyDescent="0.2">
      <c r="B278" s="98" t="s">
        <v>1159</v>
      </c>
      <c r="C278" s="98"/>
      <c r="D278" s="103">
        <v>163157903.77000001</v>
      </c>
      <c r="E278" s="103"/>
      <c r="F278" s="103"/>
      <c r="G278" s="103"/>
      <c r="H278" s="103"/>
      <c r="I278" s="103"/>
      <c r="J278" s="103"/>
      <c r="K278" s="103"/>
      <c r="L278" s="103"/>
      <c r="M278" s="103"/>
      <c r="N278" s="103"/>
      <c r="O278" s="96">
        <v>5.5235472826069103E-2</v>
      </c>
      <c r="P278" s="96"/>
      <c r="Q278" s="96"/>
      <c r="R278" s="96"/>
      <c r="S278" s="96"/>
      <c r="T278" s="96"/>
      <c r="U278" s="96"/>
      <c r="V278" s="96"/>
      <c r="W278" s="96"/>
      <c r="X278" s="96"/>
      <c r="Y278" s="94">
        <v>2165</v>
      </c>
      <c r="Z278" s="94"/>
      <c r="AA278" s="94"/>
      <c r="AB278" s="94"/>
      <c r="AC278" s="94"/>
      <c r="AD278" s="94"/>
      <c r="AE278" s="94"/>
      <c r="AF278" s="94"/>
      <c r="AG278" s="94"/>
      <c r="AH278" s="96">
        <v>4.87799382646509E-2</v>
      </c>
      <c r="AI278" s="96"/>
      <c r="AJ278" s="96"/>
      <c r="AK278" s="96"/>
      <c r="AL278" s="96"/>
      <c r="AM278" s="96"/>
      <c r="AN278" s="96"/>
      <c r="AO278" s="96"/>
      <c r="AP278" s="55">
        <v>9</v>
      </c>
    </row>
    <row r="279" spans="2:44" s="1" customFormat="1" ht="10" x14ac:dyDescent="0.2">
      <c r="B279" s="98" t="s">
        <v>1160</v>
      </c>
      <c r="C279" s="98"/>
      <c r="D279" s="103">
        <v>239936567.58000001</v>
      </c>
      <c r="E279" s="103"/>
      <c r="F279" s="103"/>
      <c r="G279" s="103"/>
      <c r="H279" s="103"/>
      <c r="I279" s="103"/>
      <c r="J279" s="103"/>
      <c r="K279" s="103"/>
      <c r="L279" s="103"/>
      <c r="M279" s="103"/>
      <c r="N279" s="103"/>
      <c r="O279" s="96">
        <v>8.1228119829412804E-2</v>
      </c>
      <c r="P279" s="96"/>
      <c r="Q279" s="96"/>
      <c r="R279" s="96"/>
      <c r="S279" s="96"/>
      <c r="T279" s="96"/>
      <c r="U279" s="96"/>
      <c r="V279" s="96"/>
      <c r="W279" s="96"/>
      <c r="X279" s="96"/>
      <c r="Y279" s="94">
        <v>2481</v>
      </c>
      <c r="Z279" s="94"/>
      <c r="AA279" s="94"/>
      <c r="AB279" s="94"/>
      <c r="AC279" s="94"/>
      <c r="AD279" s="94"/>
      <c r="AE279" s="94"/>
      <c r="AF279" s="94"/>
      <c r="AG279" s="94"/>
      <c r="AH279" s="96">
        <v>5.5899781447851703E-2</v>
      </c>
      <c r="AI279" s="96"/>
      <c r="AJ279" s="96"/>
      <c r="AK279" s="96"/>
      <c r="AL279" s="96"/>
      <c r="AM279" s="96"/>
      <c r="AN279" s="96"/>
      <c r="AO279" s="96"/>
      <c r="AP279" s="55">
        <v>10</v>
      </c>
    </row>
    <row r="280" spans="2:44" s="1" customFormat="1" ht="10" x14ac:dyDescent="0.2">
      <c r="B280" s="98" t="s">
        <v>1161</v>
      </c>
      <c r="C280" s="98"/>
      <c r="D280" s="103">
        <v>468573024.62000102</v>
      </c>
      <c r="E280" s="103"/>
      <c r="F280" s="103"/>
      <c r="G280" s="103"/>
      <c r="H280" s="103"/>
      <c r="I280" s="103"/>
      <c r="J280" s="103"/>
      <c r="K280" s="103"/>
      <c r="L280" s="103"/>
      <c r="M280" s="103"/>
      <c r="N280" s="103"/>
      <c r="O280" s="96">
        <v>0.158630700507847</v>
      </c>
      <c r="P280" s="96"/>
      <c r="Q280" s="96"/>
      <c r="R280" s="96"/>
      <c r="S280" s="96"/>
      <c r="T280" s="96"/>
      <c r="U280" s="96"/>
      <c r="V280" s="96"/>
      <c r="W280" s="96"/>
      <c r="X280" s="96"/>
      <c r="Y280" s="94">
        <v>5390</v>
      </c>
      <c r="Z280" s="94"/>
      <c r="AA280" s="94"/>
      <c r="AB280" s="94"/>
      <c r="AC280" s="94"/>
      <c r="AD280" s="94"/>
      <c r="AE280" s="94"/>
      <c r="AF280" s="94"/>
      <c r="AG280" s="94"/>
      <c r="AH280" s="96">
        <v>0.12144289480206399</v>
      </c>
      <c r="AI280" s="96"/>
      <c r="AJ280" s="96"/>
      <c r="AK280" s="96"/>
      <c r="AL280" s="96"/>
      <c r="AM280" s="96"/>
      <c r="AN280" s="96"/>
      <c r="AO280" s="96"/>
      <c r="AP280" s="55">
        <v>11</v>
      </c>
    </row>
    <row r="281" spans="2:44" s="1" customFormat="1" ht="10" x14ac:dyDescent="0.2">
      <c r="B281" s="98" t="s">
        <v>1162</v>
      </c>
      <c r="C281" s="98"/>
      <c r="D281" s="103">
        <v>207040266.88999999</v>
      </c>
      <c r="E281" s="103"/>
      <c r="F281" s="103"/>
      <c r="G281" s="103"/>
      <c r="H281" s="103"/>
      <c r="I281" s="103"/>
      <c r="J281" s="103"/>
      <c r="K281" s="103"/>
      <c r="L281" s="103"/>
      <c r="M281" s="103"/>
      <c r="N281" s="103"/>
      <c r="O281" s="96">
        <v>7.0091406983419494E-2</v>
      </c>
      <c r="P281" s="96"/>
      <c r="Q281" s="96"/>
      <c r="R281" s="96"/>
      <c r="S281" s="96"/>
      <c r="T281" s="96"/>
      <c r="U281" s="96"/>
      <c r="V281" s="96"/>
      <c r="W281" s="96"/>
      <c r="X281" s="96"/>
      <c r="Y281" s="94">
        <v>1999</v>
      </c>
      <c r="Z281" s="94"/>
      <c r="AA281" s="94"/>
      <c r="AB281" s="94"/>
      <c r="AC281" s="94"/>
      <c r="AD281" s="94"/>
      <c r="AE281" s="94"/>
      <c r="AF281" s="94"/>
      <c r="AG281" s="94"/>
      <c r="AH281" s="96">
        <v>4.5039767478539099E-2</v>
      </c>
      <c r="AI281" s="96"/>
      <c r="AJ281" s="96"/>
      <c r="AK281" s="96"/>
      <c r="AL281" s="96"/>
      <c r="AM281" s="96"/>
      <c r="AN281" s="96"/>
      <c r="AO281" s="96"/>
      <c r="AP281" s="55">
        <v>12</v>
      </c>
    </row>
    <row r="282" spans="2:44" s="1" customFormat="1" ht="10" x14ac:dyDescent="0.2">
      <c r="B282" s="98" t="s">
        <v>1163</v>
      </c>
      <c r="C282" s="98"/>
      <c r="D282" s="103">
        <v>111472530.26000001</v>
      </c>
      <c r="E282" s="103"/>
      <c r="F282" s="103"/>
      <c r="G282" s="103"/>
      <c r="H282" s="103"/>
      <c r="I282" s="103"/>
      <c r="J282" s="103"/>
      <c r="K282" s="103"/>
      <c r="L282" s="103"/>
      <c r="M282" s="103"/>
      <c r="N282" s="103"/>
      <c r="O282" s="96">
        <v>3.7737907718581098E-2</v>
      </c>
      <c r="P282" s="96"/>
      <c r="Q282" s="96"/>
      <c r="R282" s="96"/>
      <c r="S282" s="96"/>
      <c r="T282" s="96"/>
      <c r="U282" s="96"/>
      <c r="V282" s="96"/>
      <c r="W282" s="96"/>
      <c r="X282" s="96"/>
      <c r="Y282" s="94">
        <v>982</v>
      </c>
      <c r="Z282" s="94"/>
      <c r="AA282" s="94"/>
      <c r="AB282" s="94"/>
      <c r="AC282" s="94"/>
      <c r="AD282" s="94"/>
      <c r="AE282" s="94"/>
      <c r="AF282" s="94"/>
      <c r="AG282" s="94"/>
      <c r="AH282" s="96">
        <v>2.21255886262758E-2</v>
      </c>
      <c r="AI282" s="96"/>
      <c r="AJ282" s="96"/>
      <c r="AK282" s="96"/>
      <c r="AL282" s="96"/>
      <c r="AM282" s="96"/>
      <c r="AN282" s="96"/>
      <c r="AO282" s="96"/>
      <c r="AP282" s="55">
        <v>13</v>
      </c>
    </row>
    <row r="283" spans="2:44" s="1" customFormat="1" ht="10" x14ac:dyDescent="0.2">
      <c r="B283" s="98" t="s">
        <v>1164</v>
      </c>
      <c r="C283" s="98"/>
      <c r="D283" s="103">
        <v>243653368.78999999</v>
      </c>
      <c r="E283" s="103"/>
      <c r="F283" s="103"/>
      <c r="G283" s="103"/>
      <c r="H283" s="103"/>
      <c r="I283" s="103"/>
      <c r="J283" s="103"/>
      <c r="K283" s="103"/>
      <c r="L283" s="103"/>
      <c r="M283" s="103"/>
      <c r="N283" s="103"/>
      <c r="O283" s="96">
        <v>8.2486405621833098E-2</v>
      </c>
      <c r="P283" s="96"/>
      <c r="Q283" s="96"/>
      <c r="R283" s="96"/>
      <c r="S283" s="96"/>
      <c r="T283" s="96"/>
      <c r="U283" s="96"/>
      <c r="V283" s="96"/>
      <c r="W283" s="96"/>
      <c r="X283" s="96"/>
      <c r="Y283" s="94">
        <v>1701</v>
      </c>
      <c r="Z283" s="94"/>
      <c r="AA283" s="94"/>
      <c r="AB283" s="94"/>
      <c r="AC283" s="94"/>
      <c r="AD283" s="94"/>
      <c r="AE283" s="94"/>
      <c r="AF283" s="94"/>
      <c r="AG283" s="94"/>
      <c r="AH283" s="96">
        <v>3.8325484982989003E-2</v>
      </c>
      <c r="AI283" s="96"/>
      <c r="AJ283" s="96"/>
      <c r="AK283" s="96"/>
      <c r="AL283" s="96"/>
      <c r="AM283" s="96"/>
      <c r="AN283" s="96"/>
      <c r="AO283" s="96"/>
      <c r="AP283" s="55">
        <v>14</v>
      </c>
    </row>
    <row r="284" spans="2:44" s="1" customFormat="1" ht="10.5" x14ac:dyDescent="0.2">
      <c r="B284" s="99"/>
      <c r="C284" s="99"/>
      <c r="D284" s="104">
        <v>2953860905.3600001</v>
      </c>
      <c r="E284" s="104"/>
      <c r="F284" s="104"/>
      <c r="G284" s="104"/>
      <c r="H284" s="104"/>
      <c r="I284" s="104"/>
      <c r="J284" s="104"/>
      <c r="K284" s="104"/>
      <c r="L284" s="104"/>
      <c r="M284" s="104"/>
      <c r="N284" s="104"/>
      <c r="O284" s="97">
        <v>1</v>
      </c>
      <c r="P284" s="97"/>
      <c r="Q284" s="97"/>
      <c r="R284" s="97"/>
      <c r="S284" s="97"/>
      <c r="T284" s="97"/>
      <c r="U284" s="97"/>
      <c r="V284" s="97"/>
      <c r="W284" s="97"/>
      <c r="X284" s="97"/>
      <c r="Y284" s="95">
        <v>44383</v>
      </c>
      <c r="Z284" s="95"/>
      <c r="AA284" s="95"/>
      <c r="AB284" s="95"/>
      <c r="AC284" s="95"/>
      <c r="AD284" s="95"/>
      <c r="AE284" s="95"/>
      <c r="AF284" s="95"/>
      <c r="AG284" s="95"/>
      <c r="AH284" s="97">
        <v>1</v>
      </c>
      <c r="AI284" s="97"/>
      <c r="AJ284" s="97"/>
      <c r="AK284" s="97"/>
      <c r="AL284" s="97"/>
      <c r="AM284" s="97"/>
      <c r="AN284" s="97"/>
      <c r="AO284" s="97"/>
      <c r="AP284" s="56"/>
    </row>
    <row r="285" spans="2:44" s="1" customFormat="1" ht="8" x14ac:dyDescent="0.2"/>
    <row r="286" spans="2:44" s="1" customFormat="1" ht="13" x14ac:dyDescent="0.2">
      <c r="B286" s="87" t="s">
        <v>1185</v>
      </c>
      <c r="C286" s="87"/>
      <c r="D286" s="87"/>
      <c r="E286" s="87"/>
      <c r="F286" s="87"/>
      <c r="G286" s="87"/>
      <c r="H286" s="87"/>
      <c r="I286" s="87"/>
      <c r="J286" s="87"/>
      <c r="K286" s="87"/>
      <c r="L286" s="87"/>
      <c r="M286" s="87"/>
      <c r="N286" s="87"/>
      <c r="O286" s="87"/>
      <c r="P286" s="87"/>
      <c r="Q286" s="87"/>
      <c r="R286" s="87"/>
      <c r="S286" s="87"/>
      <c r="T286" s="87"/>
      <c r="U286" s="87"/>
      <c r="V286" s="87"/>
      <c r="W286" s="87"/>
      <c r="X286" s="87"/>
      <c r="Y286" s="87"/>
      <c r="Z286" s="87"/>
      <c r="AA286" s="87"/>
      <c r="AB286" s="87"/>
      <c r="AC286" s="87"/>
      <c r="AD286" s="87"/>
      <c r="AE286" s="87"/>
      <c r="AF286" s="87"/>
      <c r="AG286" s="87"/>
      <c r="AH286" s="87"/>
      <c r="AI286" s="87"/>
      <c r="AJ286" s="87"/>
      <c r="AK286" s="87"/>
      <c r="AL286" s="87"/>
      <c r="AM286" s="87"/>
      <c r="AN286" s="87"/>
      <c r="AO286" s="87"/>
      <c r="AP286" s="87"/>
      <c r="AQ286" s="87"/>
      <c r="AR286" s="87"/>
    </row>
    <row r="287" spans="2:44" s="1" customFormat="1" ht="8" x14ac:dyDescent="0.2"/>
    <row r="288" spans="2:44" s="1" customFormat="1" ht="10.5" x14ac:dyDescent="0.2">
      <c r="B288" s="85" t="s">
        <v>1058</v>
      </c>
      <c r="C288" s="85"/>
      <c r="D288" s="85" t="s">
        <v>1055</v>
      </c>
      <c r="E288" s="85"/>
      <c r="F288" s="85"/>
      <c r="G288" s="85"/>
      <c r="H288" s="85"/>
      <c r="I288" s="85"/>
      <c r="J288" s="85"/>
      <c r="K288" s="85"/>
      <c r="L288" s="85"/>
      <c r="M288" s="85"/>
      <c r="N288" s="85"/>
      <c r="O288" s="85" t="s">
        <v>1056</v>
      </c>
      <c r="P288" s="85"/>
      <c r="Q288" s="85"/>
      <c r="R288" s="85"/>
      <c r="S288" s="85"/>
      <c r="T288" s="85"/>
      <c r="U288" s="85"/>
      <c r="V288" s="85"/>
      <c r="W288" s="85"/>
      <c r="X288" s="85"/>
      <c r="Y288" s="85" t="s">
        <v>1057</v>
      </c>
      <c r="Z288" s="85"/>
      <c r="AA288" s="85"/>
      <c r="AB288" s="85"/>
      <c r="AC288" s="85"/>
      <c r="AD288" s="85"/>
      <c r="AE288" s="85"/>
      <c r="AF288" s="85"/>
      <c r="AG288" s="85"/>
      <c r="AH288" s="85" t="s">
        <v>1056</v>
      </c>
      <c r="AI288" s="85"/>
      <c r="AJ288" s="85"/>
      <c r="AK288" s="85"/>
      <c r="AL288" s="85"/>
      <c r="AM288" s="85"/>
      <c r="AN288" s="85"/>
      <c r="AO288" s="85"/>
    </row>
    <row r="289" spans="2:41" s="1" customFormat="1" ht="10" x14ac:dyDescent="0.2">
      <c r="B289" s="98" t="s">
        <v>1165</v>
      </c>
      <c r="C289" s="98"/>
      <c r="D289" s="103">
        <v>62046347.179999903</v>
      </c>
      <c r="E289" s="103"/>
      <c r="F289" s="103"/>
      <c r="G289" s="103"/>
      <c r="H289" s="103"/>
      <c r="I289" s="103"/>
      <c r="J289" s="103"/>
      <c r="K289" s="103"/>
      <c r="L289" s="103"/>
      <c r="M289" s="103"/>
      <c r="N289" s="103"/>
      <c r="O289" s="96">
        <v>2.1005168885038599E-2</v>
      </c>
      <c r="P289" s="96"/>
      <c r="Q289" s="96"/>
      <c r="R289" s="96"/>
      <c r="S289" s="96"/>
      <c r="T289" s="96"/>
      <c r="U289" s="96"/>
      <c r="V289" s="96"/>
      <c r="W289" s="96"/>
      <c r="X289" s="96"/>
      <c r="Y289" s="94">
        <v>3717</v>
      </c>
      <c r="Z289" s="94"/>
      <c r="AA289" s="94"/>
      <c r="AB289" s="94"/>
      <c r="AC289" s="94"/>
      <c r="AD289" s="94"/>
      <c r="AE289" s="94"/>
      <c r="AF289" s="94"/>
      <c r="AG289" s="94"/>
      <c r="AH289" s="96">
        <v>8.3748281999864796E-2</v>
      </c>
      <c r="AI289" s="96"/>
      <c r="AJ289" s="96"/>
      <c r="AK289" s="96"/>
      <c r="AL289" s="96"/>
      <c r="AM289" s="96"/>
      <c r="AN289" s="96"/>
      <c r="AO289" s="96"/>
    </row>
    <row r="290" spans="2:41" s="1" customFormat="1" ht="10" x14ac:dyDescent="0.2">
      <c r="B290" s="98" t="s">
        <v>1060</v>
      </c>
      <c r="C290" s="98"/>
      <c r="D290" s="103">
        <v>132597875.67</v>
      </c>
      <c r="E290" s="103"/>
      <c r="F290" s="103"/>
      <c r="G290" s="103"/>
      <c r="H290" s="103"/>
      <c r="I290" s="103"/>
      <c r="J290" s="103"/>
      <c r="K290" s="103"/>
      <c r="L290" s="103"/>
      <c r="M290" s="103"/>
      <c r="N290" s="103"/>
      <c r="O290" s="96">
        <v>4.4889681646617503E-2</v>
      </c>
      <c r="P290" s="96"/>
      <c r="Q290" s="96"/>
      <c r="R290" s="96"/>
      <c r="S290" s="96"/>
      <c r="T290" s="96"/>
      <c r="U290" s="96"/>
      <c r="V290" s="96"/>
      <c r="W290" s="96"/>
      <c r="X290" s="96"/>
      <c r="Y290" s="94">
        <v>5498</v>
      </c>
      <c r="Z290" s="94"/>
      <c r="AA290" s="94"/>
      <c r="AB290" s="94"/>
      <c r="AC290" s="94"/>
      <c r="AD290" s="94"/>
      <c r="AE290" s="94"/>
      <c r="AF290" s="94"/>
      <c r="AG290" s="94"/>
      <c r="AH290" s="96">
        <v>0.123876258927968</v>
      </c>
      <c r="AI290" s="96"/>
      <c r="AJ290" s="96"/>
      <c r="AK290" s="96"/>
      <c r="AL290" s="96"/>
      <c r="AM290" s="96"/>
      <c r="AN290" s="96"/>
      <c r="AO290" s="96"/>
    </row>
    <row r="291" spans="2:41" s="1" customFormat="1" ht="10" x14ac:dyDescent="0.2">
      <c r="B291" s="98" t="s">
        <v>1061</v>
      </c>
      <c r="C291" s="98"/>
      <c r="D291" s="103">
        <v>159746737.28000101</v>
      </c>
      <c r="E291" s="103"/>
      <c r="F291" s="103"/>
      <c r="G291" s="103"/>
      <c r="H291" s="103"/>
      <c r="I291" s="103"/>
      <c r="J291" s="103"/>
      <c r="K291" s="103"/>
      <c r="L291" s="103"/>
      <c r="M291" s="103"/>
      <c r="N291" s="103"/>
      <c r="O291" s="96">
        <v>5.4080656604421802E-2</v>
      </c>
      <c r="P291" s="96"/>
      <c r="Q291" s="96"/>
      <c r="R291" s="96"/>
      <c r="S291" s="96"/>
      <c r="T291" s="96"/>
      <c r="U291" s="96"/>
      <c r="V291" s="96"/>
      <c r="W291" s="96"/>
      <c r="X291" s="96"/>
      <c r="Y291" s="94">
        <v>4365</v>
      </c>
      <c r="Z291" s="94"/>
      <c r="AA291" s="94"/>
      <c r="AB291" s="94"/>
      <c r="AC291" s="94"/>
      <c r="AD291" s="94"/>
      <c r="AE291" s="94"/>
      <c r="AF291" s="94"/>
      <c r="AG291" s="94"/>
      <c r="AH291" s="96">
        <v>9.8348466755289202E-2</v>
      </c>
      <c r="AI291" s="96"/>
      <c r="AJ291" s="96"/>
      <c r="AK291" s="96"/>
      <c r="AL291" s="96"/>
      <c r="AM291" s="96"/>
      <c r="AN291" s="96"/>
      <c r="AO291" s="96"/>
    </row>
    <row r="292" spans="2:41" s="1" customFormat="1" ht="10" x14ac:dyDescent="0.2">
      <c r="B292" s="98" t="s">
        <v>1062</v>
      </c>
      <c r="C292" s="98"/>
      <c r="D292" s="103">
        <v>204267623.88</v>
      </c>
      <c r="E292" s="103"/>
      <c r="F292" s="103"/>
      <c r="G292" s="103"/>
      <c r="H292" s="103"/>
      <c r="I292" s="103"/>
      <c r="J292" s="103"/>
      <c r="K292" s="103"/>
      <c r="L292" s="103"/>
      <c r="M292" s="103"/>
      <c r="N292" s="103"/>
      <c r="O292" s="96">
        <v>6.9152756485364994E-2</v>
      </c>
      <c r="P292" s="96"/>
      <c r="Q292" s="96"/>
      <c r="R292" s="96"/>
      <c r="S292" s="96"/>
      <c r="T292" s="96"/>
      <c r="U292" s="96"/>
      <c r="V292" s="96"/>
      <c r="W292" s="96"/>
      <c r="X292" s="96"/>
      <c r="Y292" s="94">
        <v>4226</v>
      </c>
      <c r="Z292" s="94"/>
      <c r="AA292" s="94"/>
      <c r="AB292" s="94"/>
      <c r="AC292" s="94"/>
      <c r="AD292" s="94"/>
      <c r="AE292" s="94"/>
      <c r="AF292" s="94"/>
      <c r="AG292" s="94"/>
      <c r="AH292" s="96">
        <v>9.5216637000653401E-2</v>
      </c>
      <c r="AI292" s="96"/>
      <c r="AJ292" s="96"/>
      <c r="AK292" s="96"/>
      <c r="AL292" s="96"/>
      <c r="AM292" s="96"/>
      <c r="AN292" s="96"/>
      <c r="AO292" s="96"/>
    </row>
    <row r="293" spans="2:41" s="1" customFormat="1" ht="10" x14ac:dyDescent="0.2">
      <c r="B293" s="98" t="s">
        <v>1063</v>
      </c>
      <c r="C293" s="98"/>
      <c r="D293" s="103">
        <v>211373008.69</v>
      </c>
      <c r="E293" s="103"/>
      <c r="F293" s="103"/>
      <c r="G293" s="103"/>
      <c r="H293" s="103"/>
      <c r="I293" s="103"/>
      <c r="J293" s="103"/>
      <c r="K293" s="103"/>
      <c r="L293" s="103"/>
      <c r="M293" s="103"/>
      <c r="N293" s="103"/>
      <c r="O293" s="96">
        <v>7.1558213288394096E-2</v>
      </c>
      <c r="P293" s="96"/>
      <c r="Q293" s="96"/>
      <c r="R293" s="96"/>
      <c r="S293" s="96"/>
      <c r="T293" s="96"/>
      <c r="U293" s="96"/>
      <c r="V293" s="96"/>
      <c r="W293" s="96"/>
      <c r="X293" s="96"/>
      <c r="Y293" s="94">
        <v>3535</v>
      </c>
      <c r="Z293" s="94"/>
      <c r="AA293" s="94"/>
      <c r="AB293" s="94"/>
      <c r="AC293" s="94"/>
      <c r="AD293" s="94"/>
      <c r="AE293" s="94"/>
      <c r="AF293" s="94"/>
      <c r="AG293" s="94"/>
      <c r="AH293" s="96">
        <v>7.9647612824730193E-2</v>
      </c>
      <c r="AI293" s="96"/>
      <c r="AJ293" s="96"/>
      <c r="AK293" s="96"/>
      <c r="AL293" s="96"/>
      <c r="AM293" s="96"/>
      <c r="AN293" s="96"/>
      <c r="AO293" s="96"/>
    </row>
    <row r="294" spans="2:41" s="1" customFormat="1" ht="10" x14ac:dyDescent="0.2">
      <c r="B294" s="98" t="s">
        <v>1064</v>
      </c>
      <c r="C294" s="98"/>
      <c r="D294" s="103">
        <v>244251936.93000001</v>
      </c>
      <c r="E294" s="103"/>
      <c r="F294" s="103"/>
      <c r="G294" s="103"/>
      <c r="H294" s="103"/>
      <c r="I294" s="103"/>
      <c r="J294" s="103"/>
      <c r="K294" s="103"/>
      <c r="L294" s="103"/>
      <c r="M294" s="103"/>
      <c r="N294" s="103"/>
      <c r="O294" s="96">
        <v>8.2689044865581401E-2</v>
      </c>
      <c r="P294" s="96"/>
      <c r="Q294" s="96"/>
      <c r="R294" s="96"/>
      <c r="S294" s="96"/>
      <c r="T294" s="96"/>
      <c r="U294" s="96"/>
      <c r="V294" s="96"/>
      <c r="W294" s="96"/>
      <c r="X294" s="96"/>
      <c r="Y294" s="94">
        <v>3635</v>
      </c>
      <c r="Z294" s="94"/>
      <c r="AA294" s="94"/>
      <c r="AB294" s="94"/>
      <c r="AC294" s="94"/>
      <c r="AD294" s="94"/>
      <c r="AE294" s="94"/>
      <c r="AF294" s="94"/>
      <c r="AG294" s="94"/>
      <c r="AH294" s="96">
        <v>8.1900727756122796E-2</v>
      </c>
      <c r="AI294" s="96"/>
      <c r="AJ294" s="96"/>
      <c r="AK294" s="96"/>
      <c r="AL294" s="96"/>
      <c r="AM294" s="96"/>
      <c r="AN294" s="96"/>
      <c r="AO294" s="96"/>
    </row>
    <row r="295" spans="2:41" s="1" customFormat="1" ht="10" x14ac:dyDescent="0.2">
      <c r="B295" s="98" t="s">
        <v>1065</v>
      </c>
      <c r="C295" s="98"/>
      <c r="D295" s="103">
        <v>342502586.25999999</v>
      </c>
      <c r="E295" s="103"/>
      <c r="F295" s="103"/>
      <c r="G295" s="103"/>
      <c r="H295" s="103"/>
      <c r="I295" s="103"/>
      <c r="J295" s="103"/>
      <c r="K295" s="103"/>
      <c r="L295" s="103"/>
      <c r="M295" s="103"/>
      <c r="N295" s="103"/>
      <c r="O295" s="96">
        <v>0.11595081733148099</v>
      </c>
      <c r="P295" s="96"/>
      <c r="Q295" s="96"/>
      <c r="R295" s="96"/>
      <c r="S295" s="96"/>
      <c r="T295" s="96"/>
      <c r="U295" s="96"/>
      <c r="V295" s="96"/>
      <c r="W295" s="96"/>
      <c r="X295" s="96"/>
      <c r="Y295" s="94">
        <v>4309</v>
      </c>
      <c r="Z295" s="94"/>
      <c r="AA295" s="94"/>
      <c r="AB295" s="94"/>
      <c r="AC295" s="94"/>
      <c r="AD295" s="94"/>
      <c r="AE295" s="94"/>
      <c r="AF295" s="94"/>
      <c r="AG295" s="94"/>
      <c r="AH295" s="96">
        <v>9.7086722393709302E-2</v>
      </c>
      <c r="AI295" s="96"/>
      <c r="AJ295" s="96"/>
      <c r="AK295" s="96"/>
      <c r="AL295" s="96"/>
      <c r="AM295" s="96"/>
      <c r="AN295" s="96"/>
      <c r="AO295" s="96"/>
    </row>
    <row r="296" spans="2:41" s="1" customFormat="1" ht="10" x14ac:dyDescent="0.2">
      <c r="B296" s="98" t="s">
        <v>1066</v>
      </c>
      <c r="C296" s="98"/>
      <c r="D296" s="103">
        <v>235878783.34999901</v>
      </c>
      <c r="E296" s="103"/>
      <c r="F296" s="103"/>
      <c r="G296" s="103"/>
      <c r="H296" s="103"/>
      <c r="I296" s="103"/>
      <c r="J296" s="103"/>
      <c r="K296" s="103"/>
      <c r="L296" s="103"/>
      <c r="M296" s="103"/>
      <c r="N296" s="103"/>
      <c r="O296" s="96">
        <v>7.9854397653586096E-2</v>
      </c>
      <c r="P296" s="96"/>
      <c r="Q296" s="96"/>
      <c r="R296" s="96"/>
      <c r="S296" s="96"/>
      <c r="T296" s="96"/>
      <c r="U296" s="96"/>
      <c r="V296" s="96"/>
      <c r="W296" s="96"/>
      <c r="X296" s="96"/>
      <c r="Y296" s="94">
        <v>2660</v>
      </c>
      <c r="Z296" s="94"/>
      <c r="AA296" s="94"/>
      <c r="AB296" s="94"/>
      <c r="AC296" s="94"/>
      <c r="AD296" s="94"/>
      <c r="AE296" s="94"/>
      <c r="AF296" s="94"/>
      <c r="AG296" s="94"/>
      <c r="AH296" s="96">
        <v>5.9932857175044499E-2</v>
      </c>
      <c r="AI296" s="96"/>
      <c r="AJ296" s="96"/>
      <c r="AK296" s="96"/>
      <c r="AL296" s="96"/>
      <c r="AM296" s="96"/>
      <c r="AN296" s="96"/>
      <c r="AO296" s="96"/>
    </row>
    <row r="297" spans="2:41" s="1" customFormat="1" ht="10" x14ac:dyDescent="0.2">
      <c r="B297" s="98" t="s">
        <v>1067</v>
      </c>
      <c r="C297" s="98"/>
      <c r="D297" s="103">
        <v>323820922.46000099</v>
      </c>
      <c r="E297" s="103"/>
      <c r="F297" s="103"/>
      <c r="G297" s="103"/>
      <c r="H297" s="103"/>
      <c r="I297" s="103"/>
      <c r="J297" s="103"/>
      <c r="K297" s="103"/>
      <c r="L297" s="103"/>
      <c r="M297" s="103"/>
      <c r="N297" s="103"/>
      <c r="O297" s="96">
        <v>0.109626327317039</v>
      </c>
      <c r="P297" s="96"/>
      <c r="Q297" s="96"/>
      <c r="R297" s="96"/>
      <c r="S297" s="96"/>
      <c r="T297" s="96"/>
      <c r="U297" s="96"/>
      <c r="V297" s="96"/>
      <c r="W297" s="96"/>
      <c r="X297" s="96"/>
      <c r="Y297" s="94">
        <v>3589</v>
      </c>
      <c r="Z297" s="94"/>
      <c r="AA297" s="94"/>
      <c r="AB297" s="94"/>
      <c r="AC297" s="94"/>
      <c r="AD297" s="94"/>
      <c r="AE297" s="94"/>
      <c r="AF297" s="94"/>
      <c r="AG297" s="94"/>
      <c r="AH297" s="96">
        <v>8.0864294887682195E-2</v>
      </c>
      <c r="AI297" s="96"/>
      <c r="AJ297" s="96"/>
      <c r="AK297" s="96"/>
      <c r="AL297" s="96"/>
      <c r="AM297" s="96"/>
      <c r="AN297" s="96"/>
      <c r="AO297" s="96"/>
    </row>
    <row r="298" spans="2:41" s="1" customFormat="1" ht="10" x14ac:dyDescent="0.2">
      <c r="B298" s="98" t="s">
        <v>1068</v>
      </c>
      <c r="C298" s="98"/>
      <c r="D298" s="103">
        <v>393794907.30000001</v>
      </c>
      <c r="E298" s="103"/>
      <c r="F298" s="103"/>
      <c r="G298" s="103"/>
      <c r="H298" s="103"/>
      <c r="I298" s="103"/>
      <c r="J298" s="103"/>
      <c r="K298" s="103"/>
      <c r="L298" s="103"/>
      <c r="M298" s="103"/>
      <c r="N298" s="103"/>
      <c r="O298" s="96">
        <v>0.133315318465209</v>
      </c>
      <c r="P298" s="96"/>
      <c r="Q298" s="96"/>
      <c r="R298" s="96"/>
      <c r="S298" s="96"/>
      <c r="T298" s="96"/>
      <c r="U298" s="96"/>
      <c r="V298" s="96"/>
      <c r="W298" s="96"/>
      <c r="X298" s="96"/>
      <c r="Y298" s="94">
        <v>3784</v>
      </c>
      <c r="Z298" s="94"/>
      <c r="AA298" s="94"/>
      <c r="AB298" s="94"/>
      <c r="AC298" s="94"/>
      <c r="AD298" s="94"/>
      <c r="AE298" s="94"/>
      <c r="AF298" s="94"/>
      <c r="AG298" s="94"/>
      <c r="AH298" s="96">
        <v>8.5257869003897896E-2</v>
      </c>
      <c r="AI298" s="96"/>
      <c r="AJ298" s="96"/>
      <c r="AK298" s="96"/>
      <c r="AL298" s="96"/>
      <c r="AM298" s="96"/>
      <c r="AN298" s="96"/>
      <c r="AO298" s="96"/>
    </row>
    <row r="299" spans="2:41" s="1" customFormat="1" ht="10" x14ac:dyDescent="0.2">
      <c r="B299" s="98" t="s">
        <v>1069</v>
      </c>
      <c r="C299" s="98"/>
      <c r="D299" s="103">
        <v>167521230.00999999</v>
      </c>
      <c r="E299" s="103"/>
      <c r="F299" s="103"/>
      <c r="G299" s="103"/>
      <c r="H299" s="103"/>
      <c r="I299" s="103"/>
      <c r="J299" s="103"/>
      <c r="K299" s="103"/>
      <c r="L299" s="103"/>
      <c r="M299" s="103"/>
      <c r="N299" s="103"/>
      <c r="O299" s="96">
        <v>5.6712633186627101E-2</v>
      </c>
      <c r="P299" s="96"/>
      <c r="Q299" s="96"/>
      <c r="R299" s="96"/>
      <c r="S299" s="96"/>
      <c r="T299" s="96"/>
      <c r="U299" s="96"/>
      <c r="V299" s="96"/>
      <c r="W299" s="96"/>
      <c r="X299" s="96"/>
      <c r="Y299" s="94">
        <v>1549</v>
      </c>
      <c r="Z299" s="94"/>
      <c r="AA299" s="94"/>
      <c r="AB299" s="94"/>
      <c r="AC299" s="94"/>
      <c r="AD299" s="94"/>
      <c r="AE299" s="94"/>
      <c r="AF299" s="94"/>
      <c r="AG299" s="94"/>
      <c r="AH299" s="96">
        <v>3.49007502872722E-2</v>
      </c>
      <c r="AI299" s="96"/>
      <c r="AJ299" s="96"/>
      <c r="AK299" s="96"/>
      <c r="AL299" s="96"/>
      <c r="AM299" s="96"/>
      <c r="AN299" s="96"/>
      <c r="AO299" s="96"/>
    </row>
    <row r="300" spans="2:41" s="1" customFormat="1" ht="10" x14ac:dyDescent="0.2">
      <c r="B300" s="98" t="s">
        <v>1070</v>
      </c>
      <c r="C300" s="98"/>
      <c r="D300" s="103">
        <v>331256443.89999998</v>
      </c>
      <c r="E300" s="103"/>
      <c r="F300" s="103"/>
      <c r="G300" s="103"/>
      <c r="H300" s="103"/>
      <c r="I300" s="103"/>
      <c r="J300" s="103"/>
      <c r="K300" s="103"/>
      <c r="L300" s="103"/>
      <c r="M300" s="103"/>
      <c r="N300" s="103"/>
      <c r="O300" s="96">
        <v>0.112143548566864</v>
      </c>
      <c r="P300" s="96"/>
      <c r="Q300" s="96"/>
      <c r="R300" s="96"/>
      <c r="S300" s="96"/>
      <c r="T300" s="96"/>
      <c r="U300" s="96"/>
      <c r="V300" s="96"/>
      <c r="W300" s="96"/>
      <c r="X300" s="96"/>
      <c r="Y300" s="94">
        <v>2519</v>
      </c>
      <c r="Z300" s="94"/>
      <c r="AA300" s="94"/>
      <c r="AB300" s="94"/>
      <c r="AC300" s="94"/>
      <c r="AD300" s="94"/>
      <c r="AE300" s="94"/>
      <c r="AF300" s="94"/>
      <c r="AG300" s="94"/>
      <c r="AH300" s="96">
        <v>5.6755965121780903E-2</v>
      </c>
      <c r="AI300" s="96"/>
      <c r="AJ300" s="96"/>
      <c r="AK300" s="96"/>
      <c r="AL300" s="96"/>
      <c r="AM300" s="96"/>
      <c r="AN300" s="96"/>
      <c r="AO300" s="96"/>
    </row>
    <row r="301" spans="2:41" s="1" customFormat="1" ht="10" x14ac:dyDescent="0.2">
      <c r="B301" s="98" t="s">
        <v>1071</v>
      </c>
      <c r="C301" s="98"/>
      <c r="D301" s="103">
        <v>113897265.76000001</v>
      </c>
      <c r="E301" s="103"/>
      <c r="F301" s="103"/>
      <c r="G301" s="103"/>
      <c r="H301" s="103"/>
      <c r="I301" s="103"/>
      <c r="J301" s="103"/>
      <c r="K301" s="103"/>
      <c r="L301" s="103"/>
      <c r="M301" s="103"/>
      <c r="N301" s="103"/>
      <c r="O301" s="96">
        <v>3.8558777616550903E-2</v>
      </c>
      <c r="P301" s="96"/>
      <c r="Q301" s="96"/>
      <c r="R301" s="96"/>
      <c r="S301" s="96"/>
      <c r="T301" s="96"/>
      <c r="U301" s="96"/>
      <c r="V301" s="96"/>
      <c r="W301" s="96"/>
      <c r="X301" s="96"/>
      <c r="Y301" s="94">
        <v>780</v>
      </c>
      <c r="Z301" s="94"/>
      <c r="AA301" s="94"/>
      <c r="AB301" s="94"/>
      <c r="AC301" s="94"/>
      <c r="AD301" s="94"/>
      <c r="AE301" s="94"/>
      <c r="AF301" s="94"/>
      <c r="AG301" s="94"/>
      <c r="AH301" s="96">
        <v>1.75742964648627E-2</v>
      </c>
      <c r="AI301" s="96"/>
      <c r="AJ301" s="96"/>
      <c r="AK301" s="96"/>
      <c r="AL301" s="96"/>
      <c r="AM301" s="96"/>
      <c r="AN301" s="96"/>
      <c r="AO301" s="96"/>
    </row>
    <row r="302" spans="2:41" s="1" customFormat="1" ht="10" x14ac:dyDescent="0.2">
      <c r="B302" s="98" t="s">
        <v>1072</v>
      </c>
      <c r="C302" s="98"/>
      <c r="D302" s="103">
        <v>23298841.98</v>
      </c>
      <c r="E302" s="103"/>
      <c r="F302" s="103"/>
      <c r="G302" s="103"/>
      <c r="H302" s="103"/>
      <c r="I302" s="103"/>
      <c r="J302" s="103"/>
      <c r="K302" s="103"/>
      <c r="L302" s="103"/>
      <c r="M302" s="103"/>
      <c r="N302" s="103"/>
      <c r="O302" s="96">
        <v>7.8875894046745807E-3</v>
      </c>
      <c r="P302" s="96"/>
      <c r="Q302" s="96"/>
      <c r="R302" s="96"/>
      <c r="S302" s="96"/>
      <c r="T302" s="96"/>
      <c r="U302" s="96"/>
      <c r="V302" s="96"/>
      <c r="W302" s="96"/>
      <c r="X302" s="96"/>
      <c r="Y302" s="94">
        <v>163</v>
      </c>
      <c r="Z302" s="94"/>
      <c r="AA302" s="94"/>
      <c r="AB302" s="94"/>
      <c r="AC302" s="94"/>
      <c r="AD302" s="94"/>
      <c r="AE302" s="94"/>
      <c r="AF302" s="94"/>
      <c r="AG302" s="94"/>
      <c r="AH302" s="96">
        <v>3.67257733817002E-3</v>
      </c>
      <c r="AI302" s="96"/>
      <c r="AJ302" s="96"/>
      <c r="AK302" s="96"/>
      <c r="AL302" s="96"/>
      <c r="AM302" s="96"/>
      <c r="AN302" s="96"/>
      <c r="AO302" s="96"/>
    </row>
    <row r="303" spans="2:41" s="1" customFormat="1" ht="10" x14ac:dyDescent="0.2">
      <c r="B303" s="98" t="s">
        <v>1073</v>
      </c>
      <c r="C303" s="98"/>
      <c r="D303" s="103">
        <v>4045802.6</v>
      </c>
      <c r="E303" s="103"/>
      <c r="F303" s="103"/>
      <c r="G303" s="103"/>
      <c r="H303" s="103"/>
      <c r="I303" s="103"/>
      <c r="J303" s="103"/>
      <c r="K303" s="103"/>
      <c r="L303" s="103"/>
      <c r="M303" s="103"/>
      <c r="N303" s="103"/>
      <c r="O303" s="96">
        <v>1.3696659150938999E-3</v>
      </c>
      <c r="P303" s="96"/>
      <c r="Q303" s="96"/>
      <c r="R303" s="96"/>
      <c r="S303" s="96"/>
      <c r="T303" s="96"/>
      <c r="U303" s="96"/>
      <c r="V303" s="96"/>
      <c r="W303" s="96"/>
      <c r="X303" s="96"/>
      <c r="Y303" s="94">
        <v>28</v>
      </c>
      <c r="Z303" s="94"/>
      <c r="AA303" s="94"/>
      <c r="AB303" s="94"/>
      <c r="AC303" s="94"/>
      <c r="AD303" s="94"/>
      <c r="AE303" s="94"/>
      <c r="AF303" s="94"/>
      <c r="AG303" s="94"/>
      <c r="AH303" s="96">
        <v>6.3087218078994203E-4</v>
      </c>
      <c r="AI303" s="96"/>
      <c r="AJ303" s="96"/>
      <c r="AK303" s="96"/>
      <c r="AL303" s="96"/>
      <c r="AM303" s="96"/>
      <c r="AN303" s="96"/>
      <c r="AO303" s="96"/>
    </row>
    <row r="304" spans="2:41" s="1" customFormat="1" ht="10" x14ac:dyDescent="0.2">
      <c r="B304" s="98" t="s">
        <v>1074</v>
      </c>
      <c r="C304" s="98"/>
      <c r="D304" s="103">
        <v>3343350.97</v>
      </c>
      <c r="E304" s="103"/>
      <c r="F304" s="103"/>
      <c r="G304" s="103"/>
      <c r="H304" s="103"/>
      <c r="I304" s="103"/>
      <c r="J304" s="103"/>
      <c r="K304" s="103"/>
      <c r="L304" s="103"/>
      <c r="M304" s="103"/>
      <c r="N304" s="103"/>
      <c r="O304" s="96">
        <v>1.1318579571344199E-3</v>
      </c>
      <c r="P304" s="96"/>
      <c r="Q304" s="96"/>
      <c r="R304" s="96"/>
      <c r="S304" s="96"/>
      <c r="T304" s="96"/>
      <c r="U304" s="96"/>
      <c r="V304" s="96"/>
      <c r="W304" s="96"/>
      <c r="X304" s="96"/>
      <c r="Y304" s="94">
        <v>22</v>
      </c>
      <c r="Z304" s="94"/>
      <c r="AA304" s="94"/>
      <c r="AB304" s="94"/>
      <c r="AC304" s="94"/>
      <c r="AD304" s="94"/>
      <c r="AE304" s="94"/>
      <c r="AF304" s="94"/>
      <c r="AG304" s="94"/>
      <c r="AH304" s="96">
        <v>4.9568528490638304E-4</v>
      </c>
      <c r="AI304" s="96"/>
      <c r="AJ304" s="96"/>
      <c r="AK304" s="96"/>
      <c r="AL304" s="96"/>
      <c r="AM304" s="96"/>
      <c r="AN304" s="96"/>
      <c r="AO304" s="96"/>
    </row>
    <row r="305" spans="2:44" s="1" customFormat="1" ht="10" x14ac:dyDescent="0.2">
      <c r="B305" s="98" t="s">
        <v>1075</v>
      </c>
      <c r="C305" s="98"/>
      <c r="D305" s="103">
        <v>217241.14</v>
      </c>
      <c r="E305" s="103"/>
      <c r="F305" s="103"/>
      <c r="G305" s="103"/>
      <c r="H305" s="103"/>
      <c r="I305" s="103"/>
      <c r="J305" s="103"/>
      <c r="K305" s="103"/>
      <c r="L305" s="103"/>
      <c r="M305" s="103"/>
      <c r="N305" s="103"/>
      <c r="O305" s="96">
        <v>7.3544810321230701E-5</v>
      </c>
      <c r="P305" s="96"/>
      <c r="Q305" s="96"/>
      <c r="R305" s="96"/>
      <c r="S305" s="96"/>
      <c r="T305" s="96"/>
      <c r="U305" s="96"/>
      <c r="V305" s="96"/>
      <c r="W305" s="96"/>
      <c r="X305" s="96"/>
      <c r="Y305" s="94">
        <v>4</v>
      </c>
      <c r="Z305" s="94"/>
      <c r="AA305" s="94"/>
      <c r="AB305" s="94"/>
      <c r="AC305" s="94"/>
      <c r="AD305" s="94"/>
      <c r="AE305" s="94"/>
      <c r="AF305" s="94"/>
      <c r="AG305" s="94"/>
      <c r="AH305" s="96">
        <v>9.0124597255705999E-5</v>
      </c>
      <c r="AI305" s="96"/>
      <c r="AJ305" s="96"/>
      <c r="AK305" s="96"/>
      <c r="AL305" s="96"/>
      <c r="AM305" s="96"/>
      <c r="AN305" s="96"/>
      <c r="AO305" s="96"/>
    </row>
    <row r="306" spans="2:44" s="1" customFormat="1" ht="10.5" x14ac:dyDescent="0.2">
      <c r="B306" s="99"/>
      <c r="C306" s="99"/>
      <c r="D306" s="104">
        <v>2953860905.3600001</v>
      </c>
      <c r="E306" s="104"/>
      <c r="F306" s="104"/>
      <c r="G306" s="104"/>
      <c r="H306" s="104"/>
      <c r="I306" s="104"/>
      <c r="J306" s="104"/>
      <c r="K306" s="104"/>
      <c r="L306" s="104"/>
      <c r="M306" s="104"/>
      <c r="N306" s="104"/>
      <c r="O306" s="97">
        <v>1</v>
      </c>
      <c r="P306" s="97"/>
      <c r="Q306" s="97"/>
      <c r="R306" s="97"/>
      <c r="S306" s="97"/>
      <c r="T306" s="97"/>
      <c r="U306" s="97"/>
      <c r="V306" s="97"/>
      <c r="W306" s="97"/>
      <c r="X306" s="97"/>
      <c r="Y306" s="95">
        <v>44383</v>
      </c>
      <c r="Z306" s="95"/>
      <c r="AA306" s="95"/>
      <c r="AB306" s="95"/>
      <c r="AC306" s="95"/>
      <c r="AD306" s="95"/>
      <c r="AE306" s="95"/>
      <c r="AF306" s="95"/>
      <c r="AG306" s="95"/>
      <c r="AH306" s="97">
        <v>1</v>
      </c>
      <c r="AI306" s="97"/>
      <c r="AJ306" s="97"/>
      <c r="AK306" s="97"/>
      <c r="AL306" s="97"/>
      <c r="AM306" s="97"/>
      <c r="AN306" s="97"/>
      <c r="AO306" s="97"/>
    </row>
    <row r="307" spans="2:44" s="1" customFormat="1" ht="8" x14ac:dyDescent="0.2"/>
    <row r="308" spans="2:44" s="1" customFormat="1" ht="13" x14ac:dyDescent="0.2">
      <c r="B308" s="87" t="s">
        <v>1186</v>
      </c>
      <c r="C308" s="87"/>
      <c r="D308" s="87"/>
      <c r="E308" s="87"/>
      <c r="F308" s="87"/>
      <c r="G308" s="87"/>
      <c r="H308" s="87"/>
      <c r="I308" s="87"/>
      <c r="J308" s="87"/>
      <c r="K308" s="87"/>
      <c r="L308" s="87"/>
      <c r="M308" s="87"/>
      <c r="N308" s="87"/>
      <c r="O308" s="87"/>
      <c r="P308" s="87"/>
      <c r="Q308" s="87"/>
      <c r="R308" s="87"/>
      <c r="S308" s="87"/>
      <c r="T308" s="87"/>
      <c r="U308" s="87"/>
      <c r="V308" s="87"/>
      <c r="W308" s="87"/>
      <c r="X308" s="87"/>
      <c r="Y308" s="87"/>
      <c r="Z308" s="87"/>
      <c r="AA308" s="87"/>
      <c r="AB308" s="87"/>
      <c r="AC308" s="87"/>
      <c r="AD308" s="87"/>
      <c r="AE308" s="87"/>
      <c r="AF308" s="87"/>
      <c r="AG308" s="87"/>
      <c r="AH308" s="87"/>
      <c r="AI308" s="87"/>
      <c r="AJ308" s="87"/>
      <c r="AK308" s="87"/>
      <c r="AL308" s="87"/>
      <c r="AM308" s="87"/>
      <c r="AN308" s="87"/>
      <c r="AO308" s="87"/>
      <c r="AP308" s="87"/>
      <c r="AQ308" s="87"/>
      <c r="AR308" s="87"/>
    </row>
    <row r="309" spans="2:44" s="1" customFormat="1" ht="8" x14ac:dyDescent="0.2"/>
    <row r="310" spans="2:44" s="1" customFormat="1" ht="10.5" x14ac:dyDescent="0.2">
      <c r="B310" s="85" t="s">
        <v>1058</v>
      </c>
      <c r="C310" s="85"/>
      <c r="D310" s="85" t="s">
        <v>1055</v>
      </c>
      <c r="E310" s="85"/>
      <c r="F310" s="85"/>
      <c r="G310" s="85"/>
      <c r="H310" s="85"/>
      <c r="I310" s="85"/>
      <c r="J310" s="85"/>
      <c r="K310" s="85"/>
      <c r="L310" s="85"/>
      <c r="M310" s="85"/>
      <c r="N310" s="85"/>
      <c r="O310" s="85" t="s">
        <v>1056</v>
      </c>
      <c r="P310" s="85"/>
      <c r="Q310" s="85"/>
      <c r="R310" s="85"/>
      <c r="S310" s="85"/>
      <c r="T310" s="85"/>
      <c r="U310" s="85"/>
      <c r="V310" s="85"/>
      <c r="W310" s="85"/>
      <c r="X310" s="85"/>
      <c r="Y310" s="85" t="s">
        <v>1057</v>
      </c>
      <c r="Z310" s="85"/>
      <c r="AA310" s="85"/>
      <c r="AB310" s="85"/>
      <c r="AC310" s="85"/>
      <c r="AD310" s="85"/>
      <c r="AE310" s="85"/>
      <c r="AF310" s="85"/>
      <c r="AG310" s="85"/>
      <c r="AH310" s="85" t="s">
        <v>1056</v>
      </c>
      <c r="AI310" s="85"/>
      <c r="AJ310" s="85"/>
      <c r="AK310" s="85"/>
      <c r="AL310" s="85"/>
      <c r="AM310" s="85"/>
      <c r="AN310" s="85"/>
      <c r="AO310" s="85"/>
      <c r="AP310" s="85"/>
    </row>
    <row r="311" spans="2:44" s="1" customFormat="1" ht="10" x14ac:dyDescent="0.2">
      <c r="B311" s="98" t="s">
        <v>1133</v>
      </c>
      <c r="C311" s="98"/>
      <c r="D311" s="103">
        <v>2750298737.8900299</v>
      </c>
      <c r="E311" s="103"/>
      <c r="F311" s="103"/>
      <c r="G311" s="103"/>
      <c r="H311" s="103"/>
      <c r="I311" s="103"/>
      <c r="J311" s="103"/>
      <c r="K311" s="103"/>
      <c r="L311" s="103"/>
      <c r="M311" s="103"/>
      <c r="N311" s="103"/>
      <c r="O311" s="96">
        <v>0.93108606871074395</v>
      </c>
      <c r="P311" s="96"/>
      <c r="Q311" s="96"/>
      <c r="R311" s="96"/>
      <c r="S311" s="96"/>
      <c r="T311" s="96"/>
      <c r="U311" s="96"/>
      <c r="V311" s="96"/>
      <c r="W311" s="96"/>
      <c r="X311" s="96"/>
      <c r="Y311" s="94">
        <v>42073</v>
      </c>
      <c r="Z311" s="94"/>
      <c r="AA311" s="94"/>
      <c r="AB311" s="94"/>
      <c r="AC311" s="94"/>
      <c r="AD311" s="94"/>
      <c r="AE311" s="94"/>
      <c r="AF311" s="94"/>
      <c r="AG311" s="94"/>
      <c r="AH311" s="96">
        <v>0.94795304508483003</v>
      </c>
      <c r="AI311" s="96"/>
      <c r="AJ311" s="96"/>
      <c r="AK311" s="96"/>
      <c r="AL311" s="96"/>
      <c r="AM311" s="96"/>
      <c r="AN311" s="96"/>
      <c r="AO311" s="96"/>
      <c r="AP311" s="96"/>
    </row>
    <row r="312" spans="2:44" s="1" customFormat="1" ht="10" x14ac:dyDescent="0.2">
      <c r="B312" s="98" t="s">
        <v>1165</v>
      </c>
      <c r="C312" s="98"/>
      <c r="D312" s="103">
        <v>85943775.730000004</v>
      </c>
      <c r="E312" s="103"/>
      <c r="F312" s="103"/>
      <c r="G312" s="103"/>
      <c r="H312" s="103"/>
      <c r="I312" s="103"/>
      <c r="J312" s="103"/>
      <c r="K312" s="103"/>
      <c r="L312" s="103"/>
      <c r="M312" s="103"/>
      <c r="N312" s="103"/>
      <c r="O312" s="96">
        <v>2.90954037727531E-2</v>
      </c>
      <c r="P312" s="96"/>
      <c r="Q312" s="96"/>
      <c r="R312" s="96"/>
      <c r="S312" s="96"/>
      <c r="T312" s="96"/>
      <c r="U312" s="96"/>
      <c r="V312" s="96"/>
      <c r="W312" s="96"/>
      <c r="X312" s="96"/>
      <c r="Y312" s="94">
        <v>1235</v>
      </c>
      <c r="Z312" s="94"/>
      <c r="AA312" s="94"/>
      <c r="AB312" s="94"/>
      <c r="AC312" s="94"/>
      <c r="AD312" s="94"/>
      <c r="AE312" s="94"/>
      <c r="AF312" s="94"/>
      <c r="AG312" s="94"/>
      <c r="AH312" s="96">
        <v>2.7825969402699199E-2</v>
      </c>
      <c r="AI312" s="96"/>
      <c r="AJ312" s="96"/>
      <c r="AK312" s="96"/>
      <c r="AL312" s="96"/>
      <c r="AM312" s="96"/>
      <c r="AN312" s="96"/>
      <c r="AO312" s="96"/>
      <c r="AP312" s="96"/>
    </row>
    <row r="313" spans="2:44" s="1" customFormat="1" ht="10" x14ac:dyDescent="0.2">
      <c r="B313" s="98" t="s">
        <v>1060</v>
      </c>
      <c r="C313" s="98"/>
      <c r="D313" s="103">
        <v>22419708.120000001</v>
      </c>
      <c r="E313" s="103"/>
      <c r="F313" s="103"/>
      <c r="G313" s="103"/>
      <c r="H313" s="103"/>
      <c r="I313" s="103"/>
      <c r="J313" s="103"/>
      <c r="K313" s="103"/>
      <c r="L313" s="103"/>
      <c r="M313" s="103"/>
      <c r="N313" s="103"/>
      <c r="O313" s="96">
        <v>7.5899674488116697E-3</v>
      </c>
      <c r="P313" s="96"/>
      <c r="Q313" s="96"/>
      <c r="R313" s="96"/>
      <c r="S313" s="96"/>
      <c r="T313" s="96"/>
      <c r="U313" s="96"/>
      <c r="V313" s="96"/>
      <c r="W313" s="96"/>
      <c r="X313" s="96"/>
      <c r="Y313" s="94">
        <v>244</v>
      </c>
      <c r="Z313" s="94"/>
      <c r="AA313" s="94"/>
      <c r="AB313" s="94"/>
      <c r="AC313" s="94"/>
      <c r="AD313" s="94"/>
      <c r="AE313" s="94"/>
      <c r="AF313" s="94"/>
      <c r="AG313" s="94"/>
      <c r="AH313" s="96">
        <v>5.4976004325980703E-3</v>
      </c>
      <c r="AI313" s="96"/>
      <c r="AJ313" s="96"/>
      <c r="AK313" s="96"/>
      <c r="AL313" s="96"/>
      <c r="AM313" s="96"/>
      <c r="AN313" s="96"/>
      <c r="AO313" s="96"/>
      <c r="AP313" s="96"/>
    </row>
    <row r="314" spans="2:44" s="1" customFormat="1" ht="10" x14ac:dyDescent="0.2">
      <c r="B314" s="98" t="s">
        <v>1061</v>
      </c>
      <c r="C314" s="98"/>
      <c r="D314" s="103">
        <v>18502381.149999999</v>
      </c>
      <c r="E314" s="103"/>
      <c r="F314" s="103"/>
      <c r="G314" s="103"/>
      <c r="H314" s="103"/>
      <c r="I314" s="103"/>
      <c r="J314" s="103"/>
      <c r="K314" s="103"/>
      <c r="L314" s="103"/>
      <c r="M314" s="103"/>
      <c r="N314" s="103"/>
      <c r="O314" s="96">
        <v>6.2637956704142302E-3</v>
      </c>
      <c r="P314" s="96"/>
      <c r="Q314" s="96"/>
      <c r="R314" s="96"/>
      <c r="S314" s="96"/>
      <c r="T314" s="96"/>
      <c r="U314" s="96"/>
      <c r="V314" s="96"/>
      <c r="W314" s="96"/>
      <c r="X314" s="96"/>
      <c r="Y314" s="94">
        <v>196</v>
      </c>
      <c r="Z314" s="94"/>
      <c r="AA314" s="94"/>
      <c r="AB314" s="94"/>
      <c r="AC314" s="94"/>
      <c r="AD314" s="94"/>
      <c r="AE314" s="94"/>
      <c r="AF314" s="94"/>
      <c r="AG314" s="94"/>
      <c r="AH314" s="96">
        <v>4.4161052655296001E-3</v>
      </c>
      <c r="AI314" s="96"/>
      <c r="AJ314" s="96"/>
      <c r="AK314" s="96"/>
      <c r="AL314" s="96"/>
      <c r="AM314" s="96"/>
      <c r="AN314" s="96"/>
      <c r="AO314" s="96"/>
      <c r="AP314" s="96"/>
    </row>
    <row r="315" spans="2:44" s="1" customFormat="1" ht="10" x14ac:dyDescent="0.2">
      <c r="B315" s="98" t="s">
        <v>1062</v>
      </c>
      <c r="C315" s="98"/>
      <c r="D315" s="103">
        <v>15925759.789999999</v>
      </c>
      <c r="E315" s="103"/>
      <c r="F315" s="103"/>
      <c r="G315" s="103"/>
      <c r="H315" s="103"/>
      <c r="I315" s="103"/>
      <c r="J315" s="103"/>
      <c r="K315" s="103"/>
      <c r="L315" s="103"/>
      <c r="M315" s="103"/>
      <c r="N315" s="103"/>
      <c r="O315" s="96">
        <v>5.39150633704565E-3</v>
      </c>
      <c r="P315" s="96"/>
      <c r="Q315" s="96"/>
      <c r="R315" s="96"/>
      <c r="S315" s="96"/>
      <c r="T315" s="96"/>
      <c r="U315" s="96"/>
      <c r="V315" s="96"/>
      <c r="W315" s="96"/>
      <c r="X315" s="96"/>
      <c r="Y315" s="94">
        <v>122</v>
      </c>
      <c r="Z315" s="94"/>
      <c r="AA315" s="94"/>
      <c r="AB315" s="94"/>
      <c r="AC315" s="94"/>
      <c r="AD315" s="94"/>
      <c r="AE315" s="94"/>
      <c r="AF315" s="94"/>
      <c r="AG315" s="94"/>
      <c r="AH315" s="96">
        <v>2.7488002162990299E-3</v>
      </c>
      <c r="AI315" s="96"/>
      <c r="AJ315" s="96"/>
      <c r="AK315" s="96"/>
      <c r="AL315" s="96"/>
      <c r="AM315" s="96"/>
      <c r="AN315" s="96"/>
      <c r="AO315" s="96"/>
      <c r="AP315" s="96"/>
    </row>
    <row r="316" spans="2:44" s="1" customFormat="1" ht="10" x14ac:dyDescent="0.2">
      <c r="B316" s="98" t="s">
        <v>1063</v>
      </c>
      <c r="C316" s="98"/>
      <c r="D316" s="103">
        <v>25029709.440000001</v>
      </c>
      <c r="E316" s="103"/>
      <c r="F316" s="103"/>
      <c r="G316" s="103"/>
      <c r="H316" s="103"/>
      <c r="I316" s="103"/>
      <c r="J316" s="103"/>
      <c r="K316" s="103"/>
      <c r="L316" s="103"/>
      <c r="M316" s="103"/>
      <c r="N316" s="103"/>
      <c r="O316" s="96">
        <v>8.4735572330374501E-3</v>
      </c>
      <c r="P316" s="96"/>
      <c r="Q316" s="96"/>
      <c r="R316" s="96"/>
      <c r="S316" s="96"/>
      <c r="T316" s="96"/>
      <c r="U316" s="96"/>
      <c r="V316" s="96"/>
      <c r="W316" s="96"/>
      <c r="X316" s="96"/>
      <c r="Y316" s="94">
        <v>149</v>
      </c>
      <c r="Z316" s="94"/>
      <c r="AA316" s="94"/>
      <c r="AB316" s="94"/>
      <c r="AC316" s="94"/>
      <c r="AD316" s="94"/>
      <c r="AE316" s="94"/>
      <c r="AF316" s="94"/>
      <c r="AG316" s="94"/>
      <c r="AH316" s="96">
        <v>3.3571412477750502E-3</v>
      </c>
      <c r="AI316" s="96"/>
      <c r="AJ316" s="96"/>
      <c r="AK316" s="96"/>
      <c r="AL316" s="96"/>
      <c r="AM316" s="96"/>
      <c r="AN316" s="96"/>
      <c r="AO316" s="96"/>
      <c r="AP316" s="96"/>
    </row>
    <row r="317" spans="2:44" s="1" customFormat="1" ht="10" x14ac:dyDescent="0.2">
      <c r="B317" s="98" t="s">
        <v>1064</v>
      </c>
      <c r="C317" s="98"/>
      <c r="D317" s="103">
        <v>27445333.719999999</v>
      </c>
      <c r="E317" s="103"/>
      <c r="F317" s="103"/>
      <c r="G317" s="103"/>
      <c r="H317" s="103"/>
      <c r="I317" s="103"/>
      <c r="J317" s="103"/>
      <c r="K317" s="103"/>
      <c r="L317" s="103"/>
      <c r="M317" s="103"/>
      <c r="N317" s="103"/>
      <c r="O317" s="96">
        <v>9.2913426188071906E-3</v>
      </c>
      <c r="P317" s="96"/>
      <c r="Q317" s="96"/>
      <c r="R317" s="96"/>
      <c r="S317" s="96"/>
      <c r="T317" s="96"/>
      <c r="U317" s="96"/>
      <c r="V317" s="96"/>
      <c r="W317" s="96"/>
      <c r="X317" s="96"/>
      <c r="Y317" s="94">
        <v>299</v>
      </c>
      <c r="Z317" s="94"/>
      <c r="AA317" s="94"/>
      <c r="AB317" s="94"/>
      <c r="AC317" s="94"/>
      <c r="AD317" s="94"/>
      <c r="AE317" s="94"/>
      <c r="AF317" s="94"/>
      <c r="AG317" s="94"/>
      <c r="AH317" s="96">
        <v>6.7368136448640297E-3</v>
      </c>
      <c r="AI317" s="96"/>
      <c r="AJ317" s="96"/>
      <c r="AK317" s="96"/>
      <c r="AL317" s="96"/>
      <c r="AM317" s="96"/>
      <c r="AN317" s="96"/>
      <c r="AO317" s="96"/>
      <c r="AP317" s="96"/>
    </row>
    <row r="318" spans="2:44" s="1" customFormat="1" ht="10" x14ac:dyDescent="0.2">
      <c r="B318" s="98" t="s">
        <v>1066</v>
      </c>
      <c r="C318" s="98"/>
      <c r="D318" s="103">
        <v>536262.21</v>
      </c>
      <c r="E318" s="103"/>
      <c r="F318" s="103"/>
      <c r="G318" s="103"/>
      <c r="H318" s="103"/>
      <c r="I318" s="103"/>
      <c r="J318" s="103"/>
      <c r="K318" s="103"/>
      <c r="L318" s="103"/>
      <c r="M318" s="103"/>
      <c r="N318" s="103"/>
      <c r="O318" s="96">
        <v>1.8154619570166899E-4</v>
      </c>
      <c r="P318" s="96"/>
      <c r="Q318" s="96"/>
      <c r="R318" s="96"/>
      <c r="S318" s="96"/>
      <c r="T318" s="96"/>
      <c r="U318" s="96"/>
      <c r="V318" s="96"/>
      <c r="W318" s="96"/>
      <c r="X318" s="96"/>
      <c r="Y318" s="94">
        <v>4</v>
      </c>
      <c r="Z318" s="94"/>
      <c r="AA318" s="94"/>
      <c r="AB318" s="94"/>
      <c r="AC318" s="94"/>
      <c r="AD318" s="94"/>
      <c r="AE318" s="94"/>
      <c r="AF318" s="94"/>
      <c r="AG318" s="94"/>
      <c r="AH318" s="96">
        <v>9.0124597255705999E-5</v>
      </c>
      <c r="AI318" s="96"/>
      <c r="AJ318" s="96"/>
      <c r="AK318" s="96"/>
      <c r="AL318" s="96"/>
      <c r="AM318" s="96"/>
      <c r="AN318" s="96"/>
      <c r="AO318" s="96"/>
      <c r="AP318" s="96"/>
    </row>
    <row r="319" spans="2:44" s="1" customFormat="1" ht="10" x14ac:dyDescent="0.2">
      <c r="B319" s="98" t="s">
        <v>1065</v>
      </c>
      <c r="C319" s="98"/>
      <c r="D319" s="103">
        <v>7759237.3099999996</v>
      </c>
      <c r="E319" s="103"/>
      <c r="F319" s="103"/>
      <c r="G319" s="103"/>
      <c r="H319" s="103"/>
      <c r="I319" s="103"/>
      <c r="J319" s="103"/>
      <c r="K319" s="103"/>
      <c r="L319" s="103"/>
      <c r="M319" s="103"/>
      <c r="N319" s="103"/>
      <c r="O319" s="96">
        <v>2.6268120126848901E-3</v>
      </c>
      <c r="P319" s="96"/>
      <c r="Q319" s="96"/>
      <c r="R319" s="96"/>
      <c r="S319" s="96"/>
      <c r="T319" s="96"/>
      <c r="U319" s="96"/>
      <c r="V319" s="96"/>
      <c r="W319" s="96"/>
      <c r="X319" s="96"/>
      <c r="Y319" s="94">
        <v>61</v>
      </c>
      <c r="Z319" s="94"/>
      <c r="AA319" s="94"/>
      <c r="AB319" s="94"/>
      <c r="AC319" s="94"/>
      <c r="AD319" s="94"/>
      <c r="AE319" s="94"/>
      <c r="AF319" s="94"/>
      <c r="AG319" s="94"/>
      <c r="AH319" s="96">
        <v>1.37440010814952E-3</v>
      </c>
      <c r="AI319" s="96"/>
      <c r="AJ319" s="96"/>
      <c r="AK319" s="96"/>
      <c r="AL319" s="96"/>
      <c r="AM319" s="96"/>
      <c r="AN319" s="96"/>
      <c r="AO319" s="96"/>
      <c r="AP319" s="96"/>
    </row>
    <row r="320" spans="2:44" s="1" customFormat="1" ht="10.5" x14ac:dyDescent="0.2">
      <c r="B320" s="99"/>
      <c r="C320" s="99"/>
      <c r="D320" s="104">
        <v>2953860905.3600302</v>
      </c>
      <c r="E320" s="104"/>
      <c r="F320" s="104"/>
      <c r="G320" s="104"/>
      <c r="H320" s="104"/>
      <c r="I320" s="104"/>
      <c r="J320" s="104"/>
      <c r="K320" s="104"/>
      <c r="L320" s="104"/>
      <c r="M320" s="104"/>
      <c r="N320" s="104"/>
      <c r="O320" s="97">
        <v>1</v>
      </c>
      <c r="P320" s="97"/>
      <c r="Q320" s="97"/>
      <c r="R320" s="97"/>
      <c r="S320" s="97"/>
      <c r="T320" s="97"/>
      <c r="U320" s="97"/>
      <c r="V320" s="97"/>
      <c r="W320" s="97"/>
      <c r="X320" s="97"/>
      <c r="Y320" s="95">
        <v>44383</v>
      </c>
      <c r="Z320" s="95"/>
      <c r="AA320" s="95"/>
      <c r="AB320" s="95"/>
      <c r="AC320" s="95"/>
      <c r="AD320" s="95"/>
      <c r="AE320" s="95"/>
      <c r="AF320" s="95"/>
      <c r="AG320" s="95"/>
      <c r="AH320" s="97">
        <v>1</v>
      </c>
      <c r="AI320" s="97"/>
      <c r="AJ320" s="97"/>
      <c r="AK320" s="97"/>
      <c r="AL320" s="97"/>
      <c r="AM320" s="97"/>
      <c r="AN320" s="97"/>
      <c r="AO320" s="97"/>
      <c r="AP320" s="97"/>
    </row>
    <row r="321" spans="2:44" s="1" customFormat="1" ht="8" x14ac:dyDescent="0.2"/>
    <row r="322" spans="2:44" s="1" customFormat="1" ht="13" x14ac:dyDescent="0.2">
      <c r="B322" s="87" t="s">
        <v>1187</v>
      </c>
      <c r="C322" s="87"/>
      <c r="D322" s="87"/>
      <c r="E322" s="87"/>
      <c r="F322" s="87"/>
      <c r="G322" s="87"/>
      <c r="H322" s="87"/>
      <c r="I322" s="87"/>
      <c r="J322" s="87"/>
      <c r="K322" s="87"/>
      <c r="L322" s="87"/>
      <c r="M322" s="87"/>
      <c r="N322" s="87"/>
      <c r="O322" s="87"/>
      <c r="P322" s="87"/>
      <c r="Q322" s="87"/>
      <c r="R322" s="87"/>
      <c r="S322" s="87"/>
      <c r="T322" s="87"/>
      <c r="U322" s="87"/>
      <c r="V322" s="87"/>
      <c r="W322" s="87"/>
      <c r="X322" s="87"/>
      <c r="Y322" s="87"/>
      <c r="Z322" s="87"/>
      <c r="AA322" s="87"/>
      <c r="AB322" s="87"/>
      <c r="AC322" s="87"/>
      <c r="AD322" s="87"/>
      <c r="AE322" s="87"/>
      <c r="AF322" s="87"/>
      <c r="AG322" s="87"/>
      <c r="AH322" s="87"/>
      <c r="AI322" s="87"/>
      <c r="AJ322" s="87"/>
      <c r="AK322" s="87"/>
      <c r="AL322" s="87"/>
      <c r="AM322" s="87"/>
      <c r="AN322" s="87"/>
      <c r="AO322" s="87"/>
      <c r="AP322" s="87"/>
      <c r="AQ322" s="87"/>
      <c r="AR322" s="87"/>
    </row>
    <row r="323" spans="2:44" s="1" customFormat="1" ht="8" x14ac:dyDescent="0.2"/>
    <row r="324" spans="2:44" s="1" customFormat="1" ht="10.5" x14ac:dyDescent="0.2">
      <c r="B324" s="85"/>
      <c r="C324" s="85"/>
      <c r="D324" s="85"/>
      <c r="E324" s="85" t="s">
        <v>1055</v>
      </c>
      <c r="F324" s="85"/>
      <c r="G324" s="85"/>
      <c r="H324" s="85"/>
      <c r="I324" s="85"/>
      <c r="J324" s="85"/>
      <c r="K324" s="85"/>
      <c r="L324" s="85"/>
      <c r="M324" s="85"/>
      <c r="N324" s="85"/>
      <c r="O324" s="85"/>
      <c r="P324" s="85" t="s">
        <v>1056</v>
      </c>
      <c r="Q324" s="85"/>
      <c r="R324" s="85"/>
      <c r="S324" s="85"/>
      <c r="T324" s="85"/>
      <c r="U324" s="85"/>
      <c r="V324" s="85"/>
      <c r="W324" s="85"/>
      <c r="X324" s="85"/>
      <c r="Y324" s="85"/>
      <c r="Z324" s="85" t="s">
        <v>1166</v>
      </c>
      <c r="AA324" s="85"/>
      <c r="AB324" s="85"/>
      <c r="AC324" s="85"/>
      <c r="AD324" s="85"/>
      <c r="AE324" s="85"/>
      <c r="AF324" s="85"/>
      <c r="AG324" s="85"/>
      <c r="AH324" s="85"/>
      <c r="AI324" s="85" t="s">
        <v>1056</v>
      </c>
      <c r="AJ324" s="85"/>
      <c r="AK324" s="85"/>
      <c r="AL324" s="85"/>
      <c r="AM324" s="85"/>
      <c r="AN324" s="85"/>
      <c r="AO324" s="85"/>
      <c r="AP324" s="85"/>
      <c r="AQ324" s="85"/>
    </row>
    <row r="325" spans="2:44" s="1" customFormat="1" ht="10" x14ac:dyDescent="0.2">
      <c r="B325" s="98" t="s">
        <v>714</v>
      </c>
      <c r="C325" s="98"/>
      <c r="D325" s="98"/>
      <c r="E325" s="103">
        <v>8542779016.2799597</v>
      </c>
      <c r="F325" s="103"/>
      <c r="G325" s="103"/>
      <c r="H325" s="103"/>
      <c r="I325" s="103"/>
      <c r="J325" s="103"/>
      <c r="K325" s="103"/>
      <c r="L325" s="103"/>
      <c r="M325" s="103"/>
      <c r="N325" s="103"/>
      <c r="O325" s="103"/>
      <c r="P325" s="96">
        <v>0.806369190057031</v>
      </c>
      <c r="Q325" s="96"/>
      <c r="R325" s="96"/>
      <c r="S325" s="96"/>
      <c r="T325" s="96"/>
      <c r="U325" s="96"/>
      <c r="V325" s="96"/>
      <c r="W325" s="96"/>
      <c r="X325" s="96"/>
      <c r="Y325" s="96"/>
      <c r="Z325" s="94">
        <v>22166</v>
      </c>
      <c r="AA325" s="94"/>
      <c r="AB325" s="94"/>
      <c r="AC325" s="94"/>
      <c r="AD325" s="94"/>
      <c r="AE325" s="94"/>
      <c r="AF325" s="94"/>
      <c r="AG325" s="94"/>
      <c r="AH325" s="94"/>
      <c r="AI325" s="96">
        <v>0.79283210530080805</v>
      </c>
      <c r="AJ325" s="96"/>
      <c r="AK325" s="96"/>
      <c r="AL325" s="96"/>
      <c r="AM325" s="96"/>
      <c r="AN325" s="96"/>
      <c r="AO325" s="96"/>
      <c r="AP325" s="96"/>
      <c r="AQ325" s="96"/>
    </row>
    <row r="326" spans="2:44" s="1" customFormat="1" ht="10" x14ac:dyDescent="0.2">
      <c r="B326" s="98" t="s">
        <v>724</v>
      </c>
      <c r="C326" s="98"/>
      <c r="D326" s="98"/>
      <c r="E326" s="103">
        <v>2051349729.73</v>
      </c>
      <c r="F326" s="103"/>
      <c r="G326" s="103"/>
      <c r="H326" s="103"/>
      <c r="I326" s="103"/>
      <c r="J326" s="103"/>
      <c r="K326" s="103"/>
      <c r="L326" s="103"/>
      <c r="M326" s="103"/>
      <c r="N326" s="103"/>
      <c r="O326" s="103"/>
      <c r="P326" s="96">
        <v>0.193630809942969</v>
      </c>
      <c r="Q326" s="96"/>
      <c r="R326" s="96"/>
      <c r="S326" s="96"/>
      <c r="T326" s="96"/>
      <c r="U326" s="96"/>
      <c r="V326" s="96"/>
      <c r="W326" s="96"/>
      <c r="X326" s="96"/>
      <c r="Y326" s="96"/>
      <c r="Z326" s="94">
        <v>5792</v>
      </c>
      <c r="AA326" s="94"/>
      <c r="AB326" s="94"/>
      <c r="AC326" s="94"/>
      <c r="AD326" s="94"/>
      <c r="AE326" s="94"/>
      <c r="AF326" s="94"/>
      <c r="AG326" s="94"/>
      <c r="AH326" s="94"/>
      <c r="AI326" s="96">
        <v>0.207167894699192</v>
      </c>
      <c r="AJ326" s="96"/>
      <c r="AK326" s="96"/>
      <c r="AL326" s="96"/>
      <c r="AM326" s="96"/>
      <c r="AN326" s="96"/>
      <c r="AO326" s="96"/>
      <c r="AP326" s="96"/>
      <c r="AQ326" s="96"/>
    </row>
    <row r="327" spans="2:44" s="1" customFormat="1" ht="10.5" x14ac:dyDescent="0.2">
      <c r="B327" s="99"/>
      <c r="C327" s="99"/>
      <c r="D327" s="99"/>
      <c r="E327" s="104">
        <v>10594128746.01</v>
      </c>
      <c r="F327" s="104"/>
      <c r="G327" s="104"/>
      <c r="H327" s="104"/>
      <c r="I327" s="104"/>
      <c r="J327" s="104"/>
      <c r="K327" s="104"/>
      <c r="L327" s="104"/>
      <c r="M327" s="104"/>
      <c r="N327" s="104"/>
      <c r="O327" s="104"/>
      <c r="P327" s="97">
        <v>1</v>
      </c>
      <c r="Q327" s="97"/>
      <c r="R327" s="97"/>
      <c r="S327" s="97"/>
      <c r="T327" s="97"/>
      <c r="U327" s="97"/>
      <c r="V327" s="97"/>
      <c r="W327" s="97"/>
      <c r="X327" s="97"/>
      <c r="Y327" s="97"/>
      <c r="Z327" s="95">
        <v>27958</v>
      </c>
      <c r="AA327" s="95"/>
      <c r="AB327" s="95"/>
      <c r="AC327" s="95"/>
      <c r="AD327" s="95"/>
      <c r="AE327" s="95"/>
      <c r="AF327" s="95"/>
      <c r="AG327" s="95"/>
      <c r="AH327" s="95"/>
      <c r="AI327" s="97">
        <v>1</v>
      </c>
      <c r="AJ327" s="97"/>
      <c r="AK327" s="97"/>
      <c r="AL327" s="97"/>
      <c r="AM327" s="97"/>
      <c r="AN327" s="97"/>
      <c r="AO327" s="97"/>
      <c r="AP327" s="97"/>
      <c r="AQ327" s="97"/>
    </row>
    <row r="328" spans="2:44" s="1" customFormat="1" ht="8" x14ac:dyDescent="0.2"/>
    <row r="329" spans="2:44" s="1" customFormat="1" ht="13" x14ac:dyDescent="0.2">
      <c r="B329" s="87" t="s">
        <v>1188</v>
      </c>
      <c r="C329" s="87"/>
      <c r="D329" s="87"/>
      <c r="E329" s="87"/>
      <c r="F329" s="87"/>
      <c r="G329" s="87"/>
      <c r="H329" s="87"/>
      <c r="I329" s="87"/>
      <c r="J329" s="87"/>
      <c r="K329" s="87"/>
      <c r="L329" s="87"/>
      <c r="M329" s="87"/>
      <c r="N329" s="87"/>
      <c r="O329" s="87"/>
      <c r="P329" s="87"/>
      <c r="Q329" s="87"/>
      <c r="R329" s="87"/>
      <c r="S329" s="87"/>
      <c r="T329" s="87"/>
      <c r="U329" s="87"/>
      <c r="V329" s="87"/>
      <c r="W329" s="87"/>
      <c r="X329" s="87"/>
      <c r="Y329" s="87"/>
      <c r="Z329" s="87"/>
      <c r="AA329" s="87"/>
      <c r="AB329" s="87"/>
      <c r="AC329" s="87"/>
      <c r="AD329" s="87"/>
      <c r="AE329" s="87"/>
      <c r="AF329" s="87"/>
      <c r="AG329" s="87"/>
      <c r="AH329" s="87"/>
      <c r="AI329" s="87"/>
      <c r="AJ329" s="87"/>
      <c r="AK329" s="87"/>
      <c r="AL329" s="87"/>
      <c r="AM329" s="87"/>
      <c r="AN329" s="87"/>
      <c r="AO329" s="87"/>
      <c r="AP329" s="87"/>
      <c r="AQ329" s="87"/>
      <c r="AR329" s="87"/>
    </row>
    <row r="330" spans="2:44" s="1" customFormat="1" ht="8" x14ac:dyDescent="0.2"/>
    <row r="331" spans="2:44" s="1" customFormat="1" ht="10.5" x14ac:dyDescent="0.2">
      <c r="B331" s="100"/>
      <c r="C331" s="100"/>
      <c r="D331" s="100"/>
      <c r="E331" s="85" t="s">
        <v>1055</v>
      </c>
      <c r="F331" s="85"/>
      <c r="G331" s="85"/>
      <c r="H331" s="85"/>
      <c r="I331" s="85"/>
      <c r="J331" s="85"/>
      <c r="K331" s="85"/>
      <c r="L331" s="85"/>
      <c r="M331" s="85"/>
      <c r="N331" s="85"/>
      <c r="O331" s="85"/>
      <c r="P331" s="85" t="s">
        <v>1056</v>
      </c>
      <c r="Q331" s="85"/>
      <c r="R331" s="85"/>
      <c r="S331" s="85"/>
      <c r="T331" s="85"/>
      <c r="U331" s="85"/>
      <c r="V331" s="85"/>
      <c r="W331" s="85"/>
      <c r="X331" s="85"/>
      <c r="Y331" s="85"/>
      <c r="Z331" s="85" t="s">
        <v>1057</v>
      </c>
      <c r="AA331" s="85"/>
      <c r="AB331" s="85"/>
      <c r="AC331" s="85"/>
      <c r="AD331" s="85"/>
      <c r="AE331" s="85"/>
      <c r="AF331" s="85"/>
      <c r="AG331" s="85"/>
      <c r="AH331" s="85"/>
      <c r="AI331" s="85" t="s">
        <v>1056</v>
      </c>
      <c r="AJ331" s="85"/>
      <c r="AK331" s="85"/>
      <c r="AL331" s="85"/>
      <c r="AM331" s="85"/>
      <c r="AN331" s="85"/>
      <c r="AO331" s="85"/>
      <c r="AP331" s="85"/>
      <c r="AQ331" s="85"/>
    </row>
    <row r="332" spans="2:44" s="1" customFormat="1" ht="10" x14ac:dyDescent="0.2">
      <c r="B332" s="102" t="s">
        <v>1167</v>
      </c>
      <c r="C332" s="102"/>
      <c r="D332" s="102"/>
      <c r="E332" s="103">
        <v>2694089543.54003</v>
      </c>
      <c r="F332" s="103"/>
      <c r="G332" s="103"/>
      <c r="H332" s="103"/>
      <c r="I332" s="103"/>
      <c r="J332" s="103"/>
      <c r="K332" s="103"/>
      <c r="L332" s="103"/>
      <c r="M332" s="103"/>
      <c r="N332" s="103"/>
      <c r="O332" s="103"/>
      <c r="P332" s="96">
        <v>0.91205700940466705</v>
      </c>
      <c r="Q332" s="96"/>
      <c r="R332" s="96"/>
      <c r="S332" s="96"/>
      <c r="T332" s="96"/>
      <c r="U332" s="96"/>
      <c r="V332" s="96"/>
      <c r="W332" s="96"/>
      <c r="X332" s="96"/>
      <c r="Y332" s="96"/>
      <c r="Z332" s="94">
        <v>41196</v>
      </c>
      <c r="AA332" s="94"/>
      <c r="AB332" s="94"/>
      <c r="AC332" s="94"/>
      <c r="AD332" s="94"/>
      <c r="AE332" s="94"/>
      <c r="AF332" s="94"/>
      <c r="AG332" s="94"/>
      <c r="AH332" s="94"/>
      <c r="AI332" s="96">
        <v>0.92819322713651597</v>
      </c>
      <c r="AJ332" s="96"/>
      <c r="AK332" s="96"/>
      <c r="AL332" s="96"/>
      <c r="AM332" s="96"/>
      <c r="AN332" s="96"/>
      <c r="AO332" s="96"/>
      <c r="AP332" s="96"/>
      <c r="AQ332" s="96"/>
    </row>
    <row r="333" spans="2:44" s="1" customFormat="1" ht="10" x14ac:dyDescent="0.2">
      <c r="B333" s="102" t="s">
        <v>1168</v>
      </c>
      <c r="C333" s="102"/>
      <c r="D333" s="102"/>
      <c r="E333" s="103">
        <v>259128657.28999999</v>
      </c>
      <c r="F333" s="103"/>
      <c r="G333" s="103"/>
      <c r="H333" s="103"/>
      <c r="I333" s="103"/>
      <c r="J333" s="103"/>
      <c r="K333" s="103"/>
      <c r="L333" s="103"/>
      <c r="M333" s="103"/>
      <c r="N333" s="103"/>
      <c r="O333" s="103"/>
      <c r="P333" s="96">
        <v>8.7725409419173797E-2</v>
      </c>
      <c r="Q333" s="96"/>
      <c r="R333" s="96"/>
      <c r="S333" s="96"/>
      <c r="T333" s="96"/>
      <c r="U333" s="96"/>
      <c r="V333" s="96"/>
      <c r="W333" s="96"/>
      <c r="X333" s="96"/>
      <c r="Y333" s="96"/>
      <c r="Z333" s="94">
        <v>3035</v>
      </c>
      <c r="AA333" s="94"/>
      <c r="AB333" s="94"/>
      <c r="AC333" s="94"/>
      <c r="AD333" s="94"/>
      <c r="AE333" s="94"/>
      <c r="AF333" s="94"/>
      <c r="AG333" s="94"/>
      <c r="AH333" s="94"/>
      <c r="AI333" s="96">
        <v>6.8382038167766904E-2</v>
      </c>
      <c r="AJ333" s="96"/>
      <c r="AK333" s="96"/>
      <c r="AL333" s="96"/>
      <c r="AM333" s="96"/>
      <c r="AN333" s="96"/>
      <c r="AO333" s="96"/>
      <c r="AP333" s="96"/>
      <c r="AQ333" s="96"/>
    </row>
    <row r="334" spans="2:44" s="1" customFormat="1" ht="10" x14ac:dyDescent="0.2">
      <c r="B334" s="102" t="s">
        <v>1169</v>
      </c>
      <c r="C334" s="102"/>
      <c r="D334" s="102"/>
      <c r="E334" s="103">
        <v>642704.53</v>
      </c>
      <c r="F334" s="103"/>
      <c r="G334" s="103"/>
      <c r="H334" s="103"/>
      <c r="I334" s="103"/>
      <c r="J334" s="103"/>
      <c r="K334" s="103"/>
      <c r="L334" s="103"/>
      <c r="M334" s="103"/>
      <c r="N334" s="103"/>
      <c r="O334" s="103"/>
      <c r="P334" s="96">
        <v>2.17581176159568E-4</v>
      </c>
      <c r="Q334" s="96"/>
      <c r="R334" s="96"/>
      <c r="S334" s="96"/>
      <c r="T334" s="96"/>
      <c r="U334" s="96"/>
      <c r="V334" s="96"/>
      <c r="W334" s="96"/>
      <c r="X334" s="96"/>
      <c r="Y334" s="96"/>
      <c r="Z334" s="94">
        <v>7</v>
      </c>
      <c r="AA334" s="94"/>
      <c r="AB334" s="94"/>
      <c r="AC334" s="94"/>
      <c r="AD334" s="94"/>
      <c r="AE334" s="94"/>
      <c r="AF334" s="94"/>
      <c r="AG334" s="94"/>
      <c r="AH334" s="94"/>
      <c r="AI334" s="96">
        <v>1.57718045197486E-4</v>
      </c>
      <c r="AJ334" s="96"/>
      <c r="AK334" s="96"/>
      <c r="AL334" s="96"/>
      <c r="AM334" s="96"/>
      <c r="AN334" s="96"/>
      <c r="AO334" s="96"/>
      <c r="AP334" s="96"/>
      <c r="AQ334" s="96"/>
    </row>
    <row r="335" spans="2:44" s="1" customFormat="1" ht="10" x14ac:dyDescent="0.2">
      <c r="B335" s="102" t="s">
        <v>724</v>
      </c>
      <c r="C335" s="102"/>
      <c r="D335" s="102"/>
      <c r="E335" s="103">
        <v>0</v>
      </c>
      <c r="F335" s="103"/>
      <c r="G335" s="103"/>
      <c r="H335" s="103"/>
      <c r="I335" s="103"/>
      <c r="J335" s="103"/>
      <c r="K335" s="103"/>
      <c r="L335" s="103"/>
      <c r="M335" s="103"/>
      <c r="N335" s="103"/>
      <c r="O335" s="103"/>
      <c r="P335" s="96">
        <v>0</v>
      </c>
      <c r="Q335" s="96"/>
      <c r="R335" s="96"/>
      <c r="S335" s="96"/>
      <c r="T335" s="96"/>
      <c r="U335" s="96"/>
      <c r="V335" s="96"/>
      <c r="W335" s="96"/>
      <c r="X335" s="96"/>
      <c r="Y335" s="96"/>
      <c r="Z335" s="94">
        <v>145</v>
      </c>
      <c r="AA335" s="94"/>
      <c r="AB335" s="94"/>
      <c r="AC335" s="94"/>
      <c r="AD335" s="94"/>
      <c r="AE335" s="94"/>
      <c r="AF335" s="94"/>
      <c r="AG335" s="94"/>
      <c r="AH335" s="94"/>
      <c r="AI335" s="96">
        <v>3.26701665051934E-3</v>
      </c>
      <c r="AJ335" s="96"/>
      <c r="AK335" s="96"/>
      <c r="AL335" s="96"/>
      <c r="AM335" s="96"/>
      <c r="AN335" s="96"/>
      <c r="AO335" s="96"/>
      <c r="AP335" s="96"/>
      <c r="AQ335" s="96"/>
    </row>
    <row r="336" spans="2:44" s="1" customFormat="1" ht="10.5" x14ac:dyDescent="0.2">
      <c r="B336" s="100"/>
      <c r="C336" s="100"/>
      <c r="D336" s="100"/>
      <c r="E336" s="104">
        <v>2953860905.3600302</v>
      </c>
      <c r="F336" s="104"/>
      <c r="G336" s="104"/>
      <c r="H336" s="104"/>
      <c r="I336" s="104"/>
      <c r="J336" s="104"/>
      <c r="K336" s="104"/>
      <c r="L336" s="104"/>
      <c r="M336" s="104"/>
      <c r="N336" s="104"/>
      <c r="O336" s="104"/>
      <c r="P336" s="97">
        <v>1</v>
      </c>
      <c r="Q336" s="97"/>
      <c r="R336" s="97"/>
      <c r="S336" s="97"/>
      <c r="T336" s="97"/>
      <c r="U336" s="97"/>
      <c r="V336" s="97"/>
      <c r="W336" s="97"/>
      <c r="X336" s="97"/>
      <c r="Y336" s="97"/>
      <c r="Z336" s="95">
        <v>44383</v>
      </c>
      <c r="AA336" s="95"/>
      <c r="AB336" s="95"/>
      <c r="AC336" s="95"/>
      <c r="AD336" s="95"/>
      <c r="AE336" s="95"/>
      <c r="AF336" s="95"/>
      <c r="AG336" s="95"/>
      <c r="AH336" s="95"/>
      <c r="AI336" s="97">
        <v>1</v>
      </c>
      <c r="AJ336" s="97"/>
      <c r="AK336" s="97"/>
      <c r="AL336" s="97"/>
      <c r="AM336" s="97"/>
      <c r="AN336" s="97"/>
      <c r="AO336" s="97"/>
      <c r="AP336" s="97"/>
      <c r="AQ336" s="97"/>
    </row>
    <row r="337" s="1" customFormat="1" ht="8" x14ac:dyDescent="0.2"/>
  </sheetData>
  <mergeCells count="1344">
    <mergeCell ref="Z334:AH334"/>
    <mergeCell ref="Z335:AH335"/>
    <mergeCell ref="Z336:AH336"/>
    <mergeCell ref="Y311:AG311"/>
    <mergeCell ref="Y312:AG312"/>
    <mergeCell ref="Y313:AG313"/>
    <mergeCell ref="Y314:AG314"/>
    <mergeCell ref="Y315:AG315"/>
    <mergeCell ref="Y316:AG316"/>
    <mergeCell ref="Y317:AG317"/>
    <mergeCell ref="Y318:AG318"/>
    <mergeCell ref="Y319:AG319"/>
    <mergeCell ref="Y320:AG320"/>
    <mergeCell ref="Z324:AH324"/>
    <mergeCell ref="Z325:AH325"/>
    <mergeCell ref="Z326:AH326"/>
    <mergeCell ref="Z327:AH327"/>
    <mergeCell ref="Z331:AH331"/>
    <mergeCell ref="Z332:AH332"/>
    <mergeCell ref="Z333:AH333"/>
    <mergeCell ref="Y291:AG291"/>
    <mergeCell ref="Y292:AG292"/>
    <mergeCell ref="Y293:AG293"/>
    <mergeCell ref="Y294:AG294"/>
    <mergeCell ref="Y295:AG295"/>
    <mergeCell ref="Y296:AG296"/>
    <mergeCell ref="Y297:AG297"/>
    <mergeCell ref="Y298:AG298"/>
    <mergeCell ref="Y299:AG299"/>
    <mergeCell ref="Y300:AG300"/>
    <mergeCell ref="Y301:AG301"/>
    <mergeCell ref="Y302:AG302"/>
    <mergeCell ref="Y303:AG303"/>
    <mergeCell ref="Y304:AG304"/>
    <mergeCell ref="Y305:AG305"/>
    <mergeCell ref="Y306:AG306"/>
    <mergeCell ref="Y310:AG310"/>
    <mergeCell ref="Y271:AG271"/>
    <mergeCell ref="Y272:AG272"/>
    <mergeCell ref="Y273:AG273"/>
    <mergeCell ref="Y274:AG274"/>
    <mergeCell ref="Y275:AG275"/>
    <mergeCell ref="Y276:AG276"/>
    <mergeCell ref="Y277:AG277"/>
    <mergeCell ref="Y278:AG278"/>
    <mergeCell ref="Y279:AG279"/>
    <mergeCell ref="Y280:AG280"/>
    <mergeCell ref="Y281:AG281"/>
    <mergeCell ref="Y282:AG282"/>
    <mergeCell ref="Y283:AG283"/>
    <mergeCell ref="Y284:AG284"/>
    <mergeCell ref="Y288:AG288"/>
    <mergeCell ref="Y289:AG289"/>
    <mergeCell ref="Y290:AG290"/>
    <mergeCell ref="V96:AE96"/>
    <mergeCell ref="V97:AE97"/>
    <mergeCell ref="V98:AE98"/>
    <mergeCell ref="V99:AE99"/>
    <mergeCell ref="X233:AF233"/>
    <mergeCell ref="X234:AF234"/>
    <mergeCell ref="X235:AF235"/>
    <mergeCell ref="X236:AF236"/>
    <mergeCell ref="X237:AF237"/>
    <mergeCell ref="X238:AF238"/>
    <mergeCell ref="X239:AF239"/>
    <mergeCell ref="X240:AF240"/>
    <mergeCell ref="X241:AF241"/>
    <mergeCell ref="X242:AF242"/>
    <mergeCell ref="X243:AF243"/>
    <mergeCell ref="X244:AF244"/>
    <mergeCell ref="X245:AF245"/>
    <mergeCell ref="Y225:AG225"/>
    <mergeCell ref="Y226:AG226"/>
    <mergeCell ref="Y227:AG227"/>
    <mergeCell ref="Y228:AG228"/>
    <mergeCell ref="Y229:AG229"/>
    <mergeCell ref="V76:AE76"/>
    <mergeCell ref="V77:AE77"/>
    <mergeCell ref="V78:AE78"/>
    <mergeCell ref="V79:AE79"/>
    <mergeCell ref="V80:AE80"/>
    <mergeCell ref="V81:AE81"/>
    <mergeCell ref="V82:AE82"/>
    <mergeCell ref="V83:AE83"/>
    <mergeCell ref="V84:AE84"/>
    <mergeCell ref="V85:AE85"/>
    <mergeCell ref="V86:AE86"/>
    <mergeCell ref="V87:AE87"/>
    <mergeCell ref="V88:AE88"/>
    <mergeCell ref="V89:AE89"/>
    <mergeCell ref="V93:AE93"/>
    <mergeCell ref="V94:AE94"/>
    <mergeCell ref="V95:AE95"/>
    <mergeCell ref="V59:AE59"/>
    <mergeCell ref="V60:AE60"/>
    <mergeCell ref="V61:AE61"/>
    <mergeCell ref="V62:AE62"/>
    <mergeCell ref="V63:AE63"/>
    <mergeCell ref="V64:AE64"/>
    <mergeCell ref="V65:AE65"/>
    <mergeCell ref="V66:AE66"/>
    <mergeCell ref="V67:AE67"/>
    <mergeCell ref="V68:AE68"/>
    <mergeCell ref="V69:AE69"/>
    <mergeCell ref="V70:AE70"/>
    <mergeCell ref="V71:AE71"/>
    <mergeCell ref="V72:AE72"/>
    <mergeCell ref="V73:AE73"/>
    <mergeCell ref="V74:AE74"/>
    <mergeCell ref="V75:AE75"/>
    <mergeCell ref="V39:AE39"/>
    <mergeCell ref="V40:AE40"/>
    <mergeCell ref="V41:AE41"/>
    <mergeCell ref="V42:AE42"/>
    <mergeCell ref="V43:AE43"/>
    <mergeCell ref="V44:AE44"/>
    <mergeCell ref="V45:AE45"/>
    <mergeCell ref="V46:AE46"/>
    <mergeCell ref="V47:AE47"/>
    <mergeCell ref="V48:AE48"/>
    <mergeCell ref="V49:AE49"/>
    <mergeCell ref="V50:AE50"/>
    <mergeCell ref="V51:AE51"/>
    <mergeCell ref="V52:AE52"/>
    <mergeCell ref="V53:AE53"/>
    <mergeCell ref="V54:AE54"/>
    <mergeCell ref="V58:AE58"/>
    <mergeCell ref="V119:AE119"/>
    <mergeCell ref="V120:AE120"/>
    <mergeCell ref="V121:AE121"/>
    <mergeCell ref="V122:AE122"/>
    <mergeCell ref="V123:AE123"/>
    <mergeCell ref="V124:AE124"/>
    <mergeCell ref="V125:AE125"/>
    <mergeCell ref="V126:AE126"/>
    <mergeCell ref="V127:AE127"/>
    <mergeCell ref="V13:AE13"/>
    <mergeCell ref="V14:AE14"/>
    <mergeCell ref="V15:AE15"/>
    <mergeCell ref="V16:AE16"/>
    <mergeCell ref="V17:AE17"/>
    <mergeCell ref="V18:AE18"/>
    <mergeCell ref="V19:AE19"/>
    <mergeCell ref="V20:AE20"/>
    <mergeCell ref="V21:AE21"/>
    <mergeCell ref="V22:AE22"/>
    <mergeCell ref="V23:AE23"/>
    <mergeCell ref="V24:AE24"/>
    <mergeCell ref="V25:AE25"/>
    <mergeCell ref="V26:AE26"/>
    <mergeCell ref="V30:AE30"/>
    <mergeCell ref="V31:AE31"/>
    <mergeCell ref="V32:AE32"/>
    <mergeCell ref="V33:AE33"/>
    <mergeCell ref="V34:AE34"/>
    <mergeCell ref="V35:AE35"/>
    <mergeCell ref="V36:AE36"/>
    <mergeCell ref="V37:AE37"/>
    <mergeCell ref="V38:AE38"/>
    <mergeCell ref="T181:AC181"/>
    <mergeCell ref="T182:AC182"/>
    <mergeCell ref="T183:AC183"/>
    <mergeCell ref="T184:AC184"/>
    <mergeCell ref="T185:AC185"/>
    <mergeCell ref="T186:AC186"/>
    <mergeCell ref="U160:AD160"/>
    <mergeCell ref="U161:AD161"/>
    <mergeCell ref="U162:AD162"/>
    <mergeCell ref="U163:AD163"/>
    <mergeCell ref="U164:AD164"/>
    <mergeCell ref="U165:AD165"/>
    <mergeCell ref="U166:AD166"/>
    <mergeCell ref="V100:AE100"/>
    <mergeCell ref="V101:AE101"/>
    <mergeCell ref="V102:AE102"/>
    <mergeCell ref="V103:AE103"/>
    <mergeCell ref="V104:AE104"/>
    <mergeCell ref="V105:AE105"/>
    <mergeCell ref="V106:AE106"/>
    <mergeCell ref="V107:AE107"/>
    <mergeCell ref="V108:AE108"/>
    <mergeCell ref="V109:AE109"/>
    <mergeCell ref="V110:AE110"/>
    <mergeCell ref="V111:AE111"/>
    <mergeCell ref="V112:AE112"/>
    <mergeCell ref="V113:AE113"/>
    <mergeCell ref="V114:AE114"/>
    <mergeCell ref="V115:AE115"/>
    <mergeCell ref="V116:AE116"/>
    <mergeCell ref="V117:AE117"/>
    <mergeCell ref="V118:AE118"/>
    <mergeCell ref="T141:AD141"/>
    <mergeCell ref="T142:AD142"/>
    <mergeCell ref="T143:AD143"/>
    <mergeCell ref="T144:AD144"/>
    <mergeCell ref="T145:AD145"/>
    <mergeCell ref="T146:AD146"/>
    <mergeCell ref="T147:AD147"/>
    <mergeCell ref="T148:AD148"/>
    <mergeCell ref="T149:AD149"/>
    <mergeCell ref="T150:AD150"/>
    <mergeCell ref="T151:AD151"/>
    <mergeCell ref="T152:AD152"/>
    <mergeCell ref="T153:AD153"/>
    <mergeCell ref="T154:AD154"/>
    <mergeCell ref="T155:AD155"/>
    <mergeCell ref="T156:AD156"/>
    <mergeCell ref="T170:AC170"/>
    <mergeCell ref="P332:Y332"/>
    <mergeCell ref="P333:Y333"/>
    <mergeCell ref="P334:Y334"/>
    <mergeCell ref="P335:Y335"/>
    <mergeCell ref="P336:Y336"/>
    <mergeCell ref="Q219:Z219"/>
    <mergeCell ref="Q220:Z220"/>
    <mergeCell ref="Q221:Z221"/>
    <mergeCell ref="R198:AA198"/>
    <mergeCell ref="R199:AA199"/>
    <mergeCell ref="R200:AA200"/>
    <mergeCell ref="R201:AA201"/>
    <mergeCell ref="R202:AA202"/>
    <mergeCell ref="R203:AA203"/>
    <mergeCell ref="R204:AA204"/>
    <mergeCell ref="R205:AA205"/>
    <mergeCell ref="R206:AA206"/>
    <mergeCell ref="R207:AA207"/>
    <mergeCell ref="R208:AA208"/>
    <mergeCell ref="R209:AA209"/>
    <mergeCell ref="R210:AA210"/>
    <mergeCell ref="R211:AA211"/>
    <mergeCell ref="R212:AA212"/>
    <mergeCell ref="R213:AA213"/>
    <mergeCell ref="R214:AA214"/>
    <mergeCell ref="R215:AA215"/>
    <mergeCell ref="X246:AF246"/>
    <mergeCell ref="X247:AF247"/>
    <mergeCell ref="X251:AF251"/>
    <mergeCell ref="X252:AF252"/>
    <mergeCell ref="X253:AF253"/>
    <mergeCell ref="X254:AF254"/>
    <mergeCell ref="O291:X291"/>
    <mergeCell ref="O292:X292"/>
    <mergeCell ref="O293:X293"/>
    <mergeCell ref="O294:X294"/>
    <mergeCell ref="O295:X295"/>
    <mergeCell ref="O296:X296"/>
    <mergeCell ref="O297:X297"/>
    <mergeCell ref="O298:X298"/>
    <mergeCell ref="O299:X299"/>
    <mergeCell ref="O300:X300"/>
    <mergeCell ref="O301:X301"/>
    <mergeCell ref="O302:X302"/>
    <mergeCell ref="O303:X303"/>
    <mergeCell ref="O304:X304"/>
    <mergeCell ref="O305:X305"/>
    <mergeCell ref="O306:X306"/>
    <mergeCell ref="O310:X310"/>
    <mergeCell ref="O271:X271"/>
    <mergeCell ref="O272:X272"/>
    <mergeCell ref="O273:X273"/>
    <mergeCell ref="O274:X274"/>
    <mergeCell ref="O275:X275"/>
    <mergeCell ref="O276:X276"/>
    <mergeCell ref="O277:X277"/>
    <mergeCell ref="O278:X278"/>
    <mergeCell ref="O279:X279"/>
    <mergeCell ref="O280:X280"/>
    <mergeCell ref="O281:X281"/>
    <mergeCell ref="O282:X282"/>
    <mergeCell ref="O283:X283"/>
    <mergeCell ref="O284:X284"/>
    <mergeCell ref="O288:X288"/>
    <mergeCell ref="O289:X289"/>
    <mergeCell ref="O290:X290"/>
    <mergeCell ref="N256:W256"/>
    <mergeCell ref="N257:W257"/>
    <mergeCell ref="N258:W258"/>
    <mergeCell ref="N259:W259"/>
    <mergeCell ref="N260:W260"/>
    <mergeCell ref="N261:W261"/>
    <mergeCell ref="N262:W262"/>
    <mergeCell ref="N263:W263"/>
    <mergeCell ref="N264:W264"/>
    <mergeCell ref="N265:W265"/>
    <mergeCell ref="O225:X225"/>
    <mergeCell ref="O226:X226"/>
    <mergeCell ref="O227:X227"/>
    <mergeCell ref="O228:X228"/>
    <mergeCell ref="O229:X229"/>
    <mergeCell ref="O269:X269"/>
    <mergeCell ref="O270:X270"/>
    <mergeCell ref="X255:AF255"/>
    <mergeCell ref="X256:AF256"/>
    <mergeCell ref="X257:AF257"/>
    <mergeCell ref="X258:AF258"/>
    <mergeCell ref="X259:AF259"/>
    <mergeCell ref="X260:AF260"/>
    <mergeCell ref="X261:AF261"/>
    <mergeCell ref="X262:AF262"/>
    <mergeCell ref="X263:AF263"/>
    <mergeCell ref="X264:AF264"/>
    <mergeCell ref="X265:AF265"/>
    <mergeCell ref="Y269:AG269"/>
    <mergeCell ref="Y270:AG270"/>
    <mergeCell ref="L89:U89"/>
    <mergeCell ref="M2:AR2"/>
    <mergeCell ref="M8:V8"/>
    <mergeCell ref="N233:W233"/>
    <mergeCell ref="N234:W234"/>
    <mergeCell ref="N235:W235"/>
    <mergeCell ref="N236:W236"/>
    <mergeCell ref="N237:W237"/>
    <mergeCell ref="N238:W238"/>
    <mergeCell ref="N239:W239"/>
    <mergeCell ref="N240:W240"/>
    <mergeCell ref="N241:W241"/>
    <mergeCell ref="N242:W242"/>
    <mergeCell ref="N243:W243"/>
    <mergeCell ref="N244:W244"/>
    <mergeCell ref="N245:W245"/>
    <mergeCell ref="N246:W246"/>
    <mergeCell ref="S190:AB190"/>
    <mergeCell ref="S191:AB191"/>
    <mergeCell ref="S192:AB192"/>
    <mergeCell ref="S193:AB193"/>
    <mergeCell ref="S194:AB194"/>
    <mergeCell ref="T131:AD131"/>
    <mergeCell ref="T132:AD132"/>
    <mergeCell ref="T133:AD133"/>
    <mergeCell ref="T134:AD134"/>
    <mergeCell ref="T135:AD135"/>
    <mergeCell ref="T136:AD136"/>
    <mergeCell ref="T137:AD137"/>
    <mergeCell ref="T138:AD138"/>
    <mergeCell ref="T139:AD139"/>
    <mergeCell ref="T140:AD140"/>
    <mergeCell ref="L72:U72"/>
    <mergeCell ref="L73:U73"/>
    <mergeCell ref="L74:U74"/>
    <mergeCell ref="L75:U75"/>
    <mergeCell ref="L76:U76"/>
    <mergeCell ref="L77:U77"/>
    <mergeCell ref="L78:U78"/>
    <mergeCell ref="L79:U79"/>
    <mergeCell ref="L80:U80"/>
    <mergeCell ref="L81:U81"/>
    <mergeCell ref="L82:U82"/>
    <mergeCell ref="L83:U83"/>
    <mergeCell ref="L84:U84"/>
    <mergeCell ref="L85:U85"/>
    <mergeCell ref="L86:U86"/>
    <mergeCell ref="L87:U87"/>
    <mergeCell ref="L88:U88"/>
    <mergeCell ref="K142:S142"/>
    <mergeCell ref="K143:S143"/>
    <mergeCell ref="K144:S144"/>
    <mergeCell ref="K145:S145"/>
    <mergeCell ref="K146:S146"/>
    <mergeCell ref="K147:S147"/>
    <mergeCell ref="K148:S148"/>
    <mergeCell ref="K149:S149"/>
    <mergeCell ref="K15:U15"/>
    <mergeCell ref="K150:S150"/>
    <mergeCell ref="K151:S151"/>
    <mergeCell ref="K152:S152"/>
    <mergeCell ref="K153:S153"/>
    <mergeCell ref="K154:S154"/>
    <mergeCell ref="K155:S155"/>
    <mergeCell ref="K156:S156"/>
    <mergeCell ref="K16:U16"/>
    <mergeCell ref="K17:U17"/>
    <mergeCell ref="K18:U18"/>
    <mergeCell ref="K19:U19"/>
    <mergeCell ref="K20:U20"/>
    <mergeCell ref="K21:U21"/>
    <mergeCell ref="K22:U22"/>
    <mergeCell ref="K23:U23"/>
    <mergeCell ref="K24:U24"/>
    <mergeCell ref="K25:U25"/>
    <mergeCell ref="K26:U26"/>
    <mergeCell ref="K30:U30"/>
    <mergeCell ref="K31:U31"/>
    <mergeCell ref="K32:U32"/>
    <mergeCell ref="K33:U33"/>
    <mergeCell ref="K34:U34"/>
    <mergeCell ref="K124:U124"/>
    <mergeCell ref="K125:U125"/>
    <mergeCell ref="K126:U126"/>
    <mergeCell ref="K127:U127"/>
    <mergeCell ref="K13:U13"/>
    <mergeCell ref="K131:S131"/>
    <mergeCell ref="K132:S132"/>
    <mergeCell ref="K133:S133"/>
    <mergeCell ref="K134:S134"/>
    <mergeCell ref="K135:S135"/>
    <mergeCell ref="K136:S136"/>
    <mergeCell ref="K137:S137"/>
    <mergeCell ref="K138:S138"/>
    <mergeCell ref="K139:S139"/>
    <mergeCell ref="K14:U14"/>
    <mergeCell ref="K140:S140"/>
    <mergeCell ref="K141:S141"/>
    <mergeCell ref="K35:U35"/>
    <mergeCell ref="K36:U36"/>
    <mergeCell ref="K37:U37"/>
    <mergeCell ref="K38:U38"/>
    <mergeCell ref="K39:U39"/>
    <mergeCell ref="K40:U40"/>
    <mergeCell ref="K41:U41"/>
    <mergeCell ref="K42:U42"/>
    <mergeCell ref="K43:U43"/>
    <mergeCell ref="K44:U44"/>
    <mergeCell ref="K45:U45"/>
    <mergeCell ref="K46:U46"/>
    <mergeCell ref="K47:U47"/>
    <mergeCell ref="K48:U48"/>
    <mergeCell ref="K49:U49"/>
    <mergeCell ref="E332:O332"/>
    <mergeCell ref="E333:O333"/>
    <mergeCell ref="E334:O334"/>
    <mergeCell ref="E335:O335"/>
    <mergeCell ref="E336:O336"/>
    <mergeCell ref="F219:P219"/>
    <mergeCell ref="F220:P220"/>
    <mergeCell ref="F221:P221"/>
    <mergeCell ref="G198:Q198"/>
    <mergeCell ref="G199:Q199"/>
    <mergeCell ref="G200:Q200"/>
    <mergeCell ref="G201:Q201"/>
    <mergeCell ref="G202:Q202"/>
    <mergeCell ref="G203:Q203"/>
    <mergeCell ref="G204:Q204"/>
    <mergeCell ref="G205:Q205"/>
    <mergeCell ref="G206:Q206"/>
    <mergeCell ref="G207:Q207"/>
    <mergeCell ref="G208:Q208"/>
    <mergeCell ref="G209:Q209"/>
    <mergeCell ref="G210:Q210"/>
    <mergeCell ref="G211:Q211"/>
    <mergeCell ref="G212:Q212"/>
    <mergeCell ref="G213:Q213"/>
    <mergeCell ref="G214:Q214"/>
    <mergeCell ref="G215:Q215"/>
    <mergeCell ref="N247:W247"/>
    <mergeCell ref="N251:W251"/>
    <mergeCell ref="N252:W252"/>
    <mergeCell ref="N253:W253"/>
    <mergeCell ref="N254:W254"/>
    <mergeCell ref="N255:W255"/>
    <mergeCell ref="D306:N306"/>
    <mergeCell ref="D310:N310"/>
    <mergeCell ref="D311:N311"/>
    <mergeCell ref="D312:N312"/>
    <mergeCell ref="D313:N313"/>
    <mergeCell ref="D314:N314"/>
    <mergeCell ref="D315:N315"/>
    <mergeCell ref="D316:N316"/>
    <mergeCell ref="D317:N317"/>
    <mergeCell ref="D318:N318"/>
    <mergeCell ref="D319:N319"/>
    <mergeCell ref="D320:N320"/>
    <mergeCell ref="E324:O324"/>
    <mergeCell ref="E325:O325"/>
    <mergeCell ref="E326:O326"/>
    <mergeCell ref="E327:O327"/>
    <mergeCell ref="E331:O331"/>
    <mergeCell ref="O311:X311"/>
    <mergeCell ref="O312:X312"/>
    <mergeCell ref="O313:X313"/>
    <mergeCell ref="O314:X314"/>
    <mergeCell ref="O315:X315"/>
    <mergeCell ref="O316:X316"/>
    <mergeCell ref="O317:X317"/>
    <mergeCell ref="O318:X318"/>
    <mergeCell ref="O319:X319"/>
    <mergeCell ref="O320:X320"/>
    <mergeCell ref="P324:Y324"/>
    <mergeCell ref="P325:Y325"/>
    <mergeCell ref="P326:Y326"/>
    <mergeCell ref="P327:Y327"/>
    <mergeCell ref="P331:Y331"/>
    <mergeCell ref="D289:N289"/>
    <mergeCell ref="D290:N290"/>
    <mergeCell ref="D291:N291"/>
    <mergeCell ref="D292:N292"/>
    <mergeCell ref="D293:N293"/>
    <mergeCell ref="D294:N294"/>
    <mergeCell ref="D295:N295"/>
    <mergeCell ref="D296:N296"/>
    <mergeCell ref="D297:N297"/>
    <mergeCell ref="D298:N298"/>
    <mergeCell ref="D299:N299"/>
    <mergeCell ref="D300:N300"/>
    <mergeCell ref="D301:N301"/>
    <mergeCell ref="D302:N302"/>
    <mergeCell ref="D303:N303"/>
    <mergeCell ref="D304:N304"/>
    <mergeCell ref="D305:N305"/>
    <mergeCell ref="D269:N269"/>
    <mergeCell ref="D270:N270"/>
    <mergeCell ref="D271:N271"/>
    <mergeCell ref="D272:N272"/>
    <mergeCell ref="D273:N273"/>
    <mergeCell ref="D274:N274"/>
    <mergeCell ref="D275:N275"/>
    <mergeCell ref="D276:N276"/>
    <mergeCell ref="D277:N277"/>
    <mergeCell ref="D278:N278"/>
    <mergeCell ref="D279:N279"/>
    <mergeCell ref="D280:N280"/>
    <mergeCell ref="D281:N281"/>
    <mergeCell ref="D282:N282"/>
    <mergeCell ref="D283:N283"/>
    <mergeCell ref="D284:N284"/>
    <mergeCell ref="D288:N288"/>
    <mergeCell ref="C246:M246"/>
    <mergeCell ref="C247:M247"/>
    <mergeCell ref="C251:M251"/>
    <mergeCell ref="C252:M252"/>
    <mergeCell ref="C253:M253"/>
    <mergeCell ref="C254:M254"/>
    <mergeCell ref="C255:M255"/>
    <mergeCell ref="C256:M256"/>
    <mergeCell ref="C257:M257"/>
    <mergeCell ref="C258:M258"/>
    <mergeCell ref="C259:M259"/>
    <mergeCell ref="C260:M260"/>
    <mergeCell ref="C261:M261"/>
    <mergeCell ref="C262:M262"/>
    <mergeCell ref="C263:M263"/>
    <mergeCell ref="C264:M264"/>
    <mergeCell ref="C265:M265"/>
    <mergeCell ref="B332:D332"/>
    <mergeCell ref="B333:D333"/>
    <mergeCell ref="B334:D334"/>
    <mergeCell ref="B335:D335"/>
    <mergeCell ref="B336:D336"/>
    <mergeCell ref="B34:J34"/>
    <mergeCell ref="B35:J35"/>
    <mergeCell ref="B36:J36"/>
    <mergeCell ref="B37:J37"/>
    <mergeCell ref="B38:J38"/>
    <mergeCell ref="B39:J39"/>
    <mergeCell ref="B40:J40"/>
    <mergeCell ref="B41:J41"/>
    <mergeCell ref="B42:J42"/>
    <mergeCell ref="B43:J43"/>
    <mergeCell ref="B44:J44"/>
    <mergeCell ref="B45:J45"/>
    <mergeCell ref="B46:J46"/>
    <mergeCell ref="B47:J47"/>
    <mergeCell ref="B48:J48"/>
    <mergeCell ref="B49:J49"/>
    <mergeCell ref="B50:J50"/>
    <mergeCell ref="B51:J51"/>
    <mergeCell ref="B52:J52"/>
    <mergeCell ref="B53:J53"/>
    <mergeCell ref="B54:J54"/>
    <mergeCell ref="B56:AR56"/>
    <mergeCell ref="B58:K58"/>
    <mergeCell ref="B59:K59"/>
    <mergeCell ref="B60:K60"/>
    <mergeCell ref="B61:K61"/>
    <mergeCell ref="B62:K62"/>
    <mergeCell ref="B313:C313"/>
    <mergeCell ref="B314:C314"/>
    <mergeCell ref="B315:C315"/>
    <mergeCell ref="B316:C316"/>
    <mergeCell ref="B317:C317"/>
    <mergeCell ref="B318:C318"/>
    <mergeCell ref="B319:C319"/>
    <mergeCell ref="B32:J32"/>
    <mergeCell ref="B320:C320"/>
    <mergeCell ref="B322:AR322"/>
    <mergeCell ref="B324:D324"/>
    <mergeCell ref="B325:D325"/>
    <mergeCell ref="B326:D326"/>
    <mergeCell ref="B327:D327"/>
    <mergeCell ref="B329:AR329"/>
    <mergeCell ref="B33:J33"/>
    <mergeCell ref="B331:D331"/>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296:C296"/>
    <mergeCell ref="B297:C297"/>
    <mergeCell ref="B298:C298"/>
    <mergeCell ref="B299:C299"/>
    <mergeCell ref="B30:J30"/>
    <mergeCell ref="B300:C300"/>
    <mergeCell ref="B301:C301"/>
    <mergeCell ref="B302:C302"/>
    <mergeCell ref="B303:C303"/>
    <mergeCell ref="B304:C304"/>
    <mergeCell ref="B305:C305"/>
    <mergeCell ref="B306:C306"/>
    <mergeCell ref="B308:AR308"/>
    <mergeCell ref="B31:J31"/>
    <mergeCell ref="B310:C310"/>
    <mergeCell ref="B311:C311"/>
    <mergeCell ref="B312:C312"/>
    <mergeCell ref="B78:K78"/>
    <mergeCell ref="B79:K79"/>
    <mergeCell ref="B80:K80"/>
    <mergeCell ref="B81:K81"/>
    <mergeCell ref="B82:K82"/>
    <mergeCell ref="B83:K83"/>
    <mergeCell ref="B84:K84"/>
    <mergeCell ref="B85:K85"/>
    <mergeCell ref="B86:K86"/>
    <mergeCell ref="B87:K87"/>
    <mergeCell ref="B88:K88"/>
    <mergeCell ref="B89:K89"/>
    <mergeCell ref="B91:AR91"/>
    <mergeCell ref="B93:J93"/>
    <mergeCell ref="B94:J94"/>
    <mergeCell ref="B278:C278"/>
    <mergeCell ref="B279:C279"/>
    <mergeCell ref="B28:AR28"/>
    <mergeCell ref="B280:C280"/>
    <mergeCell ref="B281:C281"/>
    <mergeCell ref="B282:C282"/>
    <mergeCell ref="B283:C283"/>
    <mergeCell ref="B284:C284"/>
    <mergeCell ref="B286:AR286"/>
    <mergeCell ref="B288:C288"/>
    <mergeCell ref="B289:C289"/>
    <mergeCell ref="B290:C290"/>
    <mergeCell ref="B291:C291"/>
    <mergeCell ref="B292:C292"/>
    <mergeCell ref="B293:C293"/>
    <mergeCell ref="B294:C294"/>
    <mergeCell ref="B295:C295"/>
    <mergeCell ref="B95:J95"/>
    <mergeCell ref="B96:J96"/>
    <mergeCell ref="B97:J97"/>
    <mergeCell ref="B98:J98"/>
    <mergeCell ref="B99:J99"/>
    <mergeCell ref="C233:M233"/>
    <mergeCell ref="C234:M234"/>
    <mergeCell ref="C235:M235"/>
    <mergeCell ref="C236:M236"/>
    <mergeCell ref="C237:M237"/>
    <mergeCell ref="C238:M238"/>
    <mergeCell ref="C239:M239"/>
    <mergeCell ref="C240:M240"/>
    <mergeCell ref="C241:M241"/>
    <mergeCell ref="C242:M242"/>
    <mergeCell ref="B210:F210"/>
    <mergeCell ref="B211:F211"/>
    <mergeCell ref="B212:F212"/>
    <mergeCell ref="B213:F213"/>
    <mergeCell ref="B214:F214"/>
    <mergeCell ref="B215:F215"/>
    <mergeCell ref="B217:AR217"/>
    <mergeCell ref="B219:E219"/>
    <mergeCell ref="B22:J22"/>
    <mergeCell ref="B220:E220"/>
    <mergeCell ref="B221:E221"/>
    <mergeCell ref="B223:AR223"/>
    <mergeCell ref="B225:C225"/>
    <mergeCell ref="B226:C226"/>
    <mergeCell ref="B227:C227"/>
    <mergeCell ref="B228:C228"/>
    <mergeCell ref="B229:C229"/>
    <mergeCell ref="B23:J23"/>
    <mergeCell ref="B24:J24"/>
    <mergeCell ref="B25:J25"/>
    <mergeCell ref="B26:J26"/>
    <mergeCell ref="D225:N225"/>
    <mergeCell ref="D226:N226"/>
    <mergeCell ref="D227:N227"/>
    <mergeCell ref="D228:N228"/>
    <mergeCell ref="D229:N229"/>
    <mergeCell ref="H190:R190"/>
    <mergeCell ref="H191:R191"/>
    <mergeCell ref="H192:R192"/>
    <mergeCell ref="H193:R193"/>
    <mergeCell ref="H194:R194"/>
    <mergeCell ref="I170:S170"/>
    <mergeCell ref="B193:G193"/>
    <mergeCell ref="B194:G194"/>
    <mergeCell ref="B196:AR196"/>
    <mergeCell ref="B198:F198"/>
    <mergeCell ref="B199:F199"/>
    <mergeCell ref="B20:J20"/>
    <mergeCell ref="B200:F200"/>
    <mergeCell ref="B201:F201"/>
    <mergeCell ref="B202:F202"/>
    <mergeCell ref="B203:F203"/>
    <mergeCell ref="B204:F204"/>
    <mergeCell ref="B205:F205"/>
    <mergeCell ref="B206:F206"/>
    <mergeCell ref="B207:F207"/>
    <mergeCell ref="B208:F208"/>
    <mergeCell ref="B209:F209"/>
    <mergeCell ref="B21:J21"/>
    <mergeCell ref="I171:S171"/>
    <mergeCell ref="I172:S172"/>
    <mergeCell ref="I173:S173"/>
    <mergeCell ref="I174:S174"/>
    <mergeCell ref="I175:S175"/>
    <mergeCell ref="I176:S176"/>
    <mergeCell ref="I177:S177"/>
    <mergeCell ref="I178:S178"/>
    <mergeCell ref="I179:S179"/>
    <mergeCell ref="I180:S180"/>
    <mergeCell ref="I181:S181"/>
    <mergeCell ref="I182:S182"/>
    <mergeCell ref="I183:S183"/>
    <mergeCell ref="I184:S184"/>
    <mergeCell ref="I185:S185"/>
    <mergeCell ref="B176:H176"/>
    <mergeCell ref="B177:H177"/>
    <mergeCell ref="B178:H178"/>
    <mergeCell ref="B179:H179"/>
    <mergeCell ref="B18:J18"/>
    <mergeCell ref="B180:H180"/>
    <mergeCell ref="B181:H181"/>
    <mergeCell ref="B182:H182"/>
    <mergeCell ref="B183:H183"/>
    <mergeCell ref="B184:H184"/>
    <mergeCell ref="B185:H185"/>
    <mergeCell ref="B186:H186"/>
    <mergeCell ref="B188:AR188"/>
    <mergeCell ref="B19:J19"/>
    <mergeCell ref="B190:G190"/>
    <mergeCell ref="B191:G191"/>
    <mergeCell ref="B192:G192"/>
    <mergeCell ref="I186:S186"/>
    <mergeCell ref="J160:T160"/>
    <mergeCell ref="J161:T161"/>
    <mergeCell ref="J162:T162"/>
    <mergeCell ref="J163:T163"/>
    <mergeCell ref="J164:T164"/>
    <mergeCell ref="J165:T165"/>
    <mergeCell ref="J166:T166"/>
    <mergeCell ref="K100:U100"/>
    <mergeCell ref="K101:U101"/>
    <mergeCell ref="K102:U102"/>
    <mergeCell ref="K103:U103"/>
    <mergeCell ref="K104:U104"/>
    <mergeCell ref="K105:U105"/>
    <mergeCell ref="K106:U106"/>
    <mergeCell ref="B141:J141"/>
    <mergeCell ref="B142:J142"/>
    <mergeCell ref="B143:J143"/>
    <mergeCell ref="B144:J144"/>
    <mergeCell ref="B145:J145"/>
    <mergeCell ref="B146:J146"/>
    <mergeCell ref="B147:J147"/>
    <mergeCell ref="B148:J148"/>
    <mergeCell ref="B149:J149"/>
    <mergeCell ref="B15:J15"/>
    <mergeCell ref="B150:J150"/>
    <mergeCell ref="B151:J151"/>
    <mergeCell ref="B152:J152"/>
    <mergeCell ref="B153:J153"/>
    <mergeCell ref="B154:J154"/>
    <mergeCell ref="B155:J155"/>
    <mergeCell ref="B156:J156"/>
    <mergeCell ref="B16:J16"/>
    <mergeCell ref="B17:J17"/>
    <mergeCell ref="B124:J124"/>
    <mergeCell ref="B125:J125"/>
    <mergeCell ref="B126:J126"/>
    <mergeCell ref="B127:J127"/>
    <mergeCell ref="B129:AR129"/>
    <mergeCell ref="B13:J13"/>
    <mergeCell ref="B131:J131"/>
    <mergeCell ref="B132:J132"/>
    <mergeCell ref="B133:J133"/>
    <mergeCell ref="B134:J134"/>
    <mergeCell ref="B135:J135"/>
    <mergeCell ref="B136:J136"/>
    <mergeCell ref="B137:J137"/>
    <mergeCell ref="B138:J138"/>
    <mergeCell ref="B139:J139"/>
    <mergeCell ref="B14:J14"/>
    <mergeCell ref="B140:J140"/>
    <mergeCell ref="K107:U107"/>
    <mergeCell ref="K108:U108"/>
    <mergeCell ref="K109:U109"/>
    <mergeCell ref="K110:U110"/>
    <mergeCell ref="K111:U111"/>
    <mergeCell ref="K112:U112"/>
    <mergeCell ref="K113:U113"/>
    <mergeCell ref="K114:U114"/>
    <mergeCell ref="K115:U115"/>
    <mergeCell ref="K116:U116"/>
    <mergeCell ref="K117:U117"/>
    <mergeCell ref="K118:U118"/>
    <mergeCell ref="K119:U119"/>
    <mergeCell ref="K120:U120"/>
    <mergeCell ref="K121:U121"/>
    <mergeCell ref="B108:J108"/>
    <mergeCell ref="B109:J109"/>
    <mergeCell ref="B11:AR11"/>
    <mergeCell ref="B110:J110"/>
    <mergeCell ref="B111:J111"/>
    <mergeCell ref="B112:J112"/>
    <mergeCell ref="B113:J113"/>
    <mergeCell ref="B114:J114"/>
    <mergeCell ref="B115:J115"/>
    <mergeCell ref="B116:J116"/>
    <mergeCell ref="B117:J117"/>
    <mergeCell ref="B118:J118"/>
    <mergeCell ref="B119:J119"/>
    <mergeCell ref="B120:J120"/>
    <mergeCell ref="B121:J121"/>
    <mergeCell ref="B122:J122"/>
    <mergeCell ref="B123:J123"/>
    <mergeCell ref="K122:U122"/>
    <mergeCell ref="K123:U123"/>
    <mergeCell ref="K50:U50"/>
    <mergeCell ref="K51:U51"/>
    <mergeCell ref="K52:U52"/>
    <mergeCell ref="K53:U53"/>
    <mergeCell ref="K54:U54"/>
    <mergeCell ref="K93:U93"/>
    <mergeCell ref="K94:U94"/>
    <mergeCell ref="K95:U95"/>
    <mergeCell ref="K96:U96"/>
    <mergeCell ref="K97:U97"/>
    <mergeCell ref="K98:U98"/>
    <mergeCell ref="K99:U99"/>
    <mergeCell ref="L58:U58"/>
    <mergeCell ref="AN47:AO47"/>
    <mergeCell ref="AN48:AO48"/>
    <mergeCell ref="AN49:AO49"/>
    <mergeCell ref="AN50:AO50"/>
    <mergeCell ref="AN51:AO51"/>
    <mergeCell ref="AN52:AO52"/>
    <mergeCell ref="AN53:AO53"/>
    <mergeCell ref="AN54:AO54"/>
    <mergeCell ref="B1:L3"/>
    <mergeCell ref="B100:J100"/>
    <mergeCell ref="B101:J101"/>
    <mergeCell ref="B102:J102"/>
    <mergeCell ref="B103:J103"/>
    <mergeCell ref="B104:J104"/>
    <mergeCell ref="B105:J105"/>
    <mergeCell ref="B106:J106"/>
    <mergeCell ref="B107:J107"/>
    <mergeCell ref="B5:AR5"/>
    <mergeCell ref="B7:K9"/>
    <mergeCell ref="L59:U59"/>
    <mergeCell ref="L60:U60"/>
    <mergeCell ref="L61:U61"/>
    <mergeCell ref="L62:U62"/>
    <mergeCell ref="L63:U63"/>
    <mergeCell ref="L64:U64"/>
    <mergeCell ref="L65:U65"/>
    <mergeCell ref="L66:U66"/>
    <mergeCell ref="L67:U67"/>
    <mergeCell ref="L68:U68"/>
    <mergeCell ref="L69:U69"/>
    <mergeCell ref="L70:U70"/>
    <mergeCell ref="L71:U71"/>
    <mergeCell ref="AN30:AO30"/>
    <mergeCell ref="AN31:AO31"/>
    <mergeCell ref="AN32:AO32"/>
    <mergeCell ref="AN33:AO33"/>
    <mergeCell ref="AN34:AO34"/>
    <mergeCell ref="AN35:AO35"/>
    <mergeCell ref="AN36:AO36"/>
    <mergeCell ref="AN37:AO37"/>
    <mergeCell ref="AN38:AO38"/>
    <mergeCell ref="AN39:AO39"/>
    <mergeCell ref="AN40:AO40"/>
    <mergeCell ref="AN41:AO41"/>
    <mergeCell ref="AN42:AO42"/>
    <mergeCell ref="AN43:AO43"/>
    <mergeCell ref="AN44:AO44"/>
    <mergeCell ref="AN45:AO45"/>
    <mergeCell ref="AN46:AO46"/>
    <mergeCell ref="AK86:AQ86"/>
    <mergeCell ref="AK87:AQ87"/>
    <mergeCell ref="AK88:AQ88"/>
    <mergeCell ref="AK89:AQ89"/>
    <mergeCell ref="AK93:AO93"/>
    <mergeCell ref="AK94:AO94"/>
    <mergeCell ref="AK95:AO95"/>
    <mergeCell ref="AK96:AO96"/>
    <mergeCell ref="AK97:AO97"/>
    <mergeCell ref="AK98:AO98"/>
    <mergeCell ref="AK99:AO99"/>
    <mergeCell ref="AM170:AP170"/>
    <mergeCell ref="AM171:AP171"/>
    <mergeCell ref="AM172:AP172"/>
    <mergeCell ref="AM173:AP173"/>
    <mergeCell ref="AM174:AP174"/>
    <mergeCell ref="AM175:AP175"/>
    <mergeCell ref="B158:AR158"/>
    <mergeCell ref="B160:I160"/>
    <mergeCell ref="B161:I161"/>
    <mergeCell ref="B162:I162"/>
    <mergeCell ref="B163:I163"/>
    <mergeCell ref="B164:I164"/>
    <mergeCell ref="B165:I165"/>
    <mergeCell ref="B166:I166"/>
    <mergeCell ref="B168:AR168"/>
    <mergeCell ref="B170:H170"/>
    <mergeCell ref="B171:H171"/>
    <mergeCell ref="B172:H172"/>
    <mergeCell ref="B173:H173"/>
    <mergeCell ref="B174:H174"/>
    <mergeCell ref="B175:H175"/>
    <mergeCell ref="AK212:AP212"/>
    <mergeCell ref="AK213:AP213"/>
    <mergeCell ref="AK214:AP214"/>
    <mergeCell ref="AK215:AP215"/>
    <mergeCell ref="AK58:AQ58"/>
    <mergeCell ref="AK59:AQ59"/>
    <mergeCell ref="AK60:AQ60"/>
    <mergeCell ref="AK61:AQ61"/>
    <mergeCell ref="AK62:AQ62"/>
    <mergeCell ref="AK63:AQ63"/>
    <mergeCell ref="AK64:AQ64"/>
    <mergeCell ref="AK65:AQ65"/>
    <mergeCell ref="AK66:AQ66"/>
    <mergeCell ref="AK67:AQ67"/>
    <mergeCell ref="AK68:AQ68"/>
    <mergeCell ref="AK69:AQ69"/>
    <mergeCell ref="AK70:AQ70"/>
    <mergeCell ref="AK71:AQ71"/>
    <mergeCell ref="AK72:AQ72"/>
    <mergeCell ref="AK73:AQ73"/>
    <mergeCell ref="AK74:AQ74"/>
    <mergeCell ref="AK75:AQ75"/>
    <mergeCell ref="AK76:AQ76"/>
    <mergeCell ref="AK77:AQ77"/>
    <mergeCell ref="AK78:AQ78"/>
    <mergeCell ref="AK79:AQ79"/>
    <mergeCell ref="AK80:AQ80"/>
    <mergeCell ref="AK81:AQ81"/>
    <mergeCell ref="AK82:AQ82"/>
    <mergeCell ref="AK83:AQ83"/>
    <mergeCell ref="AK84:AQ84"/>
    <mergeCell ref="AK85:AQ85"/>
    <mergeCell ref="AK115:AO115"/>
    <mergeCell ref="AK116:AO116"/>
    <mergeCell ref="AK117:AO117"/>
    <mergeCell ref="AK118:AO118"/>
    <mergeCell ref="AK119:AO119"/>
    <mergeCell ref="AK120:AO120"/>
    <mergeCell ref="AK121:AO121"/>
    <mergeCell ref="AK122:AO122"/>
    <mergeCell ref="AK123:AO123"/>
    <mergeCell ref="AK124:AO124"/>
    <mergeCell ref="AK125:AO125"/>
    <mergeCell ref="AK126:AO126"/>
    <mergeCell ref="AK127:AO127"/>
    <mergeCell ref="AK190:AP190"/>
    <mergeCell ref="AK191:AP191"/>
    <mergeCell ref="AK192:AP192"/>
    <mergeCell ref="AK193:AP193"/>
    <mergeCell ref="AM176:AP176"/>
    <mergeCell ref="AM177:AP177"/>
    <mergeCell ref="AM178:AP178"/>
    <mergeCell ref="AM179:AP179"/>
    <mergeCell ref="AM180:AP180"/>
    <mergeCell ref="AM181:AP181"/>
    <mergeCell ref="AM182:AP182"/>
    <mergeCell ref="AM183:AP183"/>
    <mergeCell ref="AM184:AP184"/>
    <mergeCell ref="AM185:AP185"/>
    <mergeCell ref="AM186:AP186"/>
    <mergeCell ref="AI324:AQ324"/>
    <mergeCell ref="AI325:AQ325"/>
    <mergeCell ref="AI326:AQ326"/>
    <mergeCell ref="AI327:AQ327"/>
    <mergeCell ref="AI331:AQ331"/>
    <mergeCell ref="AI332:AQ332"/>
    <mergeCell ref="AI333:AQ333"/>
    <mergeCell ref="AI334:AQ334"/>
    <mergeCell ref="AI335:AQ335"/>
    <mergeCell ref="AI336:AQ336"/>
    <mergeCell ref="AJ160:AP160"/>
    <mergeCell ref="AJ161:AP161"/>
    <mergeCell ref="AJ162:AP162"/>
    <mergeCell ref="AJ163:AP163"/>
    <mergeCell ref="AJ164:AP164"/>
    <mergeCell ref="AJ165:AP165"/>
    <mergeCell ref="AJ166:AP166"/>
    <mergeCell ref="AJ219:AP219"/>
    <mergeCell ref="AJ220:AP220"/>
    <mergeCell ref="AJ221:AP221"/>
    <mergeCell ref="AK194:AP194"/>
    <mergeCell ref="AK198:AP198"/>
    <mergeCell ref="AK199:AP199"/>
    <mergeCell ref="AK200:AP200"/>
    <mergeCell ref="AK201:AP201"/>
    <mergeCell ref="AK202:AP202"/>
    <mergeCell ref="AK203:AP203"/>
    <mergeCell ref="AK204:AP204"/>
    <mergeCell ref="AK205:AP205"/>
    <mergeCell ref="AK206:AP206"/>
    <mergeCell ref="AK207:AP207"/>
    <mergeCell ref="AK208:AP208"/>
    <mergeCell ref="AH318:AP318"/>
    <mergeCell ref="AH319:AP319"/>
    <mergeCell ref="AH320:AP320"/>
    <mergeCell ref="AI131:AP131"/>
    <mergeCell ref="AI132:AP132"/>
    <mergeCell ref="AI133:AP133"/>
    <mergeCell ref="AI134:AP134"/>
    <mergeCell ref="AI135:AP135"/>
    <mergeCell ref="AI136:AP136"/>
    <mergeCell ref="AI137:AP137"/>
    <mergeCell ref="AI138:AP138"/>
    <mergeCell ref="AI139:AP139"/>
    <mergeCell ref="AI140:AP140"/>
    <mergeCell ref="AI141:AP141"/>
    <mergeCell ref="AI142:AP142"/>
    <mergeCell ref="AI143:AP143"/>
    <mergeCell ref="AI144:AP144"/>
    <mergeCell ref="AI145:AP145"/>
    <mergeCell ref="AI146:AP146"/>
    <mergeCell ref="AI147:AP147"/>
    <mergeCell ref="AI148:AP148"/>
    <mergeCell ref="AI149:AP149"/>
    <mergeCell ref="AI150:AP150"/>
    <mergeCell ref="AI151:AP151"/>
    <mergeCell ref="AI152:AP152"/>
    <mergeCell ref="AI153:AP153"/>
    <mergeCell ref="AI154:AP154"/>
    <mergeCell ref="AI155:AP155"/>
    <mergeCell ref="AI156:AP156"/>
    <mergeCell ref="AK209:AP209"/>
    <mergeCell ref="AK210:AP210"/>
    <mergeCell ref="AK211:AP211"/>
    <mergeCell ref="AH298:AO298"/>
    <mergeCell ref="AH299:AO299"/>
    <mergeCell ref="AH300:AO300"/>
    <mergeCell ref="AH301:AO301"/>
    <mergeCell ref="AH302:AO302"/>
    <mergeCell ref="AH303:AO303"/>
    <mergeCell ref="AH304:AO304"/>
    <mergeCell ref="AH305:AO305"/>
    <mergeCell ref="AH306:AO306"/>
    <mergeCell ref="AH310:AP310"/>
    <mergeCell ref="AH311:AP311"/>
    <mergeCell ref="AH312:AP312"/>
    <mergeCell ref="AH313:AP313"/>
    <mergeCell ref="AH314:AP314"/>
    <mergeCell ref="AH315:AP315"/>
    <mergeCell ref="AH316:AP316"/>
    <mergeCell ref="AH317:AP317"/>
    <mergeCell ref="AH278:AO278"/>
    <mergeCell ref="AH279:AO279"/>
    <mergeCell ref="AH280:AO280"/>
    <mergeCell ref="AH281:AO281"/>
    <mergeCell ref="AH282:AO282"/>
    <mergeCell ref="AH283:AO283"/>
    <mergeCell ref="AH284:AO284"/>
    <mergeCell ref="AH288:AO288"/>
    <mergeCell ref="AH289:AO289"/>
    <mergeCell ref="AH290:AO290"/>
    <mergeCell ref="AH291:AO291"/>
    <mergeCell ref="AH292:AO292"/>
    <mergeCell ref="AH293:AO293"/>
    <mergeCell ref="AH294:AO294"/>
    <mergeCell ref="AH295:AO295"/>
    <mergeCell ref="AH296:AO296"/>
    <mergeCell ref="AH297:AO297"/>
    <mergeCell ref="AG263:AO263"/>
    <mergeCell ref="AG264:AO264"/>
    <mergeCell ref="AG265:AO265"/>
    <mergeCell ref="AH225:AO225"/>
    <mergeCell ref="AH226:AO226"/>
    <mergeCell ref="AH227:AO227"/>
    <mergeCell ref="AH228:AO228"/>
    <mergeCell ref="AH229:AO229"/>
    <mergeCell ref="AH269:AO269"/>
    <mergeCell ref="AH270:AO270"/>
    <mergeCell ref="AH271:AO271"/>
    <mergeCell ref="AH272:AO272"/>
    <mergeCell ref="AH273:AO273"/>
    <mergeCell ref="AH274:AO274"/>
    <mergeCell ref="AH275:AO275"/>
    <mergeCell ref="AH276:AO276"/>
    <mergeCell ref="AH277:AO277"/>
    <mergeCell ref="B231:AR231"/>
    <mergeCell ref="B249:AR249"/>
    <mergeCell ref="B267:AR267"/>
    <mergeCell ref="B269:C269"/>
    <mergeCell ref="B270:C270"/>
    <mergeCell ref="B271:C271"/>
    <mergeCell ref="B272:C272"/>
    <mergeCell ref="B273:C273"/>
    <mergeCell ref="B274:C274"/>
    <mergeCell ref="B275:C275"/>
    <mergeCell ref="B276:C276"/>
    <mergeCell ref="B277:C277"/>
    <mergeCell ref="C243:M243"/>
    <mergeCell ref="C244:M244"/>
    <mergeCell ref="C245:M245"/>
    <mergeCell ref="AG243:AO243"/>
    <mergeCell ref="AG244:AO244"/>
    <mergeCell ref="AG245:AO245"/>
    <mergeCell ref="AG246:AO246"/>
    <mergeCell ref="AG247:AO247"/>
    <mergeCell ref="AG251:AO251"/>
    <mergeCell ref="AG252:AO252"/>
    <mergeCell ref="AG253:AO253"/>
    <mergeCell ref="AG254:AO254"/>
    <mergeCell ref="AG255:AO255"/>
    <mergeCell ref="AG256:AO256"/>
    <mergeCell ref="AG257:AO257"/>
    <mergeCell ref="AG258:AO258"/>
    <mergeCell ref="AG259:AO259"/>
    <mergeCell ref="AG260:AO260"/>
    <mergeCell ref="AG261:AO261"/>
    <mergeCell ref="AG262:AO262"/>
    <mergeCell ref="AF93:AJ93"/>
    <mergeCell ref="AF94:AJ94"/>
    <mergeCell ref="AF95:AJ95"/>
    <mergeCell ref="AF96:AJ96"/>
    <mergeCell ref="AF97:AJ97"/>
    <mergeCell ref="AF98:AJ98"/>
    <mergeCell ref="AF99:AJ99"/>
    <mergeCell ref="AG233:AO233"/>
    <mergeCell ref="AG234:AO234"/>
    <mergeCell ref="AG235:AO235"/>
    <mergeCell ref="AG236:AO236"/>
    <mergeCell ref="AG237:AO237"/>
    <mergeCell ref="AG238:AO238"/>
    <mergeCell ref="AG239:AO239"/>
    <mergeCell ref="AG240:AO240"/>
    <mergeCell ref="AG241:AO241"/>
    <mergeCell ref="AG242:AO242"/>
    <mergeCell ref="AK100:AO100"/>
    <mergeCell ref="AK101:AO101"/>
    <mergeCell ref="AK102:AO102"/>
    <mergeCell ref="AK103:AO103"/>
    <mergeCell ref="AK104:AO104"/>
    <mergeCell ref="AK105:AO105"/>
    <mergeCell ref="AK106:AO106"/>
    <mergeCell ref="AK107:AO107"/>
    <mergeCell ref="AK108:AO108"/>
    <mergeCell ref="AK109:AO109"/>
    <mergeCell ref="AK110:AO110"/>
    <mergeCell ref="AK111:AO111"/>
    <mergeCell ref="AK112:AO112"/>
    <mergeCell ref="AK113:AO113"/>
    <mergeCell ref="AK114:AO114"/>
    <mergeCell ref="AF73:AJ73"/>
    <mergeCell ref="AF74:AJ74"/>
    <mergeCell ref="AF75:AJ75"/>
    <mergeCell ref="AF76:AJ76"/>
    <mergeCell ref="AF77:AJ77"/>
    <mergeCell ref="AF78:AJ78"/>
    <mergeCell ref="AF79:AJ79"/>
    <mergeCell ref="AF80:AJ80"/>
    <mergeCell ref="AF81:AJ81"/>
    <mergeCell ref="AF82:AJ82"/>
    <mergeCell ref="AF83:AJ83"/>
    <mergeCell ref="AF84:AJ84"/>
    <mergeCell ref="AF85:AJ85"/>
    <mergeCell ref="AF86:AJ86"/>
    <mergeCell ref="AF87:AJ87"/>
    <mergeCell ref="AF88:AJ88"/>
    <mergeCell ref="AF89:AJ89"/>
    <mergeCell ref="AF53:AM53"/>
    <mergeCell ref="AF54:AM54"/>
    <mergeCell ref="AF58:AJ58"/>
    <mergeCell ref="AF59:AJ59"/>
    <mergeCell ref="AF60:AJ60"/>
    <mergeCell ref="AF61:AJ61"/>
    <mergeCell ref="AF62:AJ62"/>
    <mergeCell ref="AF63:AJ63"/>
    <mergeCell ref="AF64:AJ64"/>
    <mergeCell ref="AF65:AJ65"/>
    <mergeCell ref="AF66:AJ66"/>
    <mergeCell ref="AF67:AJ67"/>
    <mergeCell ref="AF68:AJ68"/>
    <mergeCell ref="AF69:AJ69"/>
    <mergeCell ref="AF70:AJ70"/>
    <mergeCell ref="AF71:AJ71"/>
    <mergeCell ref="AF72:AJ72"/>
    <mergeCell ref="AF36:AM36"/>
    <mergeCell ref="AF37:AM37"/>
    <mergeCell ref="AF38:AM38"/>
    <mergeCell ref="AF39:AM39"/>
    <mergeCell ref="AF40:AM40"/>
    <mergeCell ref="AF41:AM41"/>
    <mergeCell ref="AF42:AM42"/>
    <mergeCell ref="AF43:AM43"/>
    <mergeCell ref="AF44:AM44"/>
    <mergeCell ref="AF45:AM45"/>
    <mergeCell ref="AF46:AM46"/>
    <mergeCell ref="AF47:AM47"/>
    <mergeCell ref="AF48:AM48"/>
    <mergeCell ref="AF49:AM49"/>
    <mergeCell ref="AF50:AM50"/>
    <mergeCell ref="AF51:AM51"/>
    <mergeCell ref="AF52:AM52"/>
    <mergeCell ref="AF116:AJ116"/>
    <mergeCell ref="AF117:AJ117"/>
    <mergeCell ref="AF118:AJ118"/>
    <mergeCell ref="AF119:AJ119"/>
    <mergeCell ref="AF120:AJ120"/>
    <mergeCell ref="AF121:AJ121"/>
    <mergeCell ref="AF122:AJ122"/>
    <mergeCell ref="AF123:AJ123"/>
    <mergeCell ref="AF124:AJ124"/>
    <mergeCell ref="AF125:AJ125"/>
    <mergeCell ref="AF126:AJ126"/>
    <mergeCell ref="AF127:AJ127"/>
    <mergeCell ref="AF13:AN13"/>
    <mergeCell ref="AF14:AN14"/>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30:AM30"/>
    <mergeCell ref="AF31:AM31"/>
    <mergeCell ref="AF32:AM32"/>
    <mergeCell ref="AF33:AM33"/>
    <mergeCell ref="AF34:AM34"/>
    <mergeCell ref="AF35:AM35"/>
    <mergeCell ref="AE148:AH148"/>
    <mergeCell ref="AE149:AH149"/>
    <mergeCell ref="AE150:AH150"/>
    <mergeCell ref="AE151:AH151"/>
    <mergeCell ref="AE152:AH152"/>
    <mergeCell ref="AE153:AH153"/>
    <mergeCell ref="AE154:AH154"/>
    <mergeCell ref="AE155:AH155"/>
    <mergeCell ref="AE156:AH156"/>
    <mergeCell ref="AE160:AI160"/>
    <mergeCell ref="AE161:AI161"/>
    <mergeCell ref="AE162:AI162"/>
    <mergeCell ref="AE163:AI163"/>
    <mergeCell ref="AE164:AI164"/>
    <mergeCell ref="AE165:AI165"/>
    <mergeCell ref="AE166:AI166"/>
    <mergeCell ref="AF100:AJ100"/>
    <mergeCell ref="AF101:AJ101"/>
    <mergeCell ref="AF102:AJ102"/>
    <mergeCell ref="AF103:AJ103"/>
    <mergeCell ref="AF104:AJ104"/>
    <mergeCell ref="AF105:AJ105"/>
    <mergeCell ref="AF106:AJ106"/>
    <mergeCell ref="AF107:AJ107"/>
    <mergeCell ref="AF108:AJ108"/>
    <mergeCell ref="AF109:AJ109"/>
    <mergeCell ref="AF110:AJ110"/>
    <mergeCell ref="AF111:AJ111"/>
    <mergeCell ref="AF112:AJ112"/>
    <mergeCell ref="AF113:AJ113"/>
    <mergeCell ref="AF114:AJ114"/>
    <mergeCell ref="AF115:AJ115"/>
    <mergeCell ref="AE131:AH131"/>
    <mergeCell ref="AE132:AH132"/>
    <mergeCell ref="AE133:AH133"/>
    <mergeCell ref="AE134:AH134"/>
    <mergeCell ref="AE135:AH135"/>
    <mergeCell ref="AE136:AH136"/>
    <mergeCell ref="AE137:AH137"/>
    <mergeCell ref="AE138:AH138"/>
    <mergeCell ref="AE139:AH139"/>
    <mergeCell ref="AE140:AH140"/>
    <mergeCell ref="AE141:AH141"/>
    <mergeCell ref="AE142:AH142"/>
    <mergeCell ref="AE143:AH143"/>
    <mergeCell ref="AE144:AH144"/>
    <mergeCell ref="AE145:AH145"/>
    <mergeCell ref="AE146:AH146"/>
    <mergeCell ref="AE147:AH147"/>
    <mergeCell ref="AC190:AJ190"/>
    <mergeCell ref="AC191:AJ191"/>
    <mergeCell ref="AC192:AJ192"/>
    <mergeCell ref="AC193:AJ193"/>
    <mergeCell ref="AC194:AJ194"/>
    <mergeCell ref="AD170:AL170"/>
    <mergeCell ref="AD171:AL171"/>
    <mergeCell ref="AD172:AL172"/>
    <mergeCell ref="AD173:AL173"/>
    <mergeCell ref="AD174:AL174"/>
    <mergeCell ref="AD175:AL175"/>
    <mergeCell ref="AD176:AL176"/>
    <mergeCell ref="AD177:AL177"/>
    <mergeCell ref="AD178:AL178"/>
    <mergeCell ref="AD179:AL179"/>
    <mergeCell ref="AD180:AL180"/>
    <mergeCell ref="AD181:AL181"/>
    <mergeCell ref="AD182:AL182"/>
    <mergeCell ref="AD183:AL183"/>
    <mergeCell ref="AD184:AL184"/>
    <mergeCell ref="AD185:AL185"/>
    <mergeCell ref="AD186:AL186"/>
    <mergeCell ref="T171:AC171"/>
    <mergeCell ref="T172:AC172"/>
    <mergeCell ref="T173:AC173"/>
    <mergeCell ref="T174:AC174"/>
    <mergeCell ref="T175:AC175"/>
    <mergeCell ref="T176:AC176"/>
    <mergeCell ref="T177:AC177"/>
    <mergeCell ref="T178:AC178"/>
    <mergeCell ref="T179:AC179"/>
    <mergeCell ref="T180:AC180"/>
    <mergeCell ref="AA219:AI219"/>
    <mergeCell ref="AA220:AI220"/>
    <mergeCell ref="AA221:AI221"/>
    <mergeCell ref="AB198:AJ198"/>
    <mergeCell ref="AB199:AJ199"/>
    <mergeCell ref="AB200:AJ200"/>
    <mergeCell ref="AB201:AJ201"/>
    <mergeCell ref="AB202:AJ202"/>
    <mergeCell ref="AB203:AJ203"/>
    <mergeCell ref="AB204:AJ204"/>
    <mergeCell ref="AB205:AJ205"/>
    <mergeCell ref="AB206:AJ206"/>
    <mergeCell ref="AB207:AJ207"/>
    <mergeCell ref="AB208:AJ208"/>
    <mergeCell ref="AB209:AJ209"/>
    <mergeCell ref="AB210:AJ210"/>
    <mergeCell ref="AB211:AJ211"/>
    <mergeCell ref="AB212:AJ212"/>
    <mergeCell ref="AB213:AJ213"/>
    <mergeCell ref="AB214:AJ214"/>
    <mergeCell ref="AB215:AJ215"/>
  </mergeCells>
  <pageMargins left="0.7" right="0.7" top="0.75" bottom="0.75" header="0.3" footer="0.3"/>
  <pageSetup paperSize="9" orientation="portrait" r:id="rId1"/>
  <headerFooter alignWithMargins="0">
    <oddFooter>&amp;R&amp;1#&amp;"Calibri"&amp;10&amp;K0078D7Classification : Internal</oddFooter>
  </headerFooter>
  <rowBreaks count="2" manualBreakCount="2">
    <brk id="55" max="16383" man="1"/>
    <brk id="19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46"/>
  <sheetViews>
    <sheetView topLeftCell="A31" zoomScaleNormal="100" workbookViewId="0">
      <selection activeCell="H32" sqref="H32"/>
    </sheetView>
  </sheetViews>
  <sheetFormatPr defaultRowHeight="14.5" x14ac:dyDescent="0.25"/>
  <cols>
    <col min="1" max="1" width="0.6328125" customWidth="1"/>
    <col min="2" max="2" width="21.81640625" customWidth="1"/>
    <col min="3" max="3" width="0.90625" customWidth="1"/>
    <col min="4" max="4" width="14.54296875" customWidth="1"/>
    <col min="5" max="5" width="48.90625" customWidth="1"/>
    <col min="6" max="6" width="0.26953125" customWidth="1"/>
    <col min="7" max="7" width="4.6328125" customWidth="1"/>
  </cols>
  <sheetData>
    <row r="1" spans="2:5" s="1" customFormat="1" ht="6" customHeight="1" x14ac:dyDescent="0.2">
      <c r="B1" s="76"/>
      <c r="C1" s="76"/>
    </row>
    <row r="2" spans="2:5" s="1" customFormat="1" ht="15.25" customHeight="1" x14ac:dyDescent="0.2">
      <c r="B2" s="76"/>
      <c r="C2" s="76"/>
      <c r="D2" s="82" t="s">
        <v>887</v>
      </c>
      <c r="E2" s="82"/>
    </row>
    <row r="3" spans="2:5" s="1" customFormat="1" ht="4.25" customHeight="1" x14ac:dyDescent="0.2">
      <c r="B3" s="76"/>
      <c r="C3" s="76"/>
    </row>
    <row r="4" spans="2:5" s="1" customFormat="1" ht="6.4" customHeight="1" x14ac:dyDescent="0.2"/>
    <row r="5" spans="2:5" s="1" customFormat="1" ht="22" customHeight="1" x14ac:dyDescent="0.2">
      <c r="B5" s="78" t="s">
        <v>1170</v>
      </c>
      <c r="C5" s="78"/>
      <c r="D5" s="78"/>
      <c r="E5" s="78"/>
    </row>
    <row r="6" spans="2:5" s="1" customFormat="1" ht="4.6500000000000004" customHeight="1" x14ac:dyDescent="0.2"/>
    <row r="7" spans="2:5" s="1" customFormat="1" ht="3.5" customHeight="1" x14ac:dyDescent="0.2">
      <c r="B7" s="71" t="s">
        <v>1047</v>
      </c>
    </row>
    <row r="8" spans="2:5" s="1" customFormat="1" ht="14.25" customHeight="1" x14ac:dyDescent="0.2">
      <c r="B8" s="71"/>
      <c r="D8" s="3">
        <v>45169</v>
      </c>
    </row>
    <row r="9" spans="2:5" s="1" customFormat="1" ht="1.75" customHeight="1" x14ac:dyDescent="0.2">
      <c r="B9" s="71"/>
    </row>
    <row r="10" spans="2:5" s="1" customFormat="1" ht="1.4" customHeight="1" x14ac:dyDescent="0.2"/>
    <row r="11" spans="2:5" s="1" customFormat="1" ht="12.75" customHeight="1" x14ac:dyDescent="0.2">
      <c r="B11" s="87" t="s">
        <v>1171</v>
      </c>
      <c r="C11" s="87"/>
      <c r="D11" s="87"/>
      <c r="E11" s="87"/>
    </row>
    <row r="12" spans="2:5" s="1" customFormat="1" ht="158.9" customHeight="1" x14ac:dyDescent="0.2"/>
    <row r="13" spans="2:5" s="1" customFormat="1" ht="12.75" customHeight="1" x14ac:dyDescent="0.2">
      <c r="B13" s="87" t="s">
        <v>1172</v>
      </c>
      <c r="C13" s="87"/>
      <c r="D13" s="87"/>
      <c r="E13" s="87"/>
    </row>
    <row r="14" spans="2:5" s="1" customFormat="1" ht="247.4" customHeight="1" x14ac:dyDescent="0.2"/>
    <row r="15" spans="2:5" s="1" customFormat="1" ht="12.75" customHeight="1" x14ac:dyDescent="0.2">
      <c r="B15" s="87" t="s">
        <v>1173</v>
      </c>
      <c r="C15" s="87"/>
      <c r="D15" s="87"/>
      <c r="E15" s="87"/>
    </row>
    <row r="16" spans="2:5" s="1" customFormat="1" ht="236.4" customHeight="1" x14ac:dyDescent="0.2"/>
    <row r="17" spans="2:5" s="1" customFormat="1" ht="12.75" customHeight="1" x14ac:dyDescent="0.2">
      <c r="B17" s="87" t="s">
        <v>1174</v>
      </c>
      <c r="C17" s="87"/>
      <c r="D17" s="87"/>
      <c r="E17" s="87"/>
    </row>
    <row r="18" spans="2:5" s="1" customFormat="1" ht="243.5" customHeight="1" x14ac:dyDescent="0.2"/>
    <row r="19" spans="2:5" s="1" customFormat="1" ht="12.75" customHeight="1" x14ac:dyDescent="0.2">
      <c r="B19" s="87" t="s">
        <v>1175</v>
      </c>
      <c r="C19" s="87"/>
      <c r="D19" s="87"/>
      <c r="E19" s="87"/>
    </row>
    <row r="20" spans="2:5" s="1" customFormat="1" ht="235" customHeight="1" x14ac:dyDescent="0.2"/>
    <row r="21" spans="2:5" s="1" customFormat="1" ht="12.75" customHeight="1" x14ac:dyDescent="0.2">
      <c r="B21" s="87" t="s">
        <v>1176</v>
      </c>
      <c r="C21" s="87"/>
      <c r="D21" s="87"/>
      <c r="E21" s="87"/>
    </row>
    <row r="22" spans="2:5" s="1" customFormat="1" ht="249.9" customHeight="1" x14ac:dyDescent="0.2"/>
    <row r="23" spans="2:5" s="1" customFormat="1" ht="13.15" customHeight="1" x14ac:dyDescent="0.2">
      <c r="B23" s="87" t="s">
        <v>1177</v>
      </c>
      <c r="C23" s="87"/>
      <c r="D23" s="87"/>
      <c r="E23" s="87"/>
    </row>
    <row r="24" spans="2:5" s="1" customFormat="1" ht="175.65" customHeight="1" x14ac:dyDescent="0.2"/>
    <row r="25" spans="2:5" s="1" customFormat="1" ht="12.75" customHeight="1" x14ac:dyDescent="0.2">
      <c r="B25" s="87" t="s">
        <v>1178</v>
      </c>
      <c r="C25" s="87"/>
      <c r="D25" s="87"/>
      <c r="E25" s="87"/>
    </row>
    <row r="26" spans="2:5" s="1" customFormat="1" ht="117.25" customHeight="1" x14ac:dyDescent="0.2"/>
    <row r="27" spans="2:5" s="1" customFormat="1" ht="12.75" customHeight="1" x14ac:dyDescent="0.2">
      <c r="B27" s="87" t="s">
        <v>1179</v>
      </c>
      <c r="C27" s="87"/>
      <c r="D27" s="87"/>
      <c r="E27" s="87"/>
    </row>
    <row r="28" spans="2:5" s="1" customFormat="1" ht="171" customHeight="1" x14ac:dyDescent="0.2"/>
    <row r="29" spans="2:5" s="1" customFormat="1" ht="12.75" customHeight="1" x14ac:dyDescent="0.2">
      <c r="B29" s="87" t="s">
        <v>1180</v>
      </c>
      <c r="C29" s="87"/>
      <c r="D29" s="87"/>
      <c r="E29" s="87"/>
    </row>
    <row r="30" spans="2:5" s="1" customFormat="1" ht="130.15" customHeight="1" x14ac:dyDescent="0.2"/>
    <row r="31" spans="2:5" s="1" customFormat="1" ht="12.75" customHeight="1" x14ac:dyDescent="0.2">
      <c r="B31" s="87" t="s">
        <v>1181</v>
      </c>
      <c r="C31" s="87"/>
      <c r="D31" s="87"/>
      <c r="E31" s="87"/>
    </row>
    <row r="32" spans="2:5" s="1" customFormat="1" ht="128.75" customHeight="1" x14ac:dyDescent="0.2"/>
    <row r="33" spans="2:5" s="1" customFormat="1" ht="12.75" customHeight="1" x14ac:dyDescent="0.2">
      <c r="B33" s="87" t="s">
        <v>1182</v>
      </c>
      <c r="C33" s="87"/>
      <c r="D33" s="87"/>
      <c r="E33" s="87"/>
    </row>
    <row r="34" spans="2:5" s="1" customFormat="1" ht="208.65" customHeight="1" x14ac:dyDescent="0.2"/>
    <row r="35" spans="2:5" s="1" customFormat="1" ht="12.75" customHeight="1" x14ac:dyDescent="0.2">
      <c r="B35" s="87" t="s">
        <v>1183</v>
      </c>
      <c r="C35" s="87"/>
      <c r="D35" s="87"/>
      <c r="E35" s="87"/>
    </row>
    <row r="36" spans="2:5" s="1" customFormat="1" ht="212.65" customHeight="1" x14ac:dyDescent="0.2"/>
    <row r="37" spans="2:5" s="1" customFormat="1" ht="12.75" customHeight="1" x14ac:dyDescent="0.2">
      <c r="B37" s="87" t="s">
        <v>1184</v>
      </c>
      <c r="C37" s="87"/>
      <c r="D37" s="87"/>
      <c r="E37" s="87"/>
    </row>
    <row r="38" spans="2:5" s="1" customFormat="1" ht="185.9" customHeight="1" x14ac:dyDescent="0.2"/>
    <row r="39" spans="2:5" s="1" customFormat="1" ht="12.75" customHeight="1" x14ac:dyDescent="0.2">
      <c r="B39" s="87" t="s">
        <v>1185</v>
      </c>
      <c r="C39" s="87"/>
      <c r="D39" s="87"/>
      <c r="E39" s="87"/>
    </row>
    <row r="40" spans="2:5" s="1" customFormat="1" ht="243.15" customHeight="1" x14ac:dyDescent="0.2"/>
    <row r="41" spans="2:5" s="1" customFormat="1" ht="12.75" customHeight="1" x14ac:dyDescent="0.2">
      <c r="B41" s="87" t="s">
        <v>1186</v>
      </c>
      <c r="C41" s="87"/>
      <c r="D41" s="87"/>
      <c r="E41" s="87"/>
    </row>
    <row r="42" spans="2:5" s="1" customFormat="1" ht="267.39999999999998" customHeight="1" x14ac:dyDescent="0.2"/>
    <row r="43" spans="2:5" s="1" customFormat="1" ht="12.75" customHeight="1" x14ac:dyDescent="0.2">
      <c r="B43" s="87" t="s">
        <v>1187</v>
      </c>
      <c r="C43" s="87"/>
      <c r="D43" s="87"/>
      <c r="E43" s="87"/>
    </row>
    <row r="44" spans="2:5" s="1" customFormat="1" ht="120.9" customHeight="1" x14ac:dyDescent="0.2"/>
    <row r="45" spans="2:5" s="1" customFormat="1" ht="12.75" customHeight="1" x14ac:dyDescent="0.2">
      <c r="B45" s="87" t="s">
        <v>1188</v>
      </c>
      <c r="C45" s="87"/>
      <c r="D45" s="87"/>
      <c r="E45" s="87"/>
    </row>
    <row r="46" spans="2:5" s="1" customFormat="1" ht="134.4" customHeight="1" x14ac:dyDescent="0.2"/>
  </sheetData>
  <mergeCells count="22">
    <mergeCell ref="B39:E39"/>
    <mergeCell ref="B41:E41"/>
    <mergeCell ref="B43:E43"/>
    <mergeCell ref="B45:E45"/>
    <mergeCell ref="B5:E5"/>
    <mergeCell ref="B7:B9"/>
    <mergeCell ref="B29:E29"/>
    <mergeCell ref="B31:E31"/>
    <mergeCell ref="B33:E33"/>
    <mergeCell ref="B35:E35"/>
    <mergeCell ref="B37:E37"/>
    <mergeCell ref="B19:E19"/>
    <mergeCell ref="B21:E21"/>
    <mergeCell ref="B23:E23"/>
    <mergeCell ref="B25:E25"/>
    <mergeCell ref="B27:E27"/>
    <mergeCell ref="B1:C3"/>
    <mergeCell ref="B11:E11"/>
    <mergeCell ref="B13:E13"/>
    <mergeCell ref="B15:E15"/>
    <mergeCell ref="B17:E17"/>
    <mergeCell ref="D2:E2"/>
  </mergeCells>
  <pageMargins left="0.7" right="0.7" top="0.75" bottom="0.75" header="0.3" footer="0.3"/>
  <pageSetup paperSize="9" scale="73" orientation="portrait" r:id="rId1"/>
  <headerFooter alignWithMargins="0">
    <oddFooter>&amp;R&amp;1#&amp;"Calibri"&amp;10&amp;K0078D7Classification : Internal</oddFooter>
  </headerFooter>
  <rowBreaks count="3" manualBreakCount="3">
    <brk id="16" max="5" man="1"/>
    <brk id="22" max="5" man="1"/>
    <brk id="34"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18"/>
  <sheetViews>
    <sheetView view="pageBreakPreview" topLeftCell="A22" zoomScale="60" zoomScaleNormal="100" workbookViewId="0"/>
  </sheetViews>
  <sheetFormatPr defaultRowHeight="14.5" x14ac:dyDescent="0.25"/>
  <cols>
    <col min="1" max="1" width="0.6328125" customWidth="1"/>
    <col min="2" max="2" width="13.7265625" customWidth="1"/>
    <col min="3" max="3" width="6.7265625" customWidth="1"/>
    <col min="4" max="4" width="13.54296875" customWidth="1"/>
    <col min="5" max="5" width="14.54296875" customWidth="1"/>
    <col min="6" max="6" width="21.26953125" customWidth="1"/>
    <col min="7" max="7" width="14.54296875" customWidth="1"/>
    <col min="8" max="9" width="0.26953125" customWidth="1"/>
    <col min="10" max="10" width="4.6328125" customWidth="1"/>
  </cols>
  <sheetData>
    <row r="1" spans="2:8" s="1" customFormat="1" ht="6" customHeight="1" x14ac:dyDescent="0.2">
      <c r="B1" s="76"/>
      <c r="C1" s="76"/>
    </row>
    <row r="2" spans="2:8" s="1" customFormat="1" ht="15.25" customHeight="1" x14ac:dyDescent="0.2">
      <c r="B2" s="76"/>
      <c r="C2" s="76"/>
      <c r="D2" s="82" t="s">
        <v>887</v>
      </c>
      <c r="E2" s="82"/>
      <c r="F2" s="82"/>
      <c r="G2" s="82"/>
      <c r="H2" s="82"/>
    </row>
    <row r="3" spans="2:8" s="1" customFormat="1" ht="4.25" customHeight="1" x14ac:dyDescent="0.2">
      <c r="B3" s="76"/>
      <c r="C3" s="76"/>
    </row>
    <row r="4" spans="2:8" s="1" customFormat="1" ht="6" customHeight="1" x14ac:dyDescent="0.2"/>
    <row r="5" spans="2:8" s="1" customFormat="1" ht="22" customHeight="1" x14ac:dyDescent="0.2">
      <c r="B5" s="78" t="s">
        <v>1194</v>
      </c>
      <c r="C5" s="78"/>
      <c r="D5" s="78"/>
      <c r="E5" s="78"/>
      <c r="F5" s="78"/>
      <c r="G5" s="78"/>
      <c r="H5" s="78"/>
    </row>
    <row r="6" spans="2:8" s="1" customFormat="1" ht="9.65" customHeight="1" x14ac:dyDescent="0.2"/>
    <row r="7" spans="2:8" s="1" customFormat="1" ht="15.25" customHeight="1" x14ac:dyDescent="0.2">
      <c r="B7" s="9" t="s">
        <v>1047</v>
      </c>
      <c r="D7" s="3">
        <v>45169</v>
      </c>
    </row>
    <row r="8" spans="2:8" s="1" customFormat="1" ht="8.5" customHeight="1" x14ac:dyDescent="0.2"/>
    <row r="9" spans="2:8" s="1" customFormat="1" ht="12.75" customHeight="1" x14ac:dyDescent="0.2">
      <c r="B9" s="105" t="s">
        <v>1195</v>
      </c>
      <c r="C9" s="105"/>
      <c r="D9" s="105"/>
      <c r="E9" s="105"/>
      <c r="F9" s="105"/>
      <c r="G9" s="105"/>
    </row>
    <row r="10" spans="2:8" s="1" customFormat="1" ht="9.9" customHeight="1" x14ac:dyDescent="0.2"/>
    <row r="11" spans="2:8" s="1" customFormat="1" ht="9.9" customHeight="1" x14ac:dyDescent="0.2">
      <c r="B11" s="4"/>
      <c r="C11" s="106" t="s">
        <v>1055</v>
      </c>
      <c r="D11" s="106"/>
      <c r="E11" s="25" t="s">
        <v>1056</v>
      </c>
      <c r="F11" s="25" t="s">
        <v>1057</v>
      </c>
      <c r="G11" s="25" t="s">
        <v>1056</v>
      </c>
    </row>
    <row r="12" spans="2:8" s="1" customFormat="1" ht="9.9" customHeight="1" x14ac:dyDescent="0.2">
      <c r="B12" s="7" t="s">
        <v>1189</v>
      </c>
      <c r="C12" s="107">
        <v>2948968289.4000201</v>
      </c>
      <c r="D12" s="107"/>
      <c r="E12" s="57">
        <v>0.99834365391034496</v>
      </c>
      <c r="F12" s="58">
        <v>44341</v>
      </c>
      <c r="G12" s="57">
        <v>0.99905369172881497</v>
      </c>
    </row>
    <row r="13" spans="2:8" s="1" customFormat="1" ht="1.75" customHeight="1" x14ac:dyDescent="0.2"/>
    <row r="14" spans="2:8" s="1" customFormat="1" ht="9.9" customHeight="1" x14ac:dyDescent="0.2">
      <c r="B14" s="7" t="s">
        <v>1190</v>
      </c>
      <c r="C14" s="107">
        <v>3471943.36</v>
      </c>
      <c r="D14" s="107"/>
      <c r="E14" s="57">
        <v>1.1753916217584601E-3</v>
      </c>
      <c r="F14" s="58">
        <v>29</v>
      </c>
      <c r="G14" s="57">
        <v>6.5340333010386904E-4</v>
      </c>
    </row>
    <row r="15" spans="2:8" s="1" customFormat="1" ht="11" customHeight="1" x14ac:dyDescent="0.2">
      <c r="B15" s="7" t="s">
        <v>1191</v>
      </c>
      <c r="C15" s="107">
        <v>492140.45</v>
      </c>
      <c r="D15" s="107"/>
      <c r="E15" s="57">
        <v>1.6660921613031199E-4</v>
      </c>
      <c r="F15" s="58">
        <v>7</v>
      </c>
      <c r="G15" s="57">
        <v>1.57718045197486E-4</v>
      </c>
    </row>
    <row r="16" spans="2:8" s="1" customFormat="1" ht="11.75" customHeight="1" x14ac:dyDescent="0.2">
      <c r="B16" s="7" t="s">
        <v>1192</v>
      </c>
      <c r="C16" s="107">
        <v>364781.04</v>
      </c>
      <c r="D16" s="107"/>
      <c r="E16" s="57">
        <v>1.2349296452587801E-4</v>
      </c>
      <c r="F16" s="58">
        <v>2</v>
      </c>
      <c r="G16" s="57">
        <v>4.5062298627852999E-5</v>
      </c>
    </row>
    <row r="17" spans="2:7" s="1" customFormat="1" ht="11.75" customHeight="1" x14ac:dyDescent="0.2">
      <c r="B17" s="7" t="s">
        <v>1193</v>
      </c>
      <c r="C17" s="107">
        <v>563751.11</v>
      </c>
      <c r="D17" s="107"/>
      <c r="E17" s="57">
        <v>1.9085228724786401E-4</v>
      </c>
      <c r="F17" s="58">
        <v>4</v>
      </c>
      <c r="G17" s="57">
        <v>9.0124597255705999E-5</v>
      </c>
    </row>
    <row r="18" spans="2:7" s="1" customFormat="1" ht="11" customHeight="1" x14ac:dyDescent="0.2">
      <c r="B18" s="5" t="s">
        <v>68</v>
      </c>
      <c r="C18" s="108">
        <v>2953860905.3600001</v>
      </c>
      <c r="D18" s="108"/>
      <c r="E18" s="59">
        <v>1</v>
      </c>
      <c r="F18" s="60">
        <v>44383</v>
      </c>
      <c r="G18" s="59">
        <v>1</v>
      </c>
    </row>
  </sheetData>
  <mergeCells count="11">
    <mergeCell ref="C14:D14"/>
    <mergeCell ref="C15:D15"/>
    <mergeCell ref="C16:D16"/>
    <mergeCell ref="C17:D17"/>
    <mergeCell ref="C18:D18"/>
    <mergeCell ref="B1:C3"/>
    <mergeCell ref="B5:H5"/>
    <mergeCell ref="B9:G9"/>
    <mergeCell ref="C11:D11"/>
    <mergeCell ref="C12:D12"/>
    <mergeCell ref="D2:H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362"/>
  <sheetViews>
    <sheetView view="pageBreakPreview" zoomScale="60" zoomScaleNormal="100" workbookViewId="0"/>
  </sheetViews>
  <sheetFormatPr defaultRowHeight="14.5" x14ac:dyDescent="0.25"/>
  <cols>
    <col min="1" max="1" width="0.453125" customWidth="1"/>
    <col min="2" max="2" width="0.54296875" customWidth="1"/>
    <col min="3" max="3" width="9.26953125" customWidth="1"/>
    <col min="4" max="4" width="5.26953125" customWidth="1"/>
    <col min="5" max="5" width="0.6328125" customWidth="1"/>
    <col min="6" max="6" width="6.26953125" customWidth="1"/>
    <col min="7" max="7" width="4.54296875" customWidth="1"/>
    <col min="8" max="8" width="9.26953125" customWidth="1"/>
    <col min="9" max="9" width="2.54296875" customWidth="1"/>
    <col min="10" max="10" width="12.26953125" customWidth="1"/>
    <col min="11" max="11" width="12" customWidth="1"/>
    <col min="12" max="12" width="12.08984375" customWidth="1"/>
    <col min="13" max="13" width="7" customWidth="1"/>
    <col min="14" max="14" width="4.6328125" customWidth="1"/>
  </cols>
  <sheetData>
    <row r="1" spans="2:12" s="1" customFormat="1" ht="6" customHeight="1" x14ac:dyDescent="0.2">
      <c r="B1" s="76"/>
      <c r="C1" s="76"/>
      <c r="D1" s="76"/>
      <c r="E1" s="76"/>
      <c r="F1" s="76"/>
    </row>
    <row r="2" spans="2:12" s="1" customFormat="1" ht="15.25" customHeight="1" x14ac:dyDescent="0.2">
      <c r="B2" s="76"/>
      <c r="C2" s="76"/>
      <c r="D2" s="76"/>
      <c r="E2" s="76"/>
      <c r="F2" s="76"/>
      <c r="H2" s="82" t="s">
        <v>887</v>
      </c>
      <c r="I2" s="82"/>
      <c r="J2" s="82"/>
      <c r="K2" s="82"/>
      <c r="L2" s="82"/>
    </row>
    <row r="3" spans="2:12" s="1" customFormat="1" ht="3.9" customHeight="1" x14ac:dyDescent="0.2">
      <c r="B3" s="76"/>
      <c r="C3" s="76"/>
      <c r="D3" s="76"/>
      <c r="E3" s="76"/>
      <c r="F3" s="76"/>
    </row>
    <row r="4" spans="2:12" s="1" customFormat="1" ht="1.4" customHeight="1" x14ac:dyDescent="0.2"/>
    <row r="5" spans="2:12" s="1" customFormat="1" ht="21.25" customHeight="1" x14ac:dyDescent="0.2">
      <c r="B5" s="78" t="s">
        <v>1205</v>
      </c>
      <c r="C5" s="78"/>
      <c r="D5" s="78"/>
      <c r="E5" s="78"/>
      <c r="F5" s="78"/>
      <c r="G5" s="78"/>
      <c r="H5" s="78"/>
      <c r="I5" s="78"/>
      <c r="J5" s="78"/>
      <c r="K5" s="78"/>
      <c r="L5" s="78"/>
    </row>
    <row r="6" spans="2:12" s="1" customFormat="1" ht="1.4" customHeight="1" x14ac:dyDescent="0.2"/>
    <row r="7" spans="2:12" s="1" customFormat="1" ht="1.4" customHeight="1" x14ac:dyDescent="0.2">
      <c r="B7" s="71" t="s">
        <v>1047</v>
      </c>
      <c r="C7" s="71"/>
      <c r="D7" s="71"/>
    </row>
    <row r="8" spans="2:12" s="1" customFormat="1" ht="13.5" customHeight="1" x14ac:dyDescent="0.2">
      <c r="B8" s="71"/>
      <c r="C8" s="71"/>
      <c r="D8" s="71"/>
      <c r="G8" s="114">
        <v>45139</v>
      </c>
      <c r="H8" s="114"/>
    </row>
    <row r="9" spans="2:12" s="1" customFormat="1" ht="3.5" customHeight="1" x14ac:dyDescent="0.2"/>
    <row r="10" spans="2:12" s="1" customFormat="1" ht="11.75" customHeight="1" x14ac:dyDescent="0.2">
      <c r="B10" s="109" t="s">
        <v>1206</v>
      </c>
      <c r="C10" s="109"/>
      <c r="D10" s="109"/>
      <c r="E10" s="109"/>
      <c r="F10" s="110" t="s">
        <v>1207</v>
      </c>
      <c r="G10" s="110"/>
      <c r="H10" s="115" t="s">
        <v>1208</v>
      </c>
      <c r="I10" s="115"/>
      <c r="J10" s="115"/>
      <c r="K10" s="115"/>
      <c r="L10" s="115"/>
    </row>
    <row r="11" spans="2:12" s="1" customFormat="1" ht="18.149999999999999" customHeight="1" x14ac:dyDescent="0.2">
      <c r="B11" s="61" t="s">
        <v>1196</v>
      </c>
      <c r="C11" s="25" t="s">
        <v>1197</v>
      </c>
      <c r="D11" s="25" t="s">
        <v>1198</v>
      </c>
      <c r="E11" s="61" t="s">
        <v>1199</v>
      </c>
      <c r="F11" s="112" t="s">
        <v>1200</v>
      </c>
      <c r="G11" s="112"/>
      <c r="H11" s="106" t="s">
        <v>1201</v>
      </c>
      <c r="I11" s="106"/>
      <c r="J11" s="25" t="s">
        <v>1202</v>
      </c>
      <c r="K11" s="25" t="s">
        <v>1203</v>
      </c>
      <c r="L11" s="25" t="s">
        <v>1204</v>
      </c>
    </row>
    <row r="12" spans="2:12" s="1" customFormat="1" ht="8.5" customHeight="1" x14ac:dyDescent="0.2">
      <c r="B12" s="62">
        <v>45139</v>
      </c>
      <c r="C12" s="63">
        <v>45170</v>
      </c>
      <c r="D12" s="13">
        <v>1</v>
      </c>
      <c r="E12" s="64">
        <v>31</v>
      </c>
      <c r="F12" s="111">
        <v>2250000000</v>
      </c>
      <c r="G12" s="111"/>
      <c r="H12" s="94">
        <v>2931396267.0610299</v>
      </c>
      <c r="I12" s="94"/>
      <c r="J12" s="13">
        <v>2926424402.0631499</v>
      </c>
      <c r="K12" s="13">
        <v>2918981902.5371399</v>
      </c>
      <c r="L12" s="13">
        <v>2906618423.43433</v>
      </c>
    </row>
    <row r="13" spans="2:12" s="1" customFormat="1" ht="8.5" customHeight="1" x14ac:dyDescent="0.2">
      <c r="B13" s="62">
        <v>45139</v>
      </c>
      <c r="C13" s="63">
        <v>45200</v>
      </c>
      <c r="D13" s="13">
        <v>2</v>
      </c>
      <c r="E13" s="64">
        <v>61</v>
      </c>
      <c r="F13" s="111">
        <v>1750000000</v>
      </c>
      <c r="G13" s="111"/>
      <c r="H13" s="94">
        <v>2909545539.5826402</v>
      </c>
      <c r="I13" s="94"/>
      <c r="J13" s="13">
        <v>2899843087.0357499</v>
      </c>
      <c r="K13" s="13">
        <v>2885349050.0084701</v>
      </c>
      <c r="L13" s="13">
        <v>2861350512.5903902</v>
      </c>
    </row>
    <row r="14" spans="2:12" s="1" customFormat="1" ht="8.5" customHeight="1" x14ac:dyDescent="0.2">
      <c r="B14" s="62">
        <v>45139</v>
      </c>
      <c r="C14" s="63">
        <v>45231</v>
      </c>
      <c r="D14" s="13">
        <v>3</v>
      </c>
      <c r="E14" s="64">
        <v>92</v>
      </c>
      <c r="F14" s="111">
        <v>1750000000</v>
      </c>
      <c r="G14" s="111"/>
      <c r="H14" s="94">
        <v>2888375184.8743401</v>
      </c>
      <c r="I14" s="94"/>
      <c r="J14" s="13">
        <v>2873860767.32548</v>
      </c>
      <c r="K14" s="13">
        <v>2852224307.1588502</v>
      </c>
      <c r="L14" s="13">
        <v>2816521036.3727398</v>
      </c>
    </row>
    <row r="15" spans="2:12" s="1" customFormat="1" ht="8.5" customHeight="1" x14ac:dyDescent="0.2">
      <c r="B15" s="62">
        <v>45139</v>
      </c>
      <c r="C15" s="63">
        <v>45261</v>
      </c>
      <c r="D15" s="13">
        <v>4</v>
      </c>
      <c r="E15" s="64">
        <v>122</v>
      </c>
      <c r="F15" s="111">
        <v>1750000000</v>
      </c>
      <c r="G15" s="111"/>
      <c r="H15" s="94">
        <v>2865539077.4194398</v>
      </c>
      <c r="I15" s="94"/>
      <c r="J15" s="13">
        <v>2846459534.1310401</v>
      </c>
      <c r="K15" s="13">
        <v>2818076215.61235</v>
      </c>
      <c r="L15" s="13">
        <v>2771393158.9460201</v>
      </c>
    </row>
    <row r="16" spans="2:12" s="1" customFormat="1" ht="8.5" customHeight="1" x14ac:dyDescent="0.2">
      <c r="B16" s="62">
        <v>45139</v>
      </c>
      <c r="C16" s="63">
        <v>45292</v>
      </c>
      <c r="D16" s="13">
        <v>5</v>
      </c>
      <c r="E16" s="64">
        <v>153</v>
      </c>
      <c r="F16" s="111">
        <v>1750000000</v>
      </c>
      <c r="G16" s="111"/>
      <c r="H16" s="94">
        <v>2843022794.38762</v>
      </c>
      <c r="I16" s="94"/>
      <c r="J16" s="13">
        <v>2819303299.66711</v>
      </c>
      <c r="K16" s="13">
        <v>2784092195.5202198</v>
      </c>
      <c r="L16" s="13">
        <v>2726375299.7721801</v>
      </c>
    </row>
    <row r="17" spans="2:12" s="1" customFormat="1" ht="8.5" customHeight="1" x14ac:dyDescent="0.2">
      <c r="B17" s="62">
        <v>45139</v>
      </c>
      <c r="C17" s="63">
        <v>45323</v>
      </c>
      <c r="D17" s="13">
        <v>6</v>
      </c>
      <c r="E17" s="64">
        <v>184</v>
      </c>
      <c r="F17" s="111">
        <v>1750000000</v>
      </c>
      <c r="G17" s="111"/>
      <c r="H17" s="94">
        <v>2820690094.1634202</v>
      </c>
      <c r="I17" s="94"/>
      <c r="J17" s="13">
        <v>2792412737.2474098</v>
      </c>
      <c r="K17" s="13">
        <v>2750524491.88731</v>
      </c>
      <c r="L17" s="13">
        <v>2682095031.62782</v>
      </c>
    </row>
    <row r="18" spans="2:12" s="1" customFormat="1" ht="8.5" customHeight="1" x14ac:dyDescent="0.2">
      <c r="B18" s="62">
        <v>45139</v>
      </c>
      <c r="C18" s="63">
        <v>45352</v>
      </c>
      <c r="D18" s="13">
        <v>7</v>
      </c>
      <c r="E18" s="64">
        <v>213</v>
      </c>
      <c r="F18" s="111">
        <v>1750000000</v>
      </c>
      <c r="G18" s="111"/>
      <c r="H18" s="94">
        <v>2799104943.7291198</v>
      </c>
      <c r="I18" s="94"/>
      <c r="J18" s="13">
        <v>2766647060.2068601</v>
      </c>
      <c r="K18" s="13">
        <v>2718661317.0184798</v>
      </c>
      <c r="L18" s="13">
        <v>2640519021.3864398</v>
      </c>
    </row>
    <row r="19" spans="2:12" s="1" customFormat="1" ht="8.5" customHeight="1" x14ac:dyDescent="0.2">
      <c r="B19" s="62">
        <v>45139</v>
      </c>
      <c r="C19" s="63">
        <v>45383</v>
      </c>
      <c r="D19" s="13">
        <v>8</v>
      </c>
      <c r="E19" s="64">
        <v>244</v>
      </c>
      <c r="F19" s="111">
        <v>1750000000</v>
      </c>
      <c r="G19" s="111"/>
      <c r="H19" s="94">
        <v>2776825095.2615399</v>
      </c>
      <c r="I19" s="94"/>
      <c r="J19" s="13">
        <v>2739970476.5194702</v>
      </c>
      <c r="K19" s="13">
        <v>2685599973.8889298</v>
      </c>
      <c r="L19" s="13">
        <v>2597359928.9769802</v>
      </c>
    </row>
    <row r="20" spans="2:12" s="1" customFormat="1" ht="8.5" customHeight="1" x14ac:dyDescent="0.2">
      <c r="B20" s="62">
        <v>45139</v>
      </c>
      <c r="C20" s="63">
        <v>45413</v>
      </c>
      <c r="D20" s="13">
        <v>9</v>
      </c>
      <c r="E20" s="64">
        <v>274</v>
      </c>
      <c r="F20" s="111">
        <v>1750000000</v>
      </c>
      <c r="G20" s="111"/>
      <c r="H20" s="94">
        <v>2754802957.9805598</v>
      </c>
      <c r="I20" s="94"/>
      <c r="J20" s="13">
        <v>2713778882.9552698</v>
      </c>
      <c r="K20" s="13">
        <v>2653381316.4243398</v>
      </c>
      <c r="L20" s="13">
        <v>2555680517.9299002</v>
      </c>
    </row>
    <row r="21" spans="2:12" s="1" customFormat="1" ht="8.5" customHeight="1" x14ac:dyDescent="0.2">
      <c r="B21" s="62">
        <v>45139</v>
      </c>
      <c r="C21" s="63">
        <v>45444</v>
      </c>
      <c r="D21" s="13">
        <v>10</v>
      </c>
      <c r="E21" s="64">
        <v>305</v>
      </c>
      <c r="F21" s="111">
        <v>1750000000</v>
      </c>
      <c r="G21" s="111"/>
      <c r="H21" s="94">
        <v>2732708030.4028301</v>
      </c>
      <c r="I21" s="94"/>
      <c r="J21" s="13">
        <v>2687447136.1805902</v>
      </c>
      <c r="K21" s="13">
        <v>2620952988.0051498</v>
      </c>
      <c r="L21" s="13">
        <v>2513753835.3076301</v>
      </c>
    </row>
    <row r="22" spans="2:12" s="1" customFormat="1" ht="8.5" customHeight="1" x14ac:dyDescent="0.2">
      <c r="B22" s="62">
        <v>45139</v>
      </c>
      <c r="C22" s="63">
        <v>45474</v>
      </c>
      <c r="D22" s="13">
        <v>11</v>
      </c>
      <c r="E22" s="64">
        <v>335</v>
      </c>
      <c r="F22" s="111">
        <v>1750000000</v>
      </c>
      <c r="G22" s="111"/>
      <c r="H22" s="94">
        <v>2710151815.2427702</v>
      </c>
      <c r="I22" s="94"/>
      <c r="J22" s="13">
        <v>2660889728.3140502</v>
      </c>
      <c r="K22" s="13">
        <v>2588665556.6918898</v>
      </c>
      <c r="L22" s="13">
        <v>2472609558.9551601</v>
      </c>
    </row>
    <row r="23" spans="2:12" s="1" customFormat="1" ht="8.5" customHeight="1" x14ac:dyDescent="0.2">
      <c r="B23" s="62">
        <v>45139</v>
      </c>
      <c r="C23" s="63">
        <v>45505</v>
      </c>
      <c r="D23" s="13">
        <v>12</v>
      </c>
      <c r="E23" s="64">
        <v>366</v>
      </c>
      <c r="F23" s="111">
        <v>1750000000</v>
      </c>
      <c r="G23" s="111"/>
      <c r="H23" s="94">
        <v>2688536786.4827499</v>
      </c>
      <c r="I23" s="94"/>
      <c r="J23" s="13">
        <v>2635190521.6207099</v>
      </c>
      <c r="K23" s="13">
        <v>2557143975.19382</v>
      </c>
      <c r="L23" s="13">
        <v>2432155840.97615</v>
      </c>
    </row>
    <row r="24" spans="2:12" s="1" customFormat="1" ht="8.5" customHeight="1" x14ac:dyDescent="0.2">
      <c r="B24" s="62">
        <v>45139</v>
      </c>
      <c r="C24" s="63">
        <v>45536</v>
      </c>
      <c r="D24" s="13">
        <v>13</v>
      </c>
      <c r="E24" s="64">
        <v>397</v>
      </c>
      <c r="F24" s="111">
        <v>1250000000</v>
      </c>
      <c r="G24" s="111"/>
      <c r="H24" s="94">
        <v>2664652396.3509798</v>
      </c>
      <c r="I24" s="94"/>
      <c r="J24" s="13">
        <v>2607350276.1436901</v>
      </c>
      <c r="K24" s="13">
        <v>2523693638.4996099</v>
      </c>
      <c r="L24" s="13">
        <v>2390173740.4250102</v>
      </c>
    </row>
    <row r="25" spans="2:12" s="1" customFormat="1" ht="8.5" customHeight="1" x14ac:dyDescent="0.2">
      <c r="B25" s="62">
        <v>45139</v>
      </c>
      <c r="C25" s="63">
        <v>45566</v>
      </c>
      <c r="D25" s="13">
        <v>14</v>
      </c>
      <c r="E25" s="64">
        <v>427</v>
      </c>
      <c r="F25" s="111">
        <v>1250000000</v>
      </c>
      <c r="G25" s="111"/>
      <c r="H25" s="94">
        <v>2641396288.89047</v>
      </c>
      <c r="I25" s="94"/>
      <c r="J25" s="13">
        <v>2580351909.74825</v>
      </c>
      <c r="K25" s="13">
        <v>2491414344.55195</v>
      </c>
      <c r="L25" s="13">
        <v>2349929762.7681899</v>
      </c>
    </row>
    <row r="26" spans="2:12" s="1" customFormat="1" ht="8.5" customHeight="1" x14ac:dyDescent="0.2">
      <c r="B26" s="62">
        <v>45139</v>
      </c>
      <c r="C26" s="63">
        <v>45597</v>
      </c>
      <c r="D26" s="13">
        <v>15</v>
      </c>
      <c r="E26" s="64">
        <v>458</v>
      </c>
      <c r="F26" s="111">
        <v>1250000000</v>
      </c>
      <c r="G26" s="111"/>
      <c r="H26" s="94">
        <v>2619679762.74405</v>
      </c>
      <c r="I26" s="94"/>
      <c r="J26" s="13">
        <v>2554796780.4022698</v>
      </c>
      <c r="K26" s="13">
        <v>2460466601.9913602</v>
      </c>
      <c r="L26" s="13">
        <v>2310909910.70716</v>
      </c>
    </row>
    <row r="27" spans="2:12" s="1" customFormat="1" ht="8.5" customHeight="1" x14ac:dyDescent="0.2">
      <c r="B27" s="62">
        <v>45139</v>
      </c>
      <c r="C27" s="63">
        <v>45627</v>
      </c>
      <c r="D27" s="13">
        <v>16</v>
      </c>
      <c r="E27" s="64">
        <v>488</v>
      </c>
      <c r="F27" s="111">
        <v>1250000000</v>
      </c>
      <c r="G27" s="111"/>
      <c r="H27" s="94">
        <v>2597869229.4454198</v>
      </c>
      <c r="I27" s="94"/>
      <c r="J27" s="13">
        <v>2529367892.3278599</v>
      </c>
      <c r="K27" s="13">
        <v>2429981027.7637501</v>
      </c>
      <c r="L27" s="13">
        <v>2272921868.00421</v>
      </c>
    </row>
    <row r="28" spans="2:12" s="1" customFormat="1" ht="8.5" customHeight="1" x14ac:dyDescent="0.2">
      <c r="B28" s="62">
        <v>45139</v>
      </c>
      <c r="C28" s="63">
        <v>45658</v>
      </c>
      <c r="D28" s="13">
        <v>17</v>
      </c>
      <c r="E28" s="64">
        <v>519</v>
      </c>
      <c r="F28" s="111">
        <v>1250000000</v>
      </c>
      <c r="G28" s="111"/>
      <c r="H28" s="94">
        <v>2575751436.76372</v>
      </c>
      <c r="I28" s="94"/>
      <c r="J28" s="13">
        <v>2503579836.8699899</v>
      </c>
      <c r="K28" s="13">
        <v>2399089332.0308499</v>
      </c>
      <c r="L28" s="13">
        <v>2234522146.6445198</v>
      </c>
    </row>
    <row r="29" spans="2:12" s="1" customFormat="1" ht="8.5" customHeight="1" x14ac:dyDescent="0.2">
      <c r="B29" s="62">
        <v>45139</v>
      </c>
      <c r="C29" s="63">
        <v>45689</v>
      </c>
      <c r="D29" s="13">
        <v>18</v>
      </c>
      <c r="E29" s="64">
        <v>550</v>
      </c>
      <c r="F29" s="111">
        <v>1250000000</v>
      </c>
      <c r="G29" s="111"/>
      <c r="H29" s="94">
        <v>2554217104.3990998</v>
      </c>
      <c r="I29" s="94"/>
      <c r="J29" s="13">
        <v>2478438132.2753</v>
      </c>
      <c r="K29" s="13">
        <v>2368956846.5973902</v>
      </c>
      <c r="L29" s="13">
        <v>2197111073.5781999</v>
      </c>
    </row>
    <row r="30" spans="2:12" s="1" customFormat="1" ht="8.5" customHeight="1" x14ac:dyDescent="0.2">
      <c r="B30" s="62">
        <v>45139</v>
      </c>
      <c r="C30" s="63">
        <v>45717</v>
      </c>
      <c r="D30" s="13">
        <v>19</v>
      </c>
      <c r="E30" s="64">
        <v>578</v>
      </c>
      <c r="F30" s="111">
        <v>1250000000</v>
      </c>
      <c r="G30" s="111"/>
      <c r="H30" s="94">
        <v>2533221344.7083702</v>
      </c>
      <c r="I30" s="94"/>
      <c r="J30" s="13">
        <v>2454299366.1937699</v>
      </c>
      <c r="K30" s="13">
        <v>2340495005.08706</v>
      </c>
      <c r="L30" s="13">
        <v>2162407770.0359302</v>
      </c>
    </row>
    <row r="31" spans="2:12" s="1" customFormat="1" ht="8.5" customHeight="1" x14ac:dyDescent="0.2">
      <c r="B31" s="62">
        <v>45139</v>
      </c>
      <c r="C31" s="63">
        <v>45748</v>
      </c>
      <c r="D31" s="13">
        <v>20</v>
      </c>
      <c r="E31" s="64">
        <v>609</v>
      </c>
      <c r="F31" s="111">
        <v>1250000000</v>
      </c>
      <c r="G31" s="111"/>
      <c r="H31" s="94">
        <v>2511385531.7167501</v>
      </c>
      <c r="I31" s="94"/>
      <c r="J31" s="13">
        <v>2429017051.35039</v>
      </c>
      <c r="K31" s="13">
        <v>2310493971.9082699</v>
      </c>
      <c r="L31" s="13">
        <v>2125647928.8953099</v>
      </c>
    </row>
    <row r="32" spans="2:12" s="1" customFormat="1" ht="8.5" customHeight="1" x14ac:dyDescent="0.2">
      <c r="B32" s="62">
        <v>45139</v>
      </c>
      <c r="C32" s="63">
        <v>45778</v>
      </c>
      <c r="D32" s="13">
        <v>21</v>
      </c>
      <c r="E32" s="64">
        <v>639</v>
      </c>
      <c r="F32" s="111">
        <v>1250000000</v>
      </c>
      <c r="G32" s="111"/>
      <c r="H32" s="94">
        <v>2490700144.6816502</v>
      </c>
      <c r="I32" s="94"/>
      <c r="J32" s="13">
        <v>2405055938.3924298</v>
      </c>
      <c r="K32" s="13">
        <v>2282071385.7923498</v>
      </c>
      <c r="L32" s="13">
        <v>2090892973.38146</v>
      </c>
    </row>
    <row r="33" spans="2:12" s="1" customFormat="1" ht="8.5" customHeight="1" x14ac:dyDescent="0.2">
      <c r="B33" s="62">
        <v>45139</v>
      </c>
      <c r="C33" s="63">
        <v>45809</v>
      </c>
      <c r="D33" s="13">
        <v>22</v>
      </c>
      <c r="E33" s="64">
        <v>670</v>
      </c>
      <c r="F33" s="111">
        <v>1250000000</v>
      </c>
      <c r="G33" s="111"/>
      <c r="H33" s="94">
        <v>2468662964.2679801</v>
      </c>
      <c r="I33" s="94"/>
      <c r="J33" s="13">
        <v>2379733458.1568899</v>
      </c>
      <c r="K33" s="13">
        <v>2252301121.7439699</v>
      </c>
      <c r="L33" s="13">
        <v>2054876144.31058</v>
      </c>
    </row>
    <row r="34" spans="2:12" s="1" customFormat="1" ht="8.5" customHeight="1" x14ac:dyDescent="0.2">
      <c r="B34" s="62">
        <v>45139</v>
      </c>
      <c r="C34" s="63">
        <v>45839</v>
      </c>
      <c r="D34" s="13">
        <v>23</v>
      </c>
      <c r="E34" s="64">
        <v>700</v>
      </c>
      <c r="F34" s="111">
        <v>1250000000</v>
      </c>
      <c r="G34" s="111"/>
      <c r="H34" s="94">
        <v>2447252529.4136701</v>
      </c>
      <c r="I34" s="94"/>
      <c r="J34" s="13">
        <v>2355222065.2806602</v>
      </c>
      <c r="K34" s="13">
        <v>2223615871.3102298</v>
      </c>
      <c r="L34" s="13">
        <v>2020389235.00998</v>
      </c>
    </row>
    <row r="35" spans="2:12" s="1" customFormat="1" ht="8.5" customHeight="1" x14ac:dyDescent="0.2">
      <c r="B35" s="62">
        <v>45139</v>
      </c>
      <c r="C35" s="63">
        <v>45870</v>
      </c>
      <c r="D35" s="13">
        <v>24</v>
      </c>
      <c r="E35" s="64">
        <v>731</v>
      </c>
      <c r="F35" s="111">
        <v>1250000000</v>
      </c>
      <c r="G35" s="111"/>
      <c r="H35" s="94">
        <v>2425575432.8292298</v>
      </c>
      <c r="I35" s="94"/>
      <c r="J35" s="13">
        <v>2330400901.92942</v>
      </c>
      <c r="K35" s="13">
        <v>2194586161.6582398</v>
      </c>
      <c r="L35" s="13">
        <v>1985566955.6652901</v>
      </c>
    </row>
    <row r="36" spans="2:12" s="1" customFormat="1" ht="8.5" customHeight="1" x14ac:dyDescent="0.2">
      <c r="B36" s="62">
        <v>45139</v>
      </c>
      <c r="C36" s="63">
        <v>45901</v>
      </c>
      <c r="D36" s="13">
        <v>25</v>
      </c>
      <c r="E36" s="64">
        <v>762</v>
      </c>
      <c r="F36" s="111">
        <v>1250000000</v>
      </c>
      <c r="G36" s="111"/>
      <c r="H36" s="94">
        <v>2404163722.4945202</v>
      </c>
      <c r="I36" s="94"/>
      <c r="J36" s="13">
        <v>2305911701.0408301</v>
      </c>
      <c r="K36" s="13">
        <v>2166001547.7325802</v>
      </c>
      <c r="L36" s="13">
        <v>1951404411.2763</v>
      </c>
    </row>
    <row r="37" spans="2:12" s="1" customFormat="1" ht="8.5" customHeight="1" x14ac:dyDescent="0.2">
      <c r="B37" s="62">
        <v>45139</v>
      </c>
      <c r="C37" s="63">
        <v>45931</v>
      </c>
      <c r="D37" s="13">
        <v>26</v>
      </c>
      <c r="E37" s="64">
        <v>792</v>
      </c>
      <c r="F37" s="111">
        <v>750000000</v>
      </c>
      <c r="G37" s="111"/>
      <c r="H37" s="94">
        <v>2383699074.50875</v>
      </c>
      <c r="I37" s="94"/>
      <c r="J37" s="13">
        <v>2282530669.61692</v>
      </c>
      <c r="K37" s="13">
        <v>2138762095.0067101</v>
      </c>
      <c r="L37" s="13">
        <v>1918965124.1040001</v>
      </c>
    </row>
    <row r="38" spans="2:12" s="1" customFormat="1" ht="8.5" customHeight="1" x14ac:dyDescent="0.2">
      <c r="B38" s="62">
        <v>45139</v>
      </c>
      <c r="C38" s="63">
        <v>45962</v>
      </c>
      <c r="D38" s="13">
        <v>27</v>
      </c>
      <c r="E38" s="64">
        <v>823</v>
      </c>
      <c r="F38" s="111">
        <v>750000000</v>
      </c>
      <c r="G38" s="111"/>
      <c r="H38" s="94">
        <v>2361199373.2493601</v>
      </c>
      <c r="I38" s="94"/>
      <c r="J38" s="13">
        <v>2257151096.07933</v>
      </c>
      <c r="K38" s="13">
        <v>2109602259.3065701</v>
      </c>
      <c r="L38" s="13">
        <v>1884784947.5420499</v>
      </c>
    </row>
    <row r="39" spans="2:12" s="1" customFormat="1" ht="8.5" customHeight="1" x14ac:dyDescent="0.2">
      <c r="B39" s="62">
        <v>45139</v>
      </c>
      <c r="C39" s="63">
        <v>45992</v>
      </c>
      <c r="D39" s="13">
        <v>28</v>
      </c>
      <c r="E39" s="64">
        <v>853</v>
      </c>
      <c r="F39" s="111">
        <v>750000000</v>
      </c>
      <c r="G39" s="111"/>
      <c r="H39" s="94">
        <v>2340229287.1464</v>
      </c>
      <c r="I39" s="94"/>
      <c r="J39" s="13">
        <v>2233433075.1937299</v>
      </c>
      <c r="K39" s="13">
        <v>2082296937.50471</v>
      </c>
      <c r="L39" s="13">
        <v>1852763415.81002</v>
      </c>
    </row>
    <row r="40" spans="2:12" s="1" customFormat="1" ht="8.5" customHeight="1" x14ac:dyDescent="0.2">
      <c r="B40" s="62">
        <v>45139</v>
      </c>
      <c r="C40" s="63">
        <v>46023</v>
      </c>
      <c r="D40" s="13">
        <v>29</v>
      </c>
      <c r="E40" s="64">
        <v>884</v>
      </c>
      <c r="F40" s="111">
        <v>750000000</v>
      </c>
      <c r="G40" s="111"/>
      <c r="H40" s="94">
        <v>2320391149.0030599</v>
      </c>
      <c r="I40" s="94"/>
      <c r="J40" s="13">
        <v>2210744292.8998299</v>
      </c>
      <c r="K40" s="13">
        <v>2055901590.16026</v>
      </c>
      <c r="L40" s="13">
        <v>1821529664.3211901</v>
      </c>
    </row>
    <row r="41" spans="2:12" s="1" customFormat="1" ht="8.5" customHeight="1" x14ac:dyDescent="0.2">
      <c r="B41" s="62">
        <v>45139</v>
      </c>
      <c r="C41" s="63">
        <v>46054</v>
      </c>
      <c r="D41" s="13">
        <v>30</v>
      </c>
      <c r="E41" s="64">
        <v>915</v>
      </c>
      <c r="F41" s="111">
        <v>750000000</v>
      </c>
      <c r="G41" s="111"/>
      <c r="H41" s="94">
        <v>2300234705.99231</v>
      </c>
      <c r="I41" s="94"/>
      <c r="J41" s="13">
        <v>2187823300.01443</v>
      </c>
      <c r="K41" s="13">
        <v>2029411635.19993</v>
      </c>
      <c r="L41" s="13">
        <v>1790443791.1152</v>
      </c>
    </row>
    <row r="42" spans="2:12" s="1" customFormat="1" ht="8.5" customHeight="1" x14ac:dyDescent="0.2">
      <c r="B42" s="62">
        <v>45139</v>
      </c>
      <c r="C42" s="63">
        <v>46082</v>
      </c>
      <c r="D42" s="13">
        <v>31</v>
      </c>
      <c r="E42" s="64">
        <v>943</v>
      </c>
      <c r="F42" s="111">
        <v>750000000</v>
      </c>
      <c r="G42" s="111"/>
      <c r="H42" s="94">
        <v>2279664701.5897398</v>
      </c>
      <c r="I42" s="94"/>
      <c r="J42" s="13">
        <v>2164936632.2028399</v>
      </c>
      <c r="K42" s="13">
        <v>2003568559.39205</v>
      </c>
      <c r="L42" s="13">
        <v>1760880015.5857601</v>
      </c>
    </row>
    <row r="43" spans="2:12" s="1" customFormat="1" ht="8.5" customHeight="1" x14ac:dyDescent="0.2">
      <c r="B43" s="62">
        <v>45139</v>
      </c>
      <c r="C43" s="63">
        <v>46113</v>
      </c>
      <c r="D43" s="13">
        <v>32</v>
      </c>
      <c r="E43" s="64">
        <v>974</v>
      </c>
      <c r="F43" s="111">
        <v>750000000</v>
      </c>
      <c r="G43" s="111"/>
      <c r="H43" s="94">
        <v>2259231195.9598799</v>
      </c>
      <c r="I43" s="94"/>
      <c r="J43" s="13">
        <v>2141892497.9286399</v>
      </c>
      <c r="K43" s="13">
        <v>1977200818.2550099</v>
      </c>
      <c r="L43" s="13">
        <v>1730346017.49541</v>
      </c>
    </row>
    <row r="44" spans="2:12" s="1" customFormat="1" ht="8.5" customHeight="1" x14ac:dyDescent="0.2">
      <c r="B44" s="62">
        <v>45139</v>
      </c>
      <c r="C44" s="63">
        <v>46143</v>
      </c>
      <c r="D44" s="13">
        <v>33</v>
      </c>
      <c r="E44" s="64">
        <v>1004</v>
      </c>
      <c r="F44" s="111">
        <v>750000000</v>
      </c>
      <c r="G44" s="111"/>
      <c r="H44" s="94">
        <v>2239260426.18783</v>
      </c>
      <c r="I44" s="94"/>
      <c r="J44" s="13">
        <v>2119474319.52264</v>
      </c>
      <c r="K44" s="13">
        <v>1951690903.4968801</v>
      </c>
      <c r="L44" s="13">
        <v>1701019520.9697299</v>
      </c>
    </row>
    <row r="45" spans="2:12" s="1" customFormat="1" ht="8.5" customHeight="1" x14ac:dyDescent="0.2">
      <c r="B45" s="62">
        <v>45139</v>
      </c>
      <c r="C45" s="63">
        <v>46174</v>
      </c>
      <c r="D45" s="13">
        <v>34</v>
      </c>
      <c r="E45" s="64">
        <v>1035</v>
      </c>
      <c r="F45" s="111">
        <v>750000000</v>
      </c>
      <c r="G45" s="111"/>
      <c r="H45" s="94">
        <v>2217866337.0253301</v>
      </c>
      <c r="I45" s="94"/>
      <c r="J45" s="13">
        <v>2095664236.8579099</v>
      </c>
      <c r="K45" s="13">
        <v>1924857901.1468699</v>
      </c>
      <c r="L45" s="13">
        <v>1670527207.6640201</v>
      </c>
    </row>
    <row r="46" spans="2:12" s="1" customFormat="1" ht="8.5" customHeight="1" x14ac:dyDescent="0.2">
      <c r="B46" s="62">
        <v>45139</v>
      </c>
      <c r="C46" s="63">
        <v>46204</v>
      </c>
      <c r="D46" s="13">
        <v>35</v>
      </c>
      <c r="E46" s="64">
        <v>1065</v>
      </c>
      <c r="F46" s="111">
        <v>750000000</v>
      </c>
      <c r="G46" s="111"/>
      <c r="H46" s="94">
        <v>2197519679.2293801</v>
      </c>
      <c r="I46" s="94"/>
      <c r="J46" s="13">
        <v>2073030377.81705</v>
      </c>
      <c r="K46" s="13">
        <v>1899382382.8541601</v>
      </c>
      <c r="L46" s="13">
        <v>1641660573.5778</v>
      </c>
    </row>
    <row r="47" spans="2:12" s="1" customFormat="1" ht="8.5" customHeight="1" x14ac:dyDescent="0.2">
      <c r="B47" s="62">
        <v>45139</v>
      </c>
      <c r="C47" s="63">
        <v>46235</v>
      </c>
      <c r="D47" s="13">
        <v>36</v>
      </c>
      <c r="E47" s="64">
        <v>1096</v>
      </c>
      <c r="F47" s="111">
        <v>750000000</v>
      </c>
      <c r="G47" s="111"/>
      <c r="H47" s="94">
        <v>2178349822.4361401</v>
      </c>
      <c r="I47" s="94"/>
      <c r="J47" s="13">
        <v>2051461150.44749</v>
      </c>
      <c r="K47" s="13">
        <v>1874839647.8531201</v>
      </c>
      <c r="L47" s="13">
        <v>1613584492.4377501</v>
      </c>
    </row>
    <row r="48" spans="2:12" s="1" customFormat="1" ht="8.5" customHeight="1" x14ac:dyDescent="0.2">
      <c r="B48" s="62">
        <v>45139</v>
      </c>
      <c r="C48" s="63">
        <v>46266</v>
      </c>
      <c r="D48" s="13">
        <v>37</v>
      </c>
      <c r="E48" s="64">
        <v>1127</v>
      </c>
      <c r="F48" s="111">
        <v>750000000</v>
      </c>
      <c r="G48" s="111"/>
      <c r="H48" s="94">
        <v>2158192977.1744699</v>
      </c>
      <c r="I48" s="94"/>
      <c r="J48" s="13">
        <v>2029031205.68311</v>
      </c>
      <c r="K48" s="13">
        <v>1849624849.28703</v>
      </c>
      <c r="L48" s="13">
        <v>1585140832.2183499</v>
      </c>
    </row>
    <row r="49" spans="2:12" s="1" customFormat="1" ht="8.5" customHeight="1" x14ac:dyDescent="0.2">
      <c r="B49" s="62">
        <v>45139</v>
      </c>
      <c r="C49" s="63">
        <v>46296</v>
      </c>
      <c r="D49" s="13">
        <v>38</v>
      </c>
      <c r="E49" s="64">
        <v>1157</v>
      </c>
      <c r="F49" s="111">
        <v>750000000</v>
      </c>
      <c r="G49" s="111"/>
      <c r="H49" s="94">
        <v>2138332401.07337</v>
      </c>
      <c r="I49" s="94"/>
      <c r="J49" s="13">
        <v>2007059411.6884</v>
      </c>
      <c r="K49" s="13">
        <v>1825092669.5111899</v>
      </c>
      <c r="L49" s="13">
        <v>1557704971.7618101</v>
      </c>
    </row>
    <row r="50" spans="2:12" s="1" customFormat="1" ht="8.5" customHeight="1" x14ac:dyDescent="0.2">
      <c r="B50" s="62">
        <v>45139</v>
      </c>
      <c r="C50" s="63">
        <v>46327</v>
      </c>
      <c r="D50" s="13">
        <v>39</v>
      </c>
      <c r="E50" s="64">
        <v>1188</v>
      </c>
      <c r="F50" s="111">
        <v>750000000</v>
      </c>
      <c r="G50" s="111"/>
      <c r="H50" s="94">
        <v>2119622904.9396999</v>
      </c>
      <c r="I50" s="94"/>
      <c r="J50" s="13">
        <v>1986124161.5211301</v>
      </c>
      <c r="K50" s="13">
        <v>1801462308.6065199</v>
      </c>
      <c r="L50" s="13">
        <v>1531024303.7560501</v>
      </c>
    </row>
    <row r="51" spans="2:12" s="1" customFormat="1" ht="8.5" customHeight="1" x14ac:dyDescent="0.2">
      <c r="B51" s="62">
        <v>45139</v>
      </c>
      <c r="C51" s="63">
        <v>46357</v>
      </c>
      <c r="D51" s="13">
        <v>40</v>
      </c>
      <c r="E51" s="64">
        <v>1218</v>
      </c>
      <c r="F51" s="111">
        <v>750000000</v>
      </c>
      <c r="G51" s="111"/>
      <c r="H51" s="94">
        <v>2098621264.76929</v>
      </c>
      <c r="I51" s="94"/>
      <c r="J51" s="13">
        <v>1963217516.3905599</v>
      </c>
      <c r="K51" s="13">
        <v>1776302687.4161401</v>
      </c>
      <c r="L51" s="13">
        <v>1503453364.0885601</v>
      </c>
    </row>
    <row r="52" spans="2:12" s="1" customFormat="1" ht="8.5" customHeight="1" x14ac:dyDescent="0.2">
      <c r="B52" s="62">
        <v>45139</v>
      </c>
      <c r="C52" s="63">
        <v>46388</v>
      </c>
      <c r="D52" s="13">
        <v>41</v>
      </c>
      <c r="E52" s="64">
        <v>1249</v>
      </c>
      <c r="F52" s="111">
        <v>750000000</v>
      </c>
      <c r="G52" s="111"/>
      <c r="H52" s="94">
        <v>2079205450.9332299</v>
      </c>
      <c r="I52" s="94"/>
      <c r="J52" s="13">
        <v>1941755461.1502299</v>
      </c>
      <c r="K52" s="13">
        <v>1752415882.86023</v>
      </c>
      <c r="L52" s="13">
        <v>1476953385.3510101</v>
      </c>
    </row>
    <row r="53" spans="2:12" s="1" customFormat="1" ht="8.5" customHeight="1" x14ac:dyDescent="0.2">
      <c r="B53" s="62">
        <v>45139</v>
      </c>
      <c r="C53" s="63">
        <v>46419</v>
      </c>
      <c r="D53" s="13">
        <v>42</v>
      </c>
      <c r="E53" s="64">
        <v>1280</v>
      </c>
      <c r="F53" s="111">
        <v>750000000</v>
      </c>
      <c r="G53" s="111"/>
      <c r="H53" s="94">
        <v>2060050743.9846101</v>
      </c>
      <c r="I53" s="94"/>
      <c r="J53" s="13">
        <v>1920603993.1740699</v>
      </c>
      <c r="K53" s="13">
        <v>1728918676.67732</v>
      </c>
      <c r="L53" s="13">
        <v>1450977885.1799901</v>
      </c>
    </row>
    <row r="54" spans="2:12" s="1" customFormat="1" ht="8.5" customHeight="1" x14ac:dyDescent="0.2">
      <c r="B54" s="62">
        <v>45139</v>
      </c>
      <c r="C54" s="63">
        <v>46447</v>
      </c>
      <c r="D54" s="13">
        <v>43</v>
      </c>
      <c r="E54" s="64">
        <v>1308</v>
      </c>
      <c r="F54" s="111">
        <v>750000000</v>
      </c>
      <c r="G54" s="111"/>
      <c r="H54" s="94">
        <v>2041594438.1947999</v>
      </c>
      <c r="I54" s="94"/>
      <c r="J54" s="13">
        <v>1900480886.5922501</v>
      </c>
      <c r="K54" s="13">
        <v>1706873597.64291</v>
      </c>
      <c r="L54" s="13">
        <v>1426995486.1447301</v>
      </c>
    </row>
    <row r="55" spans="2:12" s="1" customFormat="1" ht="8.5" customHeight="1" x14ac:dyDescent="0.2">
      <c r="B55" s="62">
        <v>45139</v>
      </c>
      <c r="C55" s="63">
        <v>46478</v>
      </c>
      <c r="D55" s="13">
        <v>44</v>
      </c>
      <c r="E55" s="64">
        <v>1339</v>
      </c>
      <c r="F55" s="111">
        <v>750000000</v>
      </c>
      <c r="G55" s="111"/>
      <c r="H55" s="94">
        <v>2022934909.8490801</v>
      </c>
      <c r="I55" s="94"/>
      <c r="J55" s="13">
        <v>1879917195.7736299</v>
      </c>
      <c r="K55" s="13">
        <v>1684110826.5107999</v>
      </c>
      <c r="L55" s="13">
        <v>1402001654.1833</v>
      </c>
    </row>
    <row r="56" spans="2:12" s="1" customFormat="1" ht="8.5" customHeight="1" x14ac:dyDescent="0.2">
      <c r="B56" s="62">
        <v>45139</v>
      </c>
      <c r="C56" s="63">
        <v>46508</v>
      </c>
      <c r="D56" s="13">
        <v>45</v>
      </c>
      <c r="E56" s="64">
        <v>1369</v>
      </c>
      <c r="F56" s="111">
        <v>750000000</v>
      </c>
      <c r="G56" s="111"/>
      <c r="H56" s="94">
        <v>2004886496.1113501</v>
      </c>
      <c r="I56" s="94"/>
      <c r="J56" s="13">
        <v>1860086592.50896</v>
      </c>
      <c r="K56" s="13">
        <v>1662244394.3267701</v>
      </c>
      <c r="L56" s="13">
        <v>1378125658.7769499</v>
      </c>
    </row>
    <row r="57" spans="2:12" s="1" customFormat="1" ht="8.5" customHeight="1" x14ac:dyDescent="0.2">
      <c r="B57" s="62">
        <v>45139</v>
      </c>
      <c r="C57" s="63">
        <v>46539</v>
      </c>
      <c r="D57" s="13">
        <v>46</v>
      </c>
      <c r="E57" s="64">
        <v>1400</v>
      </c>
      <c r="F57" s="111">
        <v>750000000</v>
      </c>
      <c r="G57" s="111"/>
      <c r="H57" s="94">
        <v>1984955514.16466</v>
      </c>
      <c r="I57" s="94"/>
      <c r="J57" s="13">
        <v>1838471614.1115301</v>
      </c>
      <c r="K57" s="13">
        <v>1638750119.2985499</v>
      </c>
      <c r="L57" s="13">
        <v>1352892526.1877501</v>
      </c>
    </row>
    <row r="58" spans="2:12" s="1" customFormat="1" ht="8.5" customHeight="1" x14ac:dyDescent="0.2">
      <c r="B58" s="62">
        <v>45139</v>
      </c>
      <c r="C58" s="63">
        <v>46569</v>
      </c>
      <c r="D58" s="13">
        <v>47</v>
      </c>
      <c r="E58" s="64">
        <v>1430</v>
      </c>
      <c r="F58" s="111">
        <v>750000000</v>
      </c>
      <c r="G58" s="111"/>
      <c r="H58" s="94">
        <v>1967290268.23364</v>
      </c>
      <c r="I58" s="94"/>
      <c r="J58" s="13">
        <v>1819119187.68115</v>
      </c>
      <c r="K58" s="13">
        <v>1617509088.49718</v>
      </c>
      <c r="L58" s="13">
        <v>1329882815.9162199</v>
      </c>
    </row>
    <row r="59" spans="2:12" s="1" customFormat="1" ht="8.5" customHeight="1" x14ac:dyDescent="0.2">
      <c r="B59" s="62">
        <v>45139</v>
      </c>
      <c r="C59" s="63">
        <v>46600</v>
      </c>
      <c r="D59" s="13">
        <v>48</v>
      </c>
      <c r="E59" s="64">
        <v>1461</v>
      </c>
      <c r="F59" s="111">
        <v>750000000</v>
      </c>
      <c r="G59" s="111"/>
      <c r="H59" s="94">
        <v>1949629022.8041</v>
      </c>
      <c r="I59" s="94"/>
      <c r="J59" s="13">
        <v>1799730478.27723</v>
      </c>
      <c r="K59" s="13">
        <v>1596199385.1405499</v>
      </c>
      <c r="L59" s="13">
        <v>1306803844.61642</v>
      </c>
    </row>
    <row r="60" spans="2:12" s="1" customFormat="1" ht="8.5" customHeight="1" x14ac:dyDescent="0.2">
      <c r="B60" s="62">
        <v>45139</v>
      </c>
      <c r="C60" s="63">
        <v>46631</v>
      </c>
      <c r="D60" s="13">
        <v>49</v>
      </c>
      <c r="E60" s="64">
        <v>1492</v>
      </c>
      <c r="F60" s="111">
        <v>750000000</v>
      </c>
      <c r="G60" s="111"/>
      <c r="H60" s="94">
        <v>1931920258.8324599</v>
      </c>
      <c r="I60" s="94"/>
      <c r="J60" s="13">
        <v>1780358514.5965199</v>
      </c>
      <c r="K60" s="13">
        <v>1575002424.00804</v>
      </c>
      <c r="L60" s="13">
        <v>1283988430.2579501</v>
      </c>
    </row>
    <row r="61" spans="2:12" s="1" customFormat="1" ht="8.5" customHeight="1" x14ac:dyDescent="0.2">
      <c r="B61" s="62">
        <v>45139</v>
      </c>
      <c r="C61" s="63">
        <v>46661</v>
      </c>
      <c r="D61" s="13">
        <v>50</v>
      </c>
      <c r="E61" s="64">
        <v>1522</v>
      </c>
      <c r="F61" s="111">
        <v>750000000</v>
      </c>
      <c r="G61" s="111"/>
      <c r="H61" s="94">
        <v>1914054348.1219001</v>
      </c>
      <c r="I61" s="94"/>
      <c r="J61" s="13">
        <v>1760998940.5620301</v>
      </c>
      <c r="K61" s="13">
        <v>1554041536.98159</v>
      </c>
      <c r="L61" s="13">
        <v>1261707224.8501599</v>
      </c>
    </row>
    <row r="62" spans="2:12" s="1" customFormat="1" ht="8.5" customHeight="1" x14ac:dyDescent="0.2">
      <c r="B62" s="62">
        <v>45139</v>
      </c>
      <c r="C62" s="63">
        <v>46692</v>
      </c>
      <c r="D62" s="13">
        <v>51</v>
      </c>
      <c r="E62" s="64">
        <v>1553</v>
      </c>
      <c r="F62" s="111">
        <v>750000000</v>
      </c>
      <c r="G62" s="111"/>
      <c r="H62" s="94">
        <v>1896041557.6764901</v>
      </c>
      <c r="I62" s="94"/>
      <c r="J62" s="13">
        <v>1741467848.0921199</v>
      </c>
      <c r="K62" s="13">
        <v>1532897378.41453</v>
      </c>
      <c r="L62" s="13">
        <v>1239269234.9402101</v>
      </c>
    </row>
    <row r="63" spans="2:12" s="1" customFormat="1" ht="8.5" customHeight="1" x14ac:dyDescent="0.2">
      <c r="B63" s="62">
        <v>45139</v>
      </c>
      <c r="C63" s="63">
        <v>46722</v>
      </c>
      <c r="D63" s="13">
        <v>52</v>
      </c>
      <c r="E63" s="64">
        <v>1583</v>
      </c>
      <c r="F63" s="111">
        <v>750000000</v>
      </c>
      <c r="G63" s="111"/>
      <c r="H63" s="94">
        <v>1877948886.84395</v>
      </c>
      <c r="I63" s="94"/>
      <c r="J63" s="13">
        <v>1722018991.04584</v>
      </c>
      <c r="K63" s="13">
        <v>1512047118.18104</v>
      </c>
      <c r="L63" s="13">
        <v>1217401955.91359</v>
      </c>
    </row>
    <row r="64" spans="2:12" s="1" customFormat="1" ht="8.5" customHeight="1" x14ac:dyDescent="0.2">
      <c r="B64" s="62">
        <v>45139</v>
      </c>
      <c r="C64" s="63">
        <v>46753</v>
      </c>
      <c r="D64" s="13">
        <v>53</v>
      </c>
      <c r="E64" s="64">
        <v>1614</v>
      </c>
      <c r="F64" s="111">
        <v>750000000</v>
      </c>
      <c r="G64" s="111"/>
      <c r="H64" s="94">
        <v>1859995139.51615</v>
      </c>
      <c r="I64" s="94"/>
      <c r="J64" s="13">
        <v>1702663230.52918</v>
      </c>
      <c r="K64" s="13">
        <v>1491249250.49159</v>
      </c>
      <c r="L64" s="13">
        <v>1195571429.95</v>
      </c>
    </row>
    <row r="65" spans="2:12" s="1" customFormat="1" ht="8.5" customHeight="1" x14ac:dyDescent="0.2">
      <c r="B65" s="62">
        <v>45139</v>
      </c>
      <c r="C65" s="63">
        <v>46784</v>
      </c>
      <c r="D65" s="13">
        <v>54</v>
      </c>
      <c r="E65" s="64">
        <v>1645</v>
      </c>
      <c r="F65" s="111">
        <v>750000000</v>
      </c>
      <c r="G65" s="111"/>
      <c r="H65" s="94">
        <v>1842946127.2137101</v>
      </c>
      <c r="I65" s="94"/>
      <c r="J65" s="13">
        <v>1684194975.2035999</v>
      </c>
      <c r="K65" s="13">
        <v>1471322719.3534</v>
      </c>
      <c r="L65" s="13">
        <v>1174599605.5811501</v>
      </c>
    </row>
    <row r="66" spans="2:12" s="1" customFormat="1" ht="8.5" customHeight="1" x14ac:dyDescent="0.2">
      <c r="B66" s="62">
        <v>45139</v>
      </c>
      <c r="C66" s="63">
        <v>46813</v>
      </c>
      <c r="D66" s="13">
        <v>55</v>
      </c>
      <c r="E66" s="64">
        <v>1674</v>
      </c>
      <c r="F66" s="111">
        <v>0</v>
      </c>
      <c r="G66" s="111"/>
      <c r="H66" s="94">
        <v>1825116786.5703299</v>
      </c>
      <c r="I66" s="94"/>
      <c r="J66" s="13">
        <v>1665254931.2612901</v>
      </c>
      <c r="K66" s="13">
        <v>1451315200.7081299</v>
      </c>
      <c r="L66" s="13">
        <v>1154035585.5824599</v>
      </c>
    </row>
    <row r="67" spans="2:12" s="1" customFormat="1" ht="7.4" customHeight="1" x14ac:dyDescent="0.2">
      <c r="B67" s="62">
        <v>45139</v>
      </c>
      <c r="C67" s="63">
        <v>46844</v>
      </c>
      <c r="D67" s="13">
        <v>56</v>
      </c>
      <c r="E67" s="64">
        <v>1705</v>
      </c>
      <c r="F67" s="111"/>
      <c r="G67" s="111"/>
      <c r="H67" s="94">
        <v>1807715887.1891699</v>
      </c>
      <c r="I67" s="94"/>
      <c r="J67" s="13">
        <v>1646580708.0316999</v>
      </c>
      <c r="K67" s="13">
        <v>1431390502.2859199</v>
      </c>
      <c r="L67" s="13">
        <v>1133371291.3761301</v>
      </c>
    </row>
    <row r="68" spans="2:12" s="1" customFormat="1" ht="7.4" customHeight="1" x14ac:dyDescent="0.2">
      <c r="B68" s="62">
        <v>45139</v>
      </c>
      <c r="C68" s="63">
        <v>46874</v>
      </c>
      <c r="D68" s="13">
        <v>57</v>
      </c>
      <c r="E68" s="64">
        <v>1735</v>
      </c>
      <c r="F68" s="111"/>
      <c r="G68" s="111"/>
      <c r="H68" s="94">
        <v>1790598419.2488401</v>
      </c>
      <c r="I68" s="94"/>
      <c r="J68" s="13">
        <v>1628311930.8645301</v>
      </c>
      <c r="K68" s="13">
        <v>1412025308.2075901</v>
      </c>
      <c r="L68" s="13">
        <v>1113454925.27385</v>
      </c>
    </row>
    <row r="69" spans="2:12" s="1" customFormat="1" ht="7.4" customHeight="1" x14ac:dyDescent="0.2">
      <c r="B69" s="62">
        <v>45139</v>
      </c>
      <c r="C69" s="63">
        <v>46905</v>
      </c>
      <c r="D69" s="13">
        <v>58</v>
      </c>
      <c r="E69" s="64">
        <v>1766</v>
      </c>
      <c r="F69" s="111"/>
      <c r="G69" s="111"/>
      <c r="H69" s="94">
        <v>1773183145.18771</v>
      </c>
      <c r="I69" s="94"/>
      <c r="J69" s="13">
        <v>1609740170.3735199</v>
      </c>
      <c r="K69" s="13">
        <v>1392370298.3758099</v>
      </c>
      <c r="L69" s="13">
        <v>1093305492.57201</v>
      </c>
    </row>
    <row r="70" spans="2:12" s="1" customFormat="1" ht="7.4" customHeight="1" x14ac:dyDescent="0.2">
      <c r="B70" s="62">
        <v>45139</v>
      </c>
      <c r="C70" s="63">
        <v>46935</v>
      </c>
      <c r="D70" s="13">
        <v>59</v>
      </c>
      <c r="E70" s="64">
        <v>1796</v>
      </c>
      <c r="F70" s="111"/>
      <c r="G70" s="111"/>
      <c r="H70" s="94">
        <v>1755935144.1175699</v>
      </c>
      <c r="I70" s="94"/>
      <c r="J70" s="13">
        <v>1591465464.8945701</v>
      </c>
      <c r="K70" s="13">
        <v>1373175210.8106999</v>
      </c>
      <c r="L70" s="13">
        <v>1073813396.2402899</v>
      </c>
    </row>
    <row r="71" spans="2:12" s="1" customFormat="1" ht="7.4" customHeight="1" x14ac:dyDescent="0.2">
      <c r="B71" s="62">
        <v>45139</v>
      </c>
      <c r="C71" s="63">
        <v>46966</v>
      </c>
      <c r="D71" s="13">
        <v>60</v>
      </c>
      <c r="E71" s="64">
        <v>1827</v>
      </c>
      <c r="F71" s="111"/>
      <c r="G71" s="111"/>
      <c r="H71" s="94">
        <v>1739456419.2536299</v>
      </c>
      <c r="I71" s="94"/>
      <c r="J71" s="13">
        <v>1573856308.00667</v>
      </c>
      <c r="K71" s="13">
        <v>1354527753.42871</v>
      </c>
      <c r="L71" s="13">
        <v>1054744793.74532</v>
      </c>
    </row>
    <row r="72" spans="2:12" s="1" customFormat="1" ht="7.4" customHeight="1" x14ac:dyDescent="0.2">
      <c r="B72" s="62">
        <v>45139</v>
      </c>
      <c r="C72" s="63">
        <v>46997</v>
      </c>
      <c r="D72" s="13">
        <v>61</v>
      </c>
      <c r="E72" s="64">
        <v>1858</v>
      </c>
      <c r="F72" s="111"/>
      <c r="G72" s="111"/>
      <c r="H72" s="94">
        <v>1722800070.98931</v>
      </c>
      <c r="I72" s="94"/>
      <c r="J72" s="13">
        <v>1556141865.19203</v>
      </c>
      <c r="K72" s="13">
        <v>1335875880.0335801</v>
      </c>
      <c r="L72" s="13">
        <v>1035815034.95504</v>
      </c>
    </row>
    <row r="73" spans="2:12" s="1" customFormat="1" ht="7.4" customHeight="1" x14ac:dyDescent="0.2">
      <c r="B73" s="62">
        <v>45139</v>
      </c>
      <c r="C73" s="63">
        <v>47027</v>
      </c>
      <c r="D73" s="13">
        <v>62</v>
      </c>
      <c r="E73" s="64">
        <v>1888</v>
      </c>
      <c r="F73" s="111"/>
      <c r="G73" s="111"/>
      <c r="H73" s="94">
        <v>1706363172.34674</v>
      </c>
      <c r="I73" s="94"/>
      <c r="J73" s="13">
        <v>1538765127.6804199</v>
      </c>
      <c r="K73" s="13">
        <v>1317707520.4337001</v>
      </c>
      <c r="L73" s="13">
        <v>1017539342.80232</v>
      </c>
    </row>
    <row r="74" spans="2:12" s="1" customFormat="1" ht="7.4" customHeight="1" x14ac:dyDescent="0.2">
      <c r="B74" s="62">
        <v>45139</v>
      </c>
      <c r="C74" s="63">
        <v>47058</v>
      </c>
      <c r="D74" s="13">
        <v>63</v>
      </c>
      <c r="E74" s="64">
        <v>1919</v>
      </c>
      <c r="F74" s="111"/>
      <c r="G74" s="111"/>
      <c r="H74" s="94">
        <v>1688557711.81495</v>
      </c>
      <c r="I74" s="94"/>
      <c r="J74" s="13">
        <v>1520125883.29388</v>
      </c>
      <c r="K74" s="13">
        <v>1298435365.13169</v>
      </c>
      <c r="L74" s="13">
        <v>998410502.54996896</v>
      </c>
    </row>
    <row r="75" spans="2:12" s="1" customFormat="1" ht="7.4" customHeight="1" x14ac:dyDescent="0.2">
      <c r="B75" s="62">
        <v>45139</v>
      </c>
      <c r="C75" s="63">
        <v>47088</v>
      </c>
      <c r="D75" s="13">
        <v>64</v>
      </c>
      <c r="E75" s="64">
        <v>1949</v>
      </c>
      <c r="F75" s="111"/>
      <c r="G75" s="111"/>
      <c r="H75" s="94">
        <v>1672120606.66857</v>
      </c>
      <c r="I75" s="94"/>
      <c r="J75" s="13">
        <v>1502857505.5256901</v>
      </c>
      <c r="K75" s="13">
        <v>1280525861.23596</v>
      </c>
      <c r="L75" s="13">
        <v>980603055.96620095</v>
      </c>
    </row>
    <row r="76" spans="2:12" s="1" customFormat="1" ht="7.4" customHeight="1" x14ac:dyDescent="0.2">
      <c r="B76" s="62">
        <v>45139</v>
      </c>
      <c r="C76" s="63">
        <v>47119</v>
      </c>
      <c r="D76" s="13">
        <v>65</v>
      </c>
      <c r="E76" s="64">
        <v>1980</v>
      </c>
      <c r="F76" s="111"/>
      <c r="G76" s="111"/>
      <c r="H76" s="94">
        <v>1655624099.8638401</v>
      </c>
      <c r="I76" s="94"/>
      <c r="J76" s="13">
        <v>1485507073.69103</v>
      </c>
      <c r="K76" s="13">
        <v>1262523196.6333101</v>
      </c>
      <c r="L76" s="13">
        <v>962721951.227579</v>
      </c>
    </row>
    <row r="77" spans="2:12" s="1" customFormat="1" ht="7.4" customHeight="1" x14ac:dyDescent="0.2">
      <c r="B77" s="62">
        <v>45139</v>
      </c>
      <c r="C77" s="63">
        <v>47150</v>
      </c>
      <c r="D77" s="13">
        <v>66</v>
      </c>
      <c r="E77" s="64">
        <v>2011</v>
      </c>
      <c r="F77" s="111"/>
      <c r="G77" s="111"/>
      <c r="H77" s="94">
        <v>1639124660.21503</v>
      </c>
      <c r="I77" s="94"/>
      <c r="J77" s="13">
        <v>1468208546.84023</v>
      </c>
      <c r="K77" s="13">
        <v>1244647820.2168801</v>
      </c>
      <c r="L77" s="13">
        <v>945071378.04416096</v>
      </c>
    </row>
    <row r="78" spans="2:12" s="1" customFormat="1" ht="7.4" customHeight="1" x14ac:dyDescent="0.2">
      <c r="B78" s="62">
        <v>45139</v>
      </c>
      <c r="C78" s="63">
        <v>47178</v>
      </c>
      <c r="D78" s="13">
        <v>67</v>
      </c>
      <c r="E78" s="64">
        <v>2039</v>
      </c>
      <c r="F78" s="111"/>
      <c r="G78" s="111"/>
      <c r="H78" s="94">
        <v>1623169976.2587199</v>
      </c>
      <c r="I78" s="94"/>
      <c r="J78" s="13">
        <v>1451690008.31286</v>
      </c>
      <c r="K78" s="13">
        <v>1227817273.09359</v>
      </c>
      <c r="L78" s="13">
        <v>928724446.97327197</v>
      </c>
    </row>
    <row r="79" spans="2:12" s="1" customFormat="1" ht="7.4" customHeight="1" x14ac:dyDescent="0.2">
      <c r="B79" s="62">
        <v>45139</v>
      </c>
      <c r="C79" s="63">
        <v>47209</v>
      </c>
      <c r="D79" s="13">
        <v>68</v>
      </c>
      <c r="E79" s="64">
        <v>2070</v>
      </c>
      <c r="F79" s="111"/>
      <c r="G79" s="111"/>
      <c r="H79" s="94">
        <v>1605891787.3672299</v>
      </c>
      <c r="I79" s="94"/>
      <c r="J79" s="13">
        <v>1433801211.0241399</v>
      </c>
      <c r="K79" s="13">
        <v>1209603087.99314</v>
      </c>
      <c r="L79" s="13">
        <v>911071886.06397295</v>
      </c>
    </row>
    <row r="80" spans="2:12" s="1" customFormat="1" ht="7.4" customHeight="1" x14ac:dyDescent="0.2">
      <c r="B80" s="62">
        <v>45139</v>
      </c>
      <c r="C80" s="63">
        <v>47239</v>
      </c>
      <c r="D80" s="13">
        <v>69</v>
      </c>
      <c r="E80" s="64">
        <v>2100</v>
      </c>
      <c r="F80" s="111"/>
      <c r="G80" s="111"/>
      <c r="H80" s="94">
        <v>1589203784.59708</v>
      </c>
      <c r="I80" s="94"/>
      <c r="J80" s="13">
        <v>1416572533.3049099</v>
      </c>
      <c r="K80" s="13">
        <v>1192127010.5158701</v>
      </c>
      <c r="L80" s="13">
        <v>894228217.58473301</v>
      </c>
    </row>
    <row r="81" spans="2:12" s="1" customFormat="1" ht="7.4" customHeight="1" x14ac:dyDescent="0.2">
      <c r="B81" s="62">
        <v>45139</v>
      </c>
      <c r="C81" s="63">
        <v>47270</v>
      </c>
      <c r="D81" s="13">
        <v>70</v>
      </c>
      <c r="E81" s="64">
        <v>2131</v>
      </c>
      <c r="F81" s="111"/>
      <c r="G81" s="111"/>
      <c r="H81" s="94">
        <v>1573165568.0727401</v>
      </c>
      <c r="I81" s="94"/>
      <c r="J81" s="13">
        <v>1399898143.5901899</v>
      </c>
      <c r="K81" s="13">
        <v>1175098418.57933</v>
      </c>
      <c r="L81" s="13">
        <v>877721432.65218902</v>
      </c>
    </row>
    <row r="82" spans="2:12" s="1" customFormat="1" ht="7.4" customHeight="1" x14ac:dyDescent="0.2">
      <c r="B82" s="62">
        <v>45139</v>
      </c>
      <c r="C82" s="63">
        <v>47300</v>
      </c>
      <c r="D82" s="13">
        <v>71</v>
      </c>
      <c r="E82" s="64">
        <v>2161</v>
      </c>
      <c r="F82" s="111"/>
      <c r="G82" s="111"/>
      <c r="H82" s="94">
        <v>1557178164.8804801</v>
      </c>
      <c r="I82" s="94"/>
      <c r="J82" s="13">
        <v>1383397131.6582699</v>
      </c>
      <c r="K82" s="13">
        <v>1158389046.7625899</v>
      </c>
      <c r="L82" s="13">
        <v>861693838.05503404</v>
      </c>
    </row>
    <row r="83" spans="2:12" s="1" customFormat="1" ht="7.4" customHeight="1" x14ac:dyDescent="0.2">
      <c r="B83" s="62">
        <v>45139</v>
      </c>
      <c r="C83" s="63">
        <v>47331</v>
      </c>
      <c r="D83" s="13">
        <v>72</v>
      </c>
      <c r="E83" s="64">
        <v>2192</v>
      </c>
      <c r="F83" s="111"/>
      <c r="G83" s="111"/>
      <c r="H83" s="94">
        <v>1541721049.2064199</v>
      </c>
      <c r="I83" s="94"/>
      <c r="J83" s="13">
        <v>1367341976.3492999</v>
      </c>
      <c r="K83" s="13">
        <v>1142033414.1426699</v>
      </c>
      <c r="L83" s="13">
        <v>845929120.36044204</v>
      </c>
    </row>
    <row r="84" spans="2:12" s="1" customFormat="1" ht="7.4" customHeight="1" x14ac:dyDescent="0.2">
      <c r="B84" s="62">
        <v>45139</v>
      </c>
      <c r="C84" s="63">
        <v>47362</v>
      </c>
      <c r="D84" s="13">
        <v>73</v>
      </c>
      <c r="E84" s="64">
        <v>2223</v>
      </c>
      <c r="F84" s="111"/>
      <c r="G84" s="111"/>
      <c r="H84" s="94">
        <v>1525049252.6435699</v>
      </c>
      <c r="I84" s="94"/>
      <c r="J84" s="13">
        <v>1350261837.8289599</v>
      </c>
      <c r="K84" s="13">
        <v>1124899569.85727</v>
      </c>
      <c r="L84" s="13">
        <v>829708491.49117196</v>
      </c>
    </row>
    <row r="85" spans="2:12" s="1" customFormat="1" ht="7.4" customHeight="1" x14ac:dyDescent="0.2">
      <c r="B85" s="62">
        <v>45139</v>
      </c>
      <c r="C85" s="63">
        <v>47392</v>
      </c>
      <c r="D85" s="13">
        <v>74</v>
      </c>
      <c r="E85" s="64">
        <v>2253</v>
      </c>
      <c r="F85" s="111"/>
      <c r="G85" s="111"/>
      <c r="H85" s="94">
        <v>1509784226.18434</v>
      </c>
      <c r="I85" s="94"/>
      <c r="J85" s="13">
        <v>1334552206.62904</v>
      </c>
      <c r="K85" s="13">
        <v>1109075450.5664101</v>
      </c>
      <c r="L85" s="13">
        <v>814683573.75093305</v>
      </c>
    </row>
    <row r="86" spans="2:12" s="1" customFormat="1" ht="7.4" customHeight="1" x14ac:dyDescent="0.2">
      <c r="B86" s="62">
        <v>45139</v>
      </c>
      <c r="C86" s="63">
        <v>47423</v>
      </c>
      <c r="D86" s="13">
        <v>75</v>
      </c>
      <c r="E86" s="64">
        <v>2284</v>
      </c>
      <c r="F86" s="111"/>
      <c r="G86" s="111"/>
      <c r="H86" s="94">
        <v>1494041998.8314099</v>
      </c>
      <c r="I86" s="94"/>
      <c r="J86" s="13">
        <v>1318397191.3299</v>
      </c>
      <c r="K86" s="13">
        <v>1092863412.34569</v>
      </c>
      <c r="L86" s="13">
        <v>799374653.77470696</v>
      </c>
    </row>
    <row r="87" spans="2:12" s="1" customFormat="1" ht="7.4" customHeight="1" x14ac:dyDescent="0.2">
      <c r="B87" s="62">
        <v>45139</v>
      </c>
      <c r="C87" s="63">
        <v>47453</v>
      </c>
      <c r="D87" s="13">
        <v>76</v>
      </c>
      <c r="E87" s="64">
        <v>2314</v>
      </c>
      <c r="F87" s="111"/>
      <c r="G87" s="111"/>
      <c r="H87" s="94">
        <v>1478067044.3449399</v>
      </c>
      <c r="I87" s="94"/>
      <c r="J87" s="13">
        <v>1302159420.93571</v>
      </c>
      <c r="K87" s="13">
        <v>1076746681.8365099</v>
      </c>
      <c r="L87" s="13">
        <v>784357606.67620802</v>
      </c>
    </row>
    <row r="88" spans="2:12" s="1" customFormat="1" ht="7.4" customHeight="1" x14ac:dyDescent="0.2">
      <c r="B88" s="62">
        <v>45139</v>
      </c>
      <c r="C88" s="63">
        <v>47484</v>
      </c>
      <c r="D88" s="13">
        <v>77</v>
      </c>
      <c r="E88" s="64">
        <v>2345</v>
      </c>
      <c r="F88" s="111"/>
      <c r="G88" s="111"/>
      <c r="H88" s="94">
        <v>1462512081.7093201</v>
      </c>
      <c r="I88" s="94"/>
      <c r="J88" s="13">
        <v>1286270368.35934</v>
      </c>
      <c r="K88" s="13">
        <v>1060903159.00976</v>
      </c>
      <c r="L88" s="13">
        <v>769543072.11531401</v>
      </c>
    </row>
    <row r="89" spans="2:12" s="1" customFormat="1" ht="7.4" customHeight="1" x14ac:dyDescent="0.2">
      <c r="B89" s="62">
        <v>45139</v>
      </c>
      <c r="C89" s="63">
        <v>47515</v>
      </c>
      <c r="D89" s="13">
        <v>78</v>
      </c>
      <c r="E89" s="64">
        <v>2376</v>
      </c>
      <c r="F89" s="111"/>
      <c r="G89" s="111"/>
      <c r="H89" s="94">
        <v>1447260663.6598301</v>
      </c>
      <c r="I89" s="94"/>
      <c r="J89" s="13">
        <v>1270697980.7225001</v>
      </c>
      <c r="K89" s="13">
        <v>1045393776.46632</v>
      </c>
      <c r="L89" s="13">
        <v>755081308.97014201</v>
      </c>
    </row>
    <row r="90" spans="2:12" s="1" customFormat="1" ht="7.4" customHeight="1" x14ac:dyDescent="0.2">
      <c r="B90" s="62">
        <v>45139</v>
      </c>
      <c r="C90" s="63">
        <v>47543</v>
      </c>
      <c r="D90" s="13">
        <v>79</v>
      </c>
      <c r="E90" s="64">
        <v>2404</v>
      </c>
      <c r="F90" s="111"/>
      <c r="G90" s="111"/>
      <c r="H90" s="94">
        <v>1432024054.1794801</v>
      </c>
      <c r="I90" s="94"/>
      <c r="J90" s="13">
        <v>1255393910.2413299</v>
      </c>
      <c r="K90" s="13">
        <v>1030430498.24272</v>
      </c>
      <c r="L90" s="13">
        <v>741425511.09298205</v>
      </c>
    </row>
    <row r="91" spans="2:12" s="1" customFormat="1" ht="7.4" customHeight="1" x14ac:dyDescent="0.2">
      <c r="B91" s="62">
        <v>45139</v>
      </c>
      <c r="C91" s="63">
        <v>47574</v>
      </c>
      <c r="D91" s="13">
        <v>80</v>
      </c>
      <c r="E91" s="64">
        <v>2435</v>
      </c>
      <c r="F91" s="111"/>
      <c r="G91" s="111"/>
      <c r="H91" s="94">
        <v>1417163627.3310201</v>
      </c>
      <c r="I91" s="94"/>
      <c r="J91" s="13">
        <v>1240259267.6582501</v>
      </c>
      <c r="K91" s="13">
        <v>1015418941.59738</v>
      </c>
      <c r="L91" s="13">
        <v>727529656.00186801</v>
      </c>
    </row>
    <row r="92" spans="2:12" s="1" customFormat="1" ht="7.4" customHeight="1" x14ac:dyDescent="0.2">
      <c r="B92" s="62">
        <v>45139</v>
      </c>
      <c r="C92" s="63">
        <v>47604</v>
      </c>
      <c r="D92" s="13">
        <v>81</v>
      </c>
      <c r="E92" s="64">
        <v>2465</v>
      </c>
      <c r="F92" s="111"/>
      <c r="G92" s="111"/>
      <c r="H92" s="94">
        <v>1402473101.0903699</v>
      </c>
      <c r="I92" s="94"/>
      <c r="J92" s="13">
        <v>1225387891.0000999</v>
      </c>
      <c r="K92" s="13">
        <v>1000774270.4266</v>
      </c>
      <c r="L92" s="13">
        <v>714097734.47744596</v>
      </c>
    </row>
    <row r="93" spans="2:12" s="1" customFormat="1" ht="7.4" customHeight="1" x14ac:dyDescent="0.2">
      <c r="B93" s="62">
        <v>45139</v>
      </c>
      <c r="C93" s="63">
        <v>47635</v>
      </c>
      <c r="D93" s="13">
        <v>82</v>
      </c>
      <c r="E93" s="64">
        <v>2496</v>
      </c>
      <c r="F93" s="111"/>
      <c r="G93" s="111"/>
      <c r="H93" s="94">
        <v>1387464808.67979</v>
      </c>
      <c r="I93" s="94"/>
      <c r="J93" s="13">
        <v>1210218533.93135</v>
      </c>
      <c r="K93" s="13">
        <v>985871789.12724495</v>
      </c>
      <c r="L93" s="13">
        <v>700484585.62624896</v>
      </c>
    </row>
    <row r="94" spans="2:12" s="1" customFormat="1" ht="7.4" customHeight="1" x14ac:dyDescent="0.2">
      <c r="B94" s="62">
        <v>45139</v>
      </c>
      <c r="C94" s="63">
        <v>47665</v>
      </c>
      <c r="D94" s="13">
        <v>83</v>
      </c>
      <c r="E94" s="64">
        <v>2526</v>
      </c>
      <c r="F94" s="111"/>
      <c r="G94" s="111"/>
      <c r="H94" s="94">
        <v>1373032142.65079</v>
      </c>
      <c r="I94" s="94"/>
      <c r="J94" s="13">
        <v>1195663819.02108</v>
      </c>
      <c r="K94" s="13">
        <v>971617872.01037204</v>
      </c>
      <c r="L94" s="13">
        <v>687526942.32669401</v>
      </c>
    </row>
    <row r="95" spans="2:12" s="1" customFormat="1" ht="7.4" customHeight="1" x14ac:dyDescent="0.2">
      <c r="B95" s="62">
        <v>45139</v>
      </c>
      <c r="C95" s="63">
        <v>47696</v>
      </c>
      <c r="D95" s="13">
        <v>84</v>
      </c>
      <c r="E95" s="64">
        <v>2557</v>
      </c>
      <c r="F95" s="111"/>
      <c r="G95" s="111"/>
      <c r="H95" s="94">
        <v>1358682086.7269499</v>
      </c>
      <c r="I95" s="94"/>
      <c r="J95" s="13">
        <v>1181160764.0072401</v>
      </c>
      <c r="K95" s="13">
        <v>957391377.88581598</v>
      </c>
      <c r="L95" s="13">
        <v>674590713.84170496</v>
      </c>
    </row>
    <row r="96" spans="2:12" s="1" customFormat="1" ht="7.4" customHeight="1" x14ac:dyDescent="0.2">
      <c r="B96" s="62">
        <v>45139</v>
      </c>
      <c r="C96" s="63">
        <v>47727</v>
      </c>
      <c r="D96" s="13">
        <v>85</v>
      </c>
      <c r="E96" s="64">
        <v>2588</v>
      </c>
      <c r="F96" s="111"/>
      <c r="G96" s="111"/>
      <c r="H96" s="94">
        <v>1344436200.4816999</v>
      </c>
      <c r="I96" s="94"/>
      <c r="J96" s="13">
        <v>1166793871.5618601</v>
      </c>
      <c r="K96" s="13">
        <v>943341047.30282795</v>
      </c>
      <c r="L96" s="13">
        <v>661875336.61846101</v>
      </c>
    </row>
    <row r="97" spans="2:12" s="1" customFormat="1" ht="7.4" customHeight="1" x14ac:dyDescent="0.2">
      <c r="B97" s="62">
        <v>45139</v>
      </c>
      <c r="C97" s="63">
        <v>47757</v>
      </c>
      <c r="D97" s="13">
        <v>86</v>
      </c>
      <c r="E97" s="64">
        <v>2618</v>
      </c>
      <c r="F97" s="111"/>
      <c r="G97" s="111"/>
      <c r="H97" s="94">
        <v>1329905724.50069</v>
      </c>
      <c r="I97" s="94"/>
      <c r="J97" s="13">
        <v>1152288844.2653601</v>
      </c>
      <c r="K97" s="13">
        <v>929320928.01408803</v>
      </c>
      <c r="L97" s="13">
        <v>649365583.25875604</v>
      </c>
    </row>
    <row r="98" spans="2:12" s="1" customFormat="1" ht="7.4" customHeight="1" x14ac:dyDescent="0.2">
      <c r="B98" s="62">
        <v>45139</v>
      </c>
      <c r="C98" s="63">
        <v>47788</v>
      </c>
      <c r="D98" s="13">
        <v>87</v>
      </c>
      <c r="E98" s="64">
        <v>2649</v>
      </c>
      <c r="F98" s="111"/>
      <c r="G98" s="111"/>
      <c r="H98" s="94">
        <v>1315819776.7718</v>
      </c>
      <c r="I98" s="94"/>
      <c r="J98" s="13">
        <v>1138150492.17659</v>
      </c>
      <c r="K98" s="13">
        <v>915583892.09069896</v>
      </c>
      <c r="L98" s="13">
        <v>637057030.18735301</v>
      </c>
    </row>
    <row r="99" spans="2:12" s="1" customFormat="1" ht="7.4" customHeight="1" x14ac:dyDescent="0.2">
      <c r="B99" s="62">
        <v>45139</v>
      </c>
      <c r="C99" s="63">
        <v>47818</v>
      </c>
      <c r="D99" s="13">
        <v>88</v>
      </c>
      <c r="E99" s="64">
        <v>2679</v>
      </c>
      <c r="F99" s="111"/>
      <c r="G99" s="111"/>
      <c r="H99" s="94">
        <v>1300347246.6984899</v>
      </c>
      <c r="I99" s="94"/>
      <c r="J99" s="13">
        <v>1122920948.41436</v>
      </c>
      <c r="K99" s="13">
        <v>901109159.28437197</v>
      </c>
      <c r="L99" s="13">
        <v>624415473.56066597</v>
      </c>
    </row>
    <row r="100" spans="2:12" s="1" customFormat="1" ht="7.4" customHeight="1" x14ac:dyDescent="0.2">
      <c r="B100" s="62">
        <v>45139</v>
      </c>
      <c r="C100" s="63">
        <v>47849</v>
      </c>
      <c r="D100" s="13">
        <v>89</v>
      </c>
      <c r="E100" s="64">
        <v>2710</v>
      </c>
      <c r="F100" s="111"/>
      <c r="G100" s="111"/>
      <c r="H100" s="94">
        <v>1286090076.4988501</v>
      </c>
      <c r="I100" s="94"/>
      <c r="J100" s="13">
        <v>1108725427.1630499</v>
      </c>
      <c r="K100" s="13">
        <v>887454959.48954201</v>
      </c>
      <c r="L100" s="13">
        <v>612349253.85251796</v>
      </c>
    </row>
    <row r="101" spans="2:12" s="1" customFormat="1" ht="7.4" customHeight="1" x14ac:dyDescent="0.2">
      <c r="B101" s="62">
        <v>45139</v>
      </c>
      <c r="C101" s="63">
        <v>47880</v>
      </c>
      <c r="D101" s="13">
        <v>90</v>
      </c>
      <c r="E101" s="64">
        <v>2741</v>
      </c>
      <c r="F101" s="111"/>
      <c r="G101" s="111"/>
      <c r="H101" s="94">
        <v>1271517247.9184999</v>
      </c>
      <c r="I101" s="94"/>
      <c r="J101" s="13">
        <v>1094303164.55533</v>
      </c>
      <c r="K101" s="13">
        <v>873683353.71429002</v>
      </c>
      <c r="L101" s="13">
        <v>600293378.55539894</v>
      </c>
    </row>
    <row r="102" spans="2:12" s="1" customFormat="1" ht="7.4" customHeight="1" x14ac:dyDescent="0.2">
      <c r="B102" s="62">
        <v>45139</v>
      </c>
      <c r="C102" s="63">
        <v>47908</v>
      </c>
      <c r="D102" s="13">
        <v>91</v>
      </c>
      <c r="E102" s="64">
        <v>2769</v>
      </c>
      <c r="F102" s="111"/>
      <c r="G102" s="111"/>
      <c r="H102" s="94">
        <v>1257501994.3923399</v>
      </c>
      <c r="I102" s="94"/>
      <c r="J102" s="13">
        <v>1080583184.51298</v>
      </c>
      <c r="K102" s="13">
        <v>860747415.14975703</v>
      </c>
      <c r="L102" s="13">
        <v>589142332.96033597</v>
      </c>
    </row>
    <row r="103" spans="2:12" s="1" customFormat="1" ht="7.4" customHeight="1" x14ac:dyDescent="0.2">
      <c r="B103" s="62">
        <v>45139</v>
      </c>
      <c r="C103" s="63">
        <v>47939</v>
      </c>
      <c r="D103" s="13">
        <v>92</v>
      </c>
      <c r="E103" s="64">
        <v>2800</v>
      </c>
      <c r="F103" s="111"/>
      <c r="G103" s="111"/>
      <c r="H103" s="94">
        <v>1243554405.5841501</v>
      </c>
      <c r="I103" s="94"/>
      <c r="J103" s="13">
        <v>1066785470.34736</v>
      </c>
      <c r="K103" s="13">
        <v>847595626.29583395</v>
      </c>
      <c r="L103" s="13">
        <v>577683322.24071896</v>
      </c>
    </row>
    <row r="104" spans="2:12" s="1" customFormat="1" ht="7.4" customHeight="1" x14ac:dyDescent="0.2">
      <c r="B104" s="62">
        <v>45139</v>
      </c>
      <c r="C104" s="63">
        <v>47969</v>
      </c>
      <c r="D104" s="13">
        <v>93</v>
      </c>
      <c r="E104" s="64">
        <v>2830</v>
      </c>
      <c r="F104" s="111"/>
      <c r="G104" s="111"/>
      <c r="H104" s="94">
        <v>1229392004.0534501</v>
      </c>
      <c r="I104" s="94"/>
      <c r="J104" s="13">
        <v>1052905140.58856</v>
      </c>
      <c r="K104" s="13">
        <v>834508238.325333</v>
      </c>
      <c r="L104" s="13">
        <v>566432070.50819898</v>
      </c>
    </row>
    <row r="105" spans="2:12" s="1" customFormat="1" ht="7.4" customHeight="1" x14ac:dyDescent="0.2">
      <c r="B105" s="62">
        <v>45139</v>
      </c>
      <c r="C105" s="63">
        <v>48000</v>
      </c>
      <c r="D105" s="13">
        <v>94</v>
      </c>
      <c r="E105" s="64">
        <v>2861</v>
      </c>
      <c r="F105" s="111"/>
      <c r="G105" s="111"/>
      <c r="H105" s="94">
        <v>1215323855.8548999</v>
      </c>
      <c r="I105" s="94"/>
      <c r="J105" s="13">
        <v>1039091192.74906</v>
      </c>
      <c r="K105" s="13">
        <v>821465141.46453297</v>
      </c>
      <c r="L105" s="13">
        <v>555217267.82951105</v>
      </c>
    </row>
    <row r="106" spans="2:12" s="1" customFormat="1" ht="7.4" customHeight="1" x14ac:dyDescent="0.2">
      <c r="B106" s="62">
        <v>45139</v>
      </c>
      <c r="C106" s="63">
        <v>48030</v>
      </c>
      <c r="D106" s="13">
        <v>95</v>
      </c>
      <c r="E106" s="64">
        <v>2891</v>
      </c>
      <c r="F106" s="111"/>
      <c r="G106" s="111"/>
      <c r="H106" s="94">
        <v>1201371869.5322499</v>
      </c>
      <c r="I106" s="94"/>
      <c r="J106" s="13">
        <v>1025476375.96489</v>
      </c>
      <c r="K106" s="13">
        <v>808706441.72885895</v>
      </c>
      <c r="L106" s="13">
        <v>544353239.19498897</v>
      </c>
    </row>
    <row r="107" spans="2:12" s="1" customFormat="1" ht="7.4" customHeight="1" x14ac:dyDescent="0.2">
      <c r="B107" s="62">
        <v>45139</v>
      </c>
      <c r="C107" s="63">
        <v>48061</v>
      </c>
      <c r="D107" s="13">
        <v>96</v>
      </c>
      <c r="E107" s="64">
        <v>2922</v>
      </c>
      <c r="F107" s="111"/>
      <c r="G107" s="111"/>
      <c r="H107" s="94">
        <v>1187813961.9200201</v>
      </c>
      <c r="I107" s="94"/>
      <c r="J107" s="13">
        <v>1012183855.99252</v>
      </c>
      <c r="K107" s="13">
        <v>796193708.75234497</v>
      </c>
      <c r="L107" s="13">
        <v>533660759.861274</v>
      </c>
    </row>
    <row r="108" spans="2:12" s="1" customFormat="1" ht="7.4" customHeight="1" x14ac:dyDescent="0.2">
      <c r="B108" s="62">
        <v>45139</v>
      </c>
      <c r="C108" s="63">
        <v>48092</v>
      </c>
      <c r="D108" s="13">
        <v>97</v>
      </c>
      <c r="E108" s="64">
        <v>2953</v>
      </c>
      <c r="F108" s="111"/>
      <c r="G108" s="111"/>
      <c r="H108" s="94">
        <v>1174537887.7516501</v>
      </c>
      <c r="I108" s="94"/>
      <c r="J108" s="13">
        <v>999173230.49599504</v>
      </c>
      <c r="K108" s="13">
        <v>783960567.07268906</v>
      </c>
      <c r="L108" s="13">
        <v>523235698.38358903</v>
      </c>
    </row>
    <row r="109" spans="2:12" s="1" customFormat="1" ht="7.4" customHeight="1" x14ac:dyDescent="0.2">
      <c r="B109" s="62">
        <v>45139</v>
      </c>
      <c r="C109" s="63">
        <v>48122</v>
      </c>
      <c r="D109" s="13">
        <v>98</v>
      </c>
      <c r="E109" s="64">
        <v>2983</v>
      </c>
      <c r="F109" s="111"/>
      <c r="G109" s="111"/>
      <c r="H109" s="94">
        <v>1160198251.8882501</v>
      </c>
      <c r="I109" s="94"/>
      <c r="J109" s="13">
        <v>985354550.51171899</v>
      </c>
      <c r="K109" s="13">
        <v>771215451.52086997</v>
      </c>
      <c r="L109" s="13">
        <v>512619300.72582501</v>
      </c>
    </row>
    <row r="110" spans="2:12" s="1" customFormat="1" ht="7.4" customHeight="1" x14ac:dyDescent="0.2">
      <c r="B110" s="62">
        <v>45139</v>
      </c>
      <c r="C110" s="63">
        <v>48153</v>
      </c>
      <c r="D110" s="13">
        <v>99</v>
      </c>
      <c r="E110" s="64">
        <v>3014</v>
      </c>
      <c r="F110" s="111"/>
      <c r="G110" s="111"/>
      <c r="H110" s="94">
        <v>1147164124.5236599</v>
      </c>
      <c r="I110" s="94"/>
      <c r="J110" s="13">
        <v>972632227.71421301</v>
      </c>
      <c r="K110" s="13">
        <v>759321932.09253299</v>
      </c>
      <c r="L110" s="13">
        <v>502576057.74338102</v>
      </c>
    </row>
    <row r="111" spans="2:12" s="1" customFormat="1" ht="7.4" customHeight="1" x14ac:dyDescent="0.2">
      <c r="B111" s="62">
        <v>45139</v>
      </c>
      <c r="C111" s="63">
        <v>48183</v>
      </c>
      <c r="D111" s="13">
        <v>100</v>
      </c>
      <c r="E111" s="64">
        <v>3044</v>
      </c>
      <c r="F111" s="111"/>
      <c r="G111" s="111"/>
      <c r="H111" s="94">
        <v>1133997678.71839</v>
      </c>
      <c r="I111" s="94"/>
      <c r="J111" s="13">
        <v>959890790.17220294</v>
      </c>
      <c r="K111" s="13">
        <v>747530437.33152199</v>
      </c>
      <c r="L111" s="13">
        <v>492743399.337924</v>
      </c>
    </row>
    <row r="112" spans="2:12" s="1" customFormat="1" ht="7.4" customHeight="1" x14ac:dyDescent="0.2">
      <c r="B112" s="62">
        <v>45139</v>
      </c>
      <c r="C112" s="63">
        <v>48214</v>
      </c>
      <c r="D112" s="13">
        <v>101</v>
      </c>
      <c r="E112" s="64">
        <v>3075</v>
      </c>
      <c r="F112" s="111"/>
      <c r="G112" s="111"/>
      <c r="H112" s="94">
        <v>1120787049.1256299</v>
      </c>
      <c r="I112" s="94"/>
      <c r="J112" s="13">
        <v>947099358.04295397</v>
      </c>
      <c r="K112" s="13">
        <v>735693113.69985199</v>
      </c>
      <c r="L112" s="13">
        <v>482886701.42006099</v>
      </c>
    </row>
    <row r="113" spans="2:12" s="1" customFormat="1" ht="7.4" customHeight="1" x14ac:dyDescent="0.2">
      <c r="B113" s="62">
        <v>45139</v>
      </c>
      <c r="C113" s="63">
        <v>48245</v>
      </c>
      <c r="D113" s="13">
        <v>102</v>
      </c>
      <c r="E113" s="64">
        <v>3106</v>
      </c>
      <c r="F113" s="111"/>
      <c r="G113" s="111"/>
      <c r="H113" s="94">
        <v>1107112628.0541601</v>
      </c>
      <c r="I113" s="94"/>
      <c r="J113" s="13">
        <v>933957301.78661704</v>
      </c>
      <c r="K113" s="13">
        <v>723639497.52445102</v>
      </c>
      <c r="L113" s="13">
        <v>472963294.16795301</v>
      </c>
    </row>
    <row r="114" spans="2:12" s="1" customFormat="1" ht="7.4" customHeight="1" x14ac:dyDescent="0.2">
      <c r="B114" s="62">
        <v>45139</v>
      </c>
      <c r="C114" s="63">
        <v>48274</v>
      </c>
      <c r="D114" s="13">
        <v>103</v>
      </c>
      <c r="E114" s="64">
        <v>3135</v>
      </c>
      <c r="F114" s="111"/>
      <c r="G114" s="111"/>
      <c r="H114" s="94">
        <v>1093659516.9091499</v>
      </c>
      <c r="I114" s="94"/>
      <c r="J114" s="13">
        <v>921144356.13179398</v>
      </c>
      <c r="K114" s="13">
        <v>712013747.14731097</v>
      </c>
      <c r="L114" s="13">
        <v>463520664.00577199</v>
      </c>
    </row>
    <row r="115" spans="2:12" s="1" customFormat="1" ht="7.4" customHeight="1" x14ac:dyDescent="0.2">
      <c r="B115" s="62">
        <v>45139</v>
      </c>
      <c r="C115" s="63">
        <v>48305</v>
      </c>
      <c r="D115" s="13">
        <v>104</v>
      </c>
      <c r="E115" s="64">
        <v>3166</v>
      </c>
      <c r="F115" s="111"/>
      <c r="G115" s="111"/>
      <c r="H115" s="94">
        <v>1081063537.69908</v>
      </c>
      <c r="I115" s="94"/>
      <c r="J115" s="13">
        <v>908990946.53438795</v>
      </c>
      <c r="K115" s="13">
        <v>700832662.26285601</v>
      </c>
      <c r="L115" s="13">
        <v>454309349.64361697</v>
      </c>
    </row>
    <row r="116" spans="2:12" s="1" customFormat="1" ht="7.4" customHeight="1" x14ac:dyDescent="0.2">
      <c r="B116" s="62">
        <v>45139</v>
      </c>
      <c r="C116" s="63">
        <v>48335</v>
      </c>
      <c r="D116" s="13">
        <v>105</v>
      </c>
      <c r="E116" s="64">
        <v>3196</v>
      </c>
      <c r="F116" s="111"/>
      <c r="G116" s="111"/>
      <c r="H116" s="94">
        <v>1068189287.65411</v>
      </c>
      <c r="I116" s="94"/>
      <c r="J116" s="13">
        <v>896691631.73691499</v>
      </c>
      <c r="K116" s="13">
        <v>689648284.55298495</v>
      </c>
      <c r="L116" s="13">
        <v>445226580.70082903</v>
      </c>
    </row>
    <row r="117" spans="2:12" s="1" customFormat="1" ht="7.4" customHeight="1" x14ac:dyDescent="0.2">
      <c r="B117" s="62">
        <v>45139</v>
      </c>
      <c r="C117" s="63">
        <v>48366</v>
      </c>
      <c r="D117" s="13">
        <v>106</v>
      </c>
      <c r="E117" s="64">
        <v>3227</v>
      </c>
      <c r="F117" s="111"/>
      <c r="G117" s="111"/>
      <c r="H117" s="94">
        <v>1055688065.05861</v>
      </c>
      <c r="I117" s="94"/>
      <c r="J117" s="13">
        <v>884694422.353912</v>
      </c>
      <c r="K117" s="13">
        <v>678690742.88512802</v>
      </c>
      <c r="L117" s="13">
        <v>436296741.42168802</v>
      </c>
    </row>
    <row r="118" spans="2:12" s="1" customFormat="1" ht="7.4" customHeight="1" x14ac:dyDescent="0.2">
      <c r="B118" s="62">
        <v>45139</v>
      </c>
      <c r="C118" s="63">
        <v>48396</v>
      </c>
      <c r="D118" s="13">
        <v>107</v>
      </c>
      <c r="E118" s="64">
        <v>3257</v>
      </c>
      <c r="F118" s="111"/>
      <c r="G118" s="111"/>
      <c r="H118" s="94">
        <v>1042807645.81499</v>
      </c>
      <c r="I118" s="94"/>
      <c r="J118" s="13">
        <v>872465865.61233604</v>
      </c>
      <c r="K118" s="13">
        <v>667662290.91709995</v>
      </c>
      <c r="L118" s="13">
        <v>427447691.07936001</v>
      </c>
    </row>
    <row r="119" spans="2:12" s="1" customFormat="1" ht="7.4" customHeight="1" x14ac:dyDescent="0.2">
      <c r="B119" s="62">
        <v>45139</v>
      </c>
      <c r="C119" s="63">
        <v>48427</v>
      </c>
      <c r="D119" s="13">
        <v>108</v>
      </c>
      <c r="E119" s="64">
        <v>3288</v>
      </c>
      <c r="F119" s="111"/>
      <c r="G119" s="111"/>
      <c r="H119" s="94">
        <v>1030386347.44595</v>
      </c>
      <c r="I119" s="94"/>
      <c r="J119" s="13">
        <v>860611435.64181304</v>
      </c>
      <c r="K119" s="13">
        <v>656915651.18213403</v>
      </c>
      <c r="L119" s="13">
        <v>418786193.984483</v>
      </c>
    </row>
    <row r="120" spans="2:12" s="1" customFormat="1" ht="7.4" customHeight="1" x14ac:dyDescent="0.2">
      <c r="B120" s="62">
        <v>45139</v>
      </c>
      <c r="C120" s="63">
        <v>48458</v>
      </c>
      <c r="D120" s="13">
        <v>109</v>
      </c>
      <c r="E120" s="64">
        <v>3319</v>
      </c>
      <c r="F120" s="111"/>
      <c r="G120" s="111"/>
      <c r="H120" s="94">
        <v>1017923309.61171</v>
      </c>
      <c r="I120" s="94"/>
      <c r="J120" s="13">
        <v>848759904.85889494</v>
      </c>
      <c r="K120" s="13">
        <v>646221562.26885295</v>
      </c>
      <c r="L120" s="13">
        <v>410223760.31642503</v>
      </c>
    </row>
    <row r="121" spans="2:12" s="1" customFormat="1" ht="7.4" customHeight="1" x14ac:dyDescent="0.2">
      <c r="B121" s="62">
        <v>45139</v>
      </c>
      <c r="C121" s="63">
        <v>48488</v>
      </c>
      <c r="D121" s="13">
        <v>110</v>
      </c>
      <c r="E121" s="64">
        <v>3349</v>
      </c>
      <c r="F121" s="111"/>
      <c r="G121" s="111"/>
      <c r="H121" s="94">
        <v>1005338550.84661</v>
      </c>
      <c r="I121" s="94"/>
      <c r="J121" s="13">
        <v>836890605.541677</v>
      </c>
      <c r="K121" s="13">
        <v>635616334.52176499</v>
      </c>
      <c r="L121" s="13">
        <v>401837533.38966101</v>
      </c>
    </row>
    <row r="122" spans="2:12" s="1" customFormat="1" ht="7.4" customHeight="1" x14ac:dyDescent="0.2">
      <c r="B122" s="62">
        <v>45139</v>
      </c>
      <c r="C122" s="63">
        <v>48519</v>
      </c>
      <c r="D122" s="13">
        <v>111</v>
      </c>
      <c r="E122" s="64">
        <v>3380</v>
      </c>
      <c r="F122" s="111"/>
      <c r="G122" s="111"/>
      <c r="H122" s="94">
        <v>993177112.16088998</v>
      </c>
      <c r="I122" s="94"/>
      <c r="J122" s="13">
        <v>825364600.12395799</v>
      </c>
      <c r="K122" s="13">
        <v>625268122.06109798</v>
      </c>
      <c r="L122" s="13">
        <v>393621087.683227</v>
      </c>
    </row>
    <row r="123" spans="2:12" s="1" customFormat="1" ht="7.4" customHeight="1" x14ac:dyDescent="0.2">
      <c r="B123" s="62">
        <v>45139</v>
      </c>
      <c r="C123" s="63">
        <v>48549</v>
      </c>
      <c r="D123" s="13">
        <v>112</v>
      </c>
      <c r="E123" s="64">
        <v>3410</v>
      </c>
      <c r="F123" s="111"/>
      <c r="G123" s="111"/>
      <c r="H123" s="94">
        <v>980667002.40042198</v>
      </c>
      <c r="I123" s="94"/>
      <c r="J123" s="13">
        <v>813630570.85267103</v>
      </c>
      <c r="K123" s="13">
        <v>614861747.52422702</v>
      </c>
      <c r="L123" s="13">
        <v>385483353.02347302</v>
      </c>
    </row>
    <row r="124" spans="2:12" s="1" customFormat="1" ht="7.4" customHeight="1" x14ac:dyDescent="0.2">
      <c r="B124" s="62">
        <v>45139</v>
      </c>
      <c r="C124" s="63">
        <v>48580</v>
      </c>
      <c r="D124" s="13">
        <v>113</v>
      </c>
      <c r="E124" s="64">
        <v>3441</v>
      </c>
      <c r="F124" s="111"/>
      <c r="G124" s="111"/>
      <c r="H124" s="94">
        <v>968393477.87734699</v>
      </c>
      <c r="I124" s="94"/>
      <c r="J124" s="13">
        <v>802084881.948722</v>
      </c>
      <c r="K124" s="13">
        <v>604595124.19555199</v>
      </c>
      <c r="L124" s="13">
        <v>377441294.37087202</v>
      </c>
    </row>
    <row r="125" spans="2:12" s="1" customFormat="1" ht="7.4" customHeight="1" x14ac:dyDescent="0.2">
      <c r="B125" s="62">
        <v>45139</v>
      </c>
      <c r="C125" s="63">
        <v>48611</v>
      </c>
      <c r="D125" s="13">
        <v>114</v>
      </c>
      <c r="E125" s="64">
        <v>3472</v>
      </c>
      <c r="F125" s="111"/>
      <c r="G125" s="111"/>
      <c r="H125" s="94">
        <v>956388489.78778303</v>
      </c>
      <c r="I125" s="94"/>
      <c r="J125" s="13">
        <v>790798058.84869802</v>
      </c>
      <c r="K125" s="13">
        <v>594571375.75803006</v>
      </c>
      <c r="L125" s="13">
        <v>369611426.80590701</v>
      </c>
    </row>
    <row r="126" spans="2:12" s="1" customFormat="1" ht="7.4" customHeight="1" x14ac:dyDescent="0.2">
      <c r="B126" s="62">
        <v>45139</v>
      </c>
      <c r="C126" s="63">
        <v>48639</v>
      </c>
      <c r="D126" s="13">
        <v>115</v>
      </c>
      <c r="E126" s="64">
        <v>3500</v>
      </c>
      <c r="F126" s="111"/>
      <c r="G126" s="111"/>
      <c r="H126" s="94">
        <v>944446489.39221096</v>
      </c>
      <c r="I126" s="94"/>
      <c r="J126" s="13">
        <v>779727288.17908204</v>
      </c>
      <c r="K126" s="13">
        <v>584900849.82857096</v>
      </c>
      <c r="L126" s="13">
        <v>362208514.883834</v>
      </c>
    </row>
    <row r="127" spans="2:12" s="1" customFormat="1" ht="7.4" customHeight="1" x14ac:dyDescent="0.2">
      <c r="B127" s="62">
        <v>45139</v>
      </c>
      <c r="C127" s="63">
        <v>48670</v>
      </c>
      <c r="D127" s="13">
        <v>116</v>
      </c>
      <c r="E127" s="64">
        <v>3531</v>
      </c>
      <c r="F127" s="111"/>
      <c r="G127" s="111"/>
      <c r="H127" s="94">
        <v>932585522.85283399</v>
      </c>
      <c r="I127" s="94"/>
      <c r="J127" s="13">
        <v>768629104.63794398</v>
      </c>
      <c r="K127" s="13">
        <v>575109361.50460804</v>
      </c>
      <c r="L127" s="13">
        <v>354636522.58390802</v>
      </c>
    </row>
    <row r="128" spans="2:12" s="1" customFormat="1" ht="7.4" customHeight="1" x14ac:dyDescent="0.2">
      <c r="B128" s="62">
        <v>45139</v>
      </c>
      <c r="C128" s="63">
        <v>48700</v>
      </c>
      <c r="D128" s="13">
        <v>117</v>
      </c>
      <c r="E128" s="64">
        <v>3561</v>
      </c>
      <c r="F128" s="111"/>
      <c r="G128" s="111"/>
      <c r="H128" s="94">
        <v>920786257.05678105</v>
      </c>
      <c r="I128" s="94"/>
      <c r="J128" s="13">
        <v>757658578.86514604</v>
      </c>
      <c r="K128" s="13">
        <v>565505618.40779901</v>
      </c>
      <c r="L128" s="13">
        <v>347285003.79907697</v>
      </c>
    </row>
    <row r="129" spans="2:12" s="1" customFormat="1" ht="7.4" customHeight="1" x14ac:dyDescent="0.2">
      <c r="B129" s="62">
        <v>45139</v>
      </c>
      <c r="C129" s="63">
        <v>48731</v>
      </c>
      <c r="D129" s="13">
        <v>118</v>
      </c>
      <c r="E129" s="64">
        <v>3592</v>
      </c>
      <c r="F129" s="111"/>
      <c r="G129" s="111"/>
      <c r="H129" s="94">
        <v>909055792.955989</v>
      </c>
      <c r="I129" s="94"/>
      <c r="J129" s="13">
        <v>746737624.842713</v>
      </c>
      <c r="K129" s="13">
        <v>555936906.32558203</v>
      </c>
      <c r="L129" s="13">
        <v>339962670.28954297</v>
      </c>
    </row>
    <row r="130" spans="2:12" s="1" customFormat="1" ht="7.4" customHeight="1" x14ac:dyDescent="0.2">
      <c r="B130" s="62">
        <v>45139</v>
      </c>
      <c r="C130" s="63">
        <v>48761</v>
      </c>
      <c r="D130" s="13">
        <v>119</v>
      </c>
      <c r="E130" s="64">
        <v>3622</v>
      </c>
      <c r="F130" s="111"/>
      <c r="G130" s="111"/>
      <c r="H130" s="94">
        <v>897390210.07518196</v>
      </c>
      <c r="I130" s="94"/>
      <c r="J130" s="13">
        <v>735945040.77268505</v>
      </c>
      <c r="K130" s="13">
        <v>546553427.71514404</v>
      </c>
      <c r="L130" s="13">
        <v>332854499.13667297</v>
      </c>
    </row>
    <row r="131" spans="2:12" s="1" customFormat="1" ht="7.4" customHeight="1" x14ac:dyDescent="0.2">
      <c r="B131" s="62">
        <v>45139</v>
      </c>
      <c r="C131" s="63">
        <v>48792</v>
      </c>
      <c r="D131" s="13">
        <v>120</v>
      </c>
      <c r="E131" s="64">
        <v>3653</v>
      </c>
      <c r="F131" s="111"/>
      <c r="G131" s="111"/>
      <c r="H131" s="94">
        <v>885809716.30914605</v>
      </c>
      <c r="I131" s="94"/>
      <c r="J131" s="13">
        <v>725215828.64481997</v>
      </c>
      <c r="K131" s="13">
        <v>537215588.98133099</v>
      </c>
      <c r="L131" s="13">
        <v>325781962.71685499</v>
      </c>
    </row>
    <row r="132" spans="2:12" s="1" customFormat="1" ht="7.4" customHeight="1" x14ac:dyDescent="0.2">
      <c r="B132" s="62">
        <v>45139</v>
      </c>
      <c r="C132" s="63">
        <v>48823</v>
      </c>
      <c r="D132" s="13">
        <v>121</v>
      </c>
      <c r="E132" s="64">
        <v>3684</v>
      </c>
      <c r="F132" s="111"/>
      <c r="G132" s="111"/>
      <c r="H132" s="94">
        <v>874293200.15450799</v>
      </c>
      <c r="I132" s="94"/>
      <c r="J132" s="13">
        <v>714573184.40247095</v>
      </c>
      <c r="K132" s="13">
        <v>527985674.79045397</v>
      </c>
      <c r="L132" s="13">
        <v>318828538.16453701</v>
      </c>
    </row>
    <row r="133" spans="2:12" s="1" customFormat="1" ht="7.4" customHeight="1" x14ac:dyDescent="0.2">
      <c r="B133" s="62">
        <v>45139</v>
      </c>
      <c r="C133" s="63">
        <v>48853</v>
      </c>
      <c r="D133" s="13">
        <v>122</v>
      </c>
      <c r="E133" s="64">
        <v>3714</v>
      </c>
      <c r="F133" s="111"/>
      <c r="G133" s="111"/>
      <c r="H133" s="94">
        <v>862795761.74514496</v>
      </c>
      <c r="I133" s="94"/>
      <c r="J133" s="13">
        <v>704018671.42803395</v>
      </c>
      <c r="K133" s="13">
        <v>518906809.15227997</v>
      </c>
      <c r="L133" s="13">
        <v>312061722.58242399</v>
      </c>
    </row>
    <row r="134" spans="2:12" s="1" customFormat="1" ht="7.4" customHeight="1" x14ac:dyDescent="0.2">
      <c r="B134" s="62">
        <v>45139</v>
      </c>
      <c r="C134" s="63">
        <v>48884</v>
      </c>
      <c r="D134" s="13">
        <v>123</v>
      </c>
      <c r="E134" s="64">
        <v>3745</v>
      </c>
      <c r="F134" s="111"/>
      <c r="G134" s="111"/>
      <c r="H134" s="94">
        <v>851397443.40778804</v>
      </c>
      <c r="I134" s="94"/>
      <c r="J134" s="13">
        <v>693539650.116117</v>
      </c>
      <c r="K134" s="13">
        <v>509883056.09336102</v>
      </c>
      <c r="L134" s="13">
        <v>305336224.79546398</v>
      </c>
    </row>
    <row r="135" spans="2:12" s="1" customFormat="1" ht="7.4" customHeight="1" x14ac:dyDescent="0.2">
      <c r="B135" s="62">
        <v>45139</v>
      </c>
      <c r="C135" s="63">
        <v>48914</v>
      </c>
      <c r="D135" s="13">
        <v>124</v>
      </c>
      <c r="E135" s="64">
        <v>3775</v>
      </c>
      <c r="F135" s="111"/>
      <c r="G135" s="111"/>
      <c r="H135" s="94">
        <v>839278531.09556401</v>
      </c>
      <c r="I135" s="94"/>
      <c r="J135" s="13">
        <v>682545531.21805704</v>
      </c>
      <c r="K135" s="13">
        <v>500565230.53042501</v>
      </c>
      <c r="L135" s="13">
        <v>298527617.50886798</v>
      </c>
    </row>
    <row r="136" spans="2:12" s="1" customFormat="1" ht="7.4" customHeight="1" x14ac:dyDescent="0.2">
      <c r="B136" s="62">
        <v>45139</v>
      </c>
      <c r="C136" s="63">
        <v>48945</v>
      </c>
      <c r="D136" s="13">
        <v>125</v>
      </c>
      <c r="E136" s="64">
        <v>3806</v>
      </c>
      <c r="F136" s="111"/>
      <c r="G136" s="111"/>
      <c r="H136" s="94">
        <v>827956864.91593599</v>
      </c>
      <c r="I136" s="94"/>
      <c r="J136" s="13">
        <v>672196124.29204702</v>
      </c>
      <c r="K136" s="13">
        <v>491721445.302131</v>
      </c>
      <c r="L136" s="13">
        <v>292011263.83611399</v>
      </c>
    </row>
    <row r="137" spans="2:12" s="1" customFormat="1" ht="7.4" customHeight="1" x14ac:dyDescent="0.2">
      <c r="B137" s="62">
        <v>45139</v>
      </c>
      <c r="C137" s="63">
        <v>48976</v>
      </c>
      <c r="D137" s="13">
        <v>126</v>
      </c>
      <c r="E137" s="64">
        <v>3837</v>
      </c>
      <c r="F137" s="111"/>
      <c r="G137" s="111"/>
      <c r="H137" s="94">
        <v>816670715.464414</v>
      </c>
      <c r="I137" s="94"/>
      <c r="J137" s="13">
        <v>661908646.80891204</v>
      </c>
      <c r="K137" s="13">
        <v>482964592.69582301</v>
      </c>
      <c r="L137" s="13">
        <v>285596161.95834398</v>
      </c>
    </row>
    <row r="138" spans="2:12" s="1" customFormat="1" ht="7.4" customHeight="1" x14ac:dyDescent="0.2">
      <c r="B138" s="62">
        <v>45139</v>
      </c>
      <c r="C138" s="63">
        <v>49004</v>
      </c>
      <c r="D138" s="13">
        <v>127</v>
      </c>
      <c r="E138" s="64">
        <v>3865</v>
      </c>
      <c r="F138" s="111"/>
      <c r="G138" s="111"/>
      <c r="H138" s="94">
        <v>805425506.46210003</v>
      </c>
      <c r="I138" s="94"/>
      <c r="J138" s="13">
        <v>651794323.16684794</v>
      </c>
      <c r="K138" s="13">
        <v>474492036.55392599</v>
      </c>
      <c r="L138" s="13">
        <v>279512357.55602598</v>
      </c>
    </row>
    <row r="139" spans="2:12" s="1" customFormat="1" ht="7.4" customHeight="1" x14ac:dyDescent="0.2">
      <c r="B139" s="62">
        <v>45139</v>
      </c>
      <c r="C139" s="63">
        <v>49035</v>
      </c>
      <c r="D139" s="13">
        <v>128</v>
      </c>
      <c r="E139" s="64">
        <v>3896</v>
      </c>
      <c r="F139" s="111"/>
      <c r="G139" s="111"/>
      <c r="H139" s="94">
        <v>794237172.49266505</v>
      </c>
      <c r="I139" s="94"/>
      <c r="J139" s="13">
        <v>641649977.265172</v>
      </c>
      <c r="K139" s="13">
        <v>465919224.54350698</v>
      </c>
      <c r="L139" s="13">
        <v>273299813.49655002</v>
      </c>
    </row>
    <row r="140" spans="2:12" s="1" customFormat="1" ht="7.4" customHeight="1" x14ac:dyDescent="0.2">
      <c r="B140" s="62">
        <v>45139</v>
      </c>
      <c r="C140" s="63">
        <v>49065</v>
      </c>
      <c r="D140" s="13">
        <v>129</v>
      </c>
      <c r="E140" s="64">
        <v>3926</v>
      </c>
      <c r="F140" s="111"/>
      <c r="G140" s="111"/>
      <c r="H140" s="94">
        <v>783126570.70305598</v>
      </c>
      <c r="I140" s="94"/>
      <c r="J140" s="13">
        <v>631635445.88718104</v>
      </c>
      <c r="K140" s="13">
        <v>457518551.07558399</v>
      </c>
      <c r="L140" s="13">
        <v>267272020.291017</v>
      </c>
    </row>
    <row r="141" spans="2:12" s="1" customFormat="1" ht="7.4" customHeight="1" x14ac:dyDescent="0.2">
      <c r="B141" s="62">
        <v>45139</v>
      </c>
      <c r="C141" s="63">
        <v>49096</v>
      </c>
      <c r="D141" s="13">
        <v>130</v>
      </c>
      <c r="E141" s="64">
        <v>3957</v>
      </c>
      <c r="F141" s="111"/>
      <c r="G141" s="111"/>
      <c r="H141" s="94">
        <v>771701390.111624</v>
      </c>
      <c r="I141" s="94"/>
      <c r="J141" s="13">
        <v>621364726.70699894</v>
      </c>
      <c r="K141" s="13">
        <v>448934419.01437098</v>
      </c>
      <c r="L141" s="13">
        <v>261146561.059356</v>
      </c>
    </row>
    <row r="142" spans="2:12" s="1" customFormat="1" ht="7.4" customHeight="1" x14ac:dyDescent="0.2">
      <c r="B142" s="62">
        <v>45139</v>
      </c>
      <c r="C142" s="63">
        <v>49126</v>
      </c>
      <c r="D142" s="13">
        <v>131</v>
      </c>
      <c r="E142" s="64">
        <v>3987</v>
      </c>
      <c r="F142" s="111"/>
      <c r="G142" s="111"/>
      <c r="H142" s="94">
        <v>760791227.41589296</v>
      </c>
      <c r="I142" s="94"/>
      <c r="J142" s="13">
        <v>611574501.22551298</v>
      </c>
      <c r="K142" s="13">
        <v>440773467.91722602</v>
      </c>
      <c r="L142" s="13">
        <v>255348279.43588099</v>
      </c>
    </row>
    <row r="143" spans="2:12" s="1" customFormat="1" ht="7.4" customHeight="1" x14ac:dyDescent="0.2">
      <c r="B143" s="62">
        <v>45139</v>
      </c>
      <c r="C143" s="63">
        <v>49157</v>
      </c>
      <c r="D143" s="13">
        <v>132</v>
      </c>
      <c r="E143" s="64">
        <v>4018</v>
      </c>
      <c r="F143" s="111"/>
      <c r="G143" s="111"/>
      <c r="H143" s="94">
        <v>749981248.65668094</v>
      </c>
      <c r="I143" s="94"/>
      <c r="J143" s="13">
        <v>601862185.46770298</v>
      </c>
      <c r="K143" s="13">
        <v>432670440.17213398</v>
      </c>
      <c r="L143" s="13">
        <v>249592388.066508</v>
      </c>
    </row>
    <row r="144" spans="2:12" s="1" customFormat="1" ht="7.4" customHeight="1" x14ac:dyDescent="0.2">
      <c r="B144" s="62">
        <v>45139</v>
      </c>
      <c r="C144" s="63">
        <v>49188</v>
      </c>
      <c r="D144" s="13">
        <v>133</v>
      </c>
      <c r="E144" s="64">
        <v>4049</v>
      </c>
      <c r="F144" s="111"/>
      <c r="G144" s="111"/>
      <c r="H144" s="94">
        <v>739237609.02624202</v>
      </c>
      <c r="I144" s="94"/>
      <c r="J144" s="13">
        <v>592234203.08011794</v>
      </c>
      <c r="K144" s="13">
        <v>424666248.79890198</v>
      </c>
      <c r="L144" s="13">
        <v>243937448.205686</v>
      </c>
    </row>
    <row r="145" spans="2:12" s="1" customFormat="1" ht="7.4" customHeight="1" x14ac:dyDescent="0.2">
      <c r="B145" s="62">
        <v>45139</v>
      </c>
      <c r="C145" s="63">
        <v>49218</v>
      </c>
      <c r="D145" s="13">
        <v>134</v>
      </c>
      <c r="E145" s="64">
        <v>4079</v>
      </c>
      <c r="F145" s="111"/>
      <c r="G145" s="111"/>
      <c r="H145" s="94">
        <v>728684294.98104405</v>
      </c>
      <c r="I145" s="94"/>
      <c r="J145" s="13">
        <v>582821281.61307895</v>
      </c>
      <c r="K145" s="13">
        <v>416888033.71630597</v>
      </c>
      <c r="L145" s="13">
        <v>238487841.73244601</v>
      </c>
    </row>
    <row r="146" spans="2:12" s="1" customFormat="1" ht="7.4" customHeight="1" x14ac:dyDescent="0.2">
      <c r="B146" s="62">
        <v>45139</v>
      </c>
      <c r="C146" s="63">
        <v>49249</v>
      </c>
      <c r="D146" s="13">
        <v>135</v>
      </c>
      <c r="E146" s="64">
        <v>4110</v>
      </c>
      <c r="F146" s="111"/>
      <c r="G146" s="111"/>
      <c r="H146" s="94">
        <v>718216751.50351906</v>
      </c>
      <c r="I146" s="94"/>
      <c r="J146" s="13">
        <v>573474750.92303896</v>
      </c>
      <c r="K146" s="13">
        <v>409159295.483486</v>
      </c>
      <c r="L146" s="13">
        <v>233075087.34456301</v>
      </c>
    </row>
    <row r="147" spans="2:12" s="1" customFormat="1" ht="7.4" customHeight="1" x14ac:dyDescent="0.2">
      <c r="B147" s="62">
        <v>45139</v>
      </c>
      <c r="C147" s="63">
        <v>49279</v>
      </c>
      <c r="D147" s="13">
        <v>136</v>
      </c>
      <c r="E147" s="64">
        <v>4140</v>
      </c>
      <c r="F147" s="111"/>
      <c r="G147" s="111"/>
      <c r="H147" s="94">
        <v>707691959.97675705</v>
      </c>
      <c r="I147" s="94"/>
      <c r="J147" s="13">
        <v>564143505.94199395</v>
      </c>
      <c r="K147" s="13">
        <v>401511030.74991101</v>
      </c>
      <c r="L147" s="13">
        <v>227780739.27827299</v>
      </c>
    </row>
    <row r="148" spans="2:12" s="1" customFormat="1" ht="7.4" customHeight="1" x14ac:dyDescent="0.2">
      <c r="B148" s="62">
        <v>45139</v>
      </c>
      <c r="C148" s="63">
        <v>49310</v>
      </c>
      <c r="D148" s="13">
        <v>137</v>
      </c>
      <c r="E148" s="64">
        <v>4171</v>
      </c>
      <c r="F148" s="111"/>
      <c r="G148" s="111"/>
      <c r="H148" s="94">
        <v>697168603.61627102</v>
      </c>
      <c r="I148" s="94"/>
      <c r="J148" s="13">
        <v>554812109.29479396</v>
      </c>
      <c r="K148" s="13">
        <v>393865473.79867899</v>
      </c>
      <c r="L148" s="13">
        <v>222496943.22654101</v>
      </c>
    </row>
    <row r="149" spans="2:12" s="1" customFormat="1" ht="7.4" customHeight="1" x14ac:dyDescent="0.2">
      <c r="B149" s="62">
        <v>45139</v>
      </c>
      <c r="C149" s="63">
        <v>49341</v>
      </c>
      <c r="D149" s="13">
        <v>138</v>
      </c>
      <c r="E149" s="64">
        <v>4202</v>
      </c>
      <c r="F149" s="111"/>
      <c r="G149" s="111"/>
      <c r="H149" s="94">
        <v>686925015.57713902</v>
      </c>
      <c r="I149" s="94"/>
      <c r="J149" s="13">
        <v>545733007.42700803</v>
      </c>
      <c r="K149" s="13">
        <v>386434858.90744299</v>
      </c>
      <c r="L149" s="13">
        <v>217374728.09262401</v>
      </c>
    </row>
    <row r="150" spans="2:12" s="1" customFormat="1" ht="7.4" customHeight="1" x14ac:dyDescent="0.2">
      <c r="B150" s="62">
        <v>45139</v>
      </c>
      <c r="C150" s="63">
        <v>49369</v>
      </c>
      <c r="D150" s="13">
        <v>139</v>
      </c>
      <c r="E150" s="64">
        <v>4230</v>
      </c>
      <c r="F150" s="111"/>
      <c r="G150" s="111"/>
      <c r="H150" s="94">
        <v>676745634.36569297</v>
      </c>
      <c r="I150" s="94"/>
      <c r="J150" s="13">
        <v>536822209.83035499</v>
      </c>
      <c r="K150" s="13">
        <v>379251812.85061502</v>
      </c>
      <c r="L150" s="13">
        <v>212517859.375411</v>
      </c>
    </row>
    <row r="151" spans="2:12" s="1" customFormat="1" ht="7.4" customHeight="1" x14ac:dyDescent="0.2">
      <c r="B151" s="62">
        <v>45139</v>
      </c>
      <c r="C151" s="63">
        <v>49400</v>
      </c>
      <c r="D151" s="13">
        <v>140</v>
      </c>
      <c r="E151" s="64">
        <v>4261</v>
      </c>
      <c r="F151" s="111"/>
      <c r="G151" s="111"/>
      <c r="H151" s="94">
        <v>666645864.26264596</v>
      </c>
      <c r="I151" s="94"/>
      <c r="J151" s="13">
        <v>527913758.67609102</v>
      </c>
      <c r="K151" s="13">
        <v>372009699.66096002</v>
      </c>
      <c r="L151" s="13">
        <v>207576722.565882</v>
      </c>
    </row>
    <row r="152" spans="2:12" s="1" customFormat="1" ht="7.4" customHeight="1" x14ac:dyDescent="0.2">
      <c r="B152" s="62">
        <v>45139</v>
      </c>
      <c r="C152" s="63">
        <v>49430</v>
      </c>
      <c r="D152" s="13">
        <v>141</v>
      </c>
      <c r="E152" s="64">
        <v>4291</v>
      </c>
      <c r="F152" s="111"/>
      <c r="G152" s="111"/>
      <c r="H152" s="94">
        <v>656487399.82724702</v>
      </c>
      <c r="I152" s="94"/>
      <c r="J152" s="13">
        <v>519016000.87959498</v>
      </c>
      <c r="K152" s="13">
        <v>364839454.019077</v>
      </c>
      <c r="L152" s="13">
        <v>202741318.94304201</v>
      </c>
    </row>
    <row r="153" spans="2:12" s="1" customFormat="1" ht="7.4" customHeight="1" x14ac:dyDescent="0.2">
      <c r="B153" s="62">
        <v>45139</v>
      </c>
      <c r="C153" s="63">
        <v>49461</v>
      </c>
      <c r="D153" s="13">
        <v>142</v>
      </c>
      <c r="E153" s="64">
        <v>4322</v>
      </c>
      <c r="F153" s="111"/>
      <c r="G153" s="111"/>
      <c r="H153" s="94">
        <v>646551020.831092</v>
      </c>
      <c r="I153" s="94"/>
      <c r="J153" s="13">
        <v>510293378.33467603</v>
      </c>
      <c r="K153" s="13">
        <v>357795666.19358498</v>
      </c>
      <c r="L153" s="13">
        <v>197984944.32475299</v>
      </c>
    </row>
    <row r="154" spans="2:12" s="1" customFormat="1" ht="7.4" customHeight="1" x14ac:dyDescent="0.2">
      <c r="B154" s="62">
        <v>45139</v>
      </c>
      <c r="C154" s="63">
        <v>49491</v>
      </c>
      <c r="D154" s="13">
        <v>143</v>
      </c>
      <c r="E154" s="64">
        <v>4352</v>
      </c>
      <c r="F154" s="111"/>
      <c r="G154" s="111"/>
      <c r="H154" s="94">
        <v>636773914.85197997</v>
      </c>
      <c r="I154" s="94"/>
      <c r="J154" s="13">
        <v>501751819.36822498</v>
      </c>
      <c r="K154" s="13">
        <v>350940803.60090202</v>
      </c>
      <c r="L154" s="13">
        <v>193395800.61263201</v>
      </c>
    </row>
    <row r="155" spans="2:12" s="1" customFormat="1" ht="7.4" customHeight="1" x14ac:dyDescent="0.2">
      <c r="B155" s="62">
        <v>45139</v>
      </c>
      <c r="C155" s="63">
        <v>49522</v>
      </c>
      <c r="D155" s="13">
        <v>144</v>
      </c>
      <c r="E155" s="64">
        <v>4383</v>
      </c>
      <c r="F155" s="111"/>
      <c r="G155" s="111"/>
      <c r="H155" s="94">
        <v>627103533.80186498</v>
      </c>
      <c r="I155" s="94"/>
      <c r="J155" s="13">
        <v>493293869.97682601</v>
      </c>
      <c r="K155" s="13">
        <v>344147581.43507802</v>
      </c>
      <c r="L155" s="13">
        <v>188848924.027686</v>
      </c>
    </row>
    <row r="156" spans="2:12" s="1" customFormat="1" ht="7.4" customHeight="1" x14ac:dyDescent="0.2">
      <c r="B156" s="62">
        <v>45139</v>
      </c>
      <c r="C156" s="63">
        <v>49553</v>
      </c>
      <c r="D156" s="13">
        <v>145</v>
      </c>
      <c r="E156" s="64">
        <v>4414</v>
      </c>
      <c r="F156" s="111"/>
      <c r="G156" s="111"/>
      <c r="H156" s="94">
        <v>617397313.54933703</v>
      </c>
      <c r="I156" s="94"/>
      <c r="J156" s="13">
        <v>484835023.71437597</v>
      </c>
      <c r="K156" s="13">
        <v>337386018.43198597</v>
      </c>
      <c r="L156" s="13">
        <v>184354394.14600801</v>
      </c>
    </row>
    <row r="157" spans="2:12" s="1" customFormat="1" ht="7.4" customHeight="1" x14ac:dyDescent="0.2">
      <c r="B157" s="62">
        <v>45139</v>
      </c>
      <c r="C157" s="63">
        <v>49583</v>
      </c>
      <c r="D157" s="13">
        <v>146</v>
      </c>
      <c r="E157" s="64">
        <v>4444</v>
      </c>
      <c r="F157" s="111"/>
      <c r="G157" s="111"/>
      <c r="H157" s="94">
        <v>607969685.57791996</v>
      </c>
      <c r="I157" s="94"/>
      <c r="J157" s="13">
        <v>476647956.14930302</v>
      </c>
      <c r="K157" s="13">
        <v>330872443.30878299</v>
      </c>
      <c r="L157" s="13">
        <v>180054132.89686701</v>
      </c>
    </row>
    <row r="158" spans="2:12" s="1" customFormat="1" ht="7.4" customHeight="1" x14ac:dyDescent="0.2">
      <c r="B158" s="62">
        <v>45139</v>
      </c>
      <c r="C158" s="63">
        <v>49614</v>
      </c>
      <c r="D158" s="13">
        <v>147</v>
      </c>
      <c r="E158" s="64">
        <v>4475</v>
      </c>
      <c r="F158" s="111"/>
      <c r="G158" s="111"/>
      <c r="H158" s="94">
        <v>598622644.82313097</v>
      </c>
      <c r="I158" s="94"/>
      <c r="J158" s="13">
        <v>468523879.213651</v>
      </c>
      <c r="K158" s="13">
        <v>324405857.05379999</v>
      </c>
      <c r="L158" s="13">
        <v>175787424.08785301</v>
      </c>
    </row>
    <row r="159" spans="2:12" s="1" customFormat="1" ht="7.4" customHeight="1" x14ac:dyDescent="0.2">
      <c r="B159" s="62">
        <v>45139</v>
      </c>
      <c r="C159" s="63">
        <v>49644</v>
      </c>
      <c r="D159" s="13">
        <v>148</v>
      </c>
      <c r="E159" s="64">
        <v>4505</v>
      </c>
      <c r="F159" s="111"/>
      <c r="G159" s="111"/>
      <c r="H159" s="94">
        <v>589310813.85678601</v>
      </c>
      <c r="I159" s="94"/>
      <c r="J159" s="13">
        <v>460478714.53120297</v>
      </c>
      <c r="K159" s="13">
        <v>318050647.03005302</v>
      </c>
      <c r="L159" s="13">
        <v>171637224.25446501</v>
      </c>
    </row>
    <row r="160" spans="2:12" s="1" customFormat="1" ht="7.4" customHeight="1" x14ac:dyDescent="0.2">
      <c r="B160" s="62">
        <v>45139</v>
      </c>
      <c r="C160" s="63">
        <v>49675</v>
      </c>
      <c r="D160" s="13">
        <v>149</v>
      </c>
      <c r="E160" s="64">
        <v>4536</v>
      </c>
      <c r="F160" s="111"/>
      <c r="G160" s="111"/>
      <c r="H160" s="94">
        <v>580034123.12753296</v>
      </c>
      <c r="I160" s="94"/>
      <c r="J160" s="13">
        <v>452461334.52128297</v>
      </c>
      <c r="K160" s="13">
        <v>311718292.42552698</v>
      </c>
      <c r="L160" s="13">
        <v>167507442.205217</v>
      </c>
    </row>
    <row r="161" spans="2:12" s="1" customFormat="1" ht="7.4" customHeight="1" x14ac:dyDescent="0.2">
      <c r="B161" s="62">
        <v>45139</v>
      </c>
      <c r="C161" s="63">
        <v>49706</v>
      </c>
      <c r="D161" s="13">
        <v>150</v>
      </c>
      <c r="E161" s="64">
        <v>4567</v>
      </c>
      <c r="F161" s="111"/>
      <c r="G161" s="111"/>
      <c r="H161" s="94">
        <v>570790363.958673</v>
      </c>
      <c r="I161" s="94"/>
      <c r="J161" s="13">
        <v>444495471.02553803</v>
      </c>
      <c r="K161" s="13">
        <v>305451491.14126998</v>
      </c>
      <c r="L161" s="13">
        <v>163444641.82221299</v>
      </c>
    </row>
    <row r="162" spans="2:12" s="1" customFormat="1" ht="7.4" customHeight="1" x14ac:dyDescent="0.2">
      <c r="B162" s="62">
        <v>45139</v>
      </c>
      <c r="C162" s="63">
        <v>49735</v>
      </c>
      <c r="D162" s="13">
        <v>151</v>
      </c>
      <c r="E162" s="64">
        <v>4596</v>
      </c>
      <c r="F162" s="111"/>
      <c r="G162" s="111"/>
      <c r="H162" s="94">
        <v>561593126.93508196</v>
      </c>
      <c r="I162" s="94"/>
      <c r="J162" s="13">
        <v>436639311.22031897</v>
      </c>
      <c r="K162" s="13">
        <v>299338917.837964</v>
      </c>
      <c r="L162" s="13">
        <v>159539111.75945401</v>
      </c>
    </row>
    <row r="163" spans="2:12" s="1" customFormat="1" ht="7.4" customHeight="1" x14ac:dyDescent="0.2">
      <c r="B163" s="62">
        <v>45139</v>
      </c>
      <c r="C163" s="63">
        <v>49766</v>
      </c>
      <c r="D163" s="13">
        <v>152</v>
      </c>
      <c r="E163" s="64">
        <v>4627</v>
      </c>
      <c r="F163" s="111"/>
      <c r="G163" s="111"/>
      <c r="H163" s="94">
        <v>552472352.11978996</v>
      </c>
      <c r="I163" s="94"/>
      <c r="J163" s="13">
        <v>428819353.14053202</v>
      </c>
      <c r="K163" s="13">
        <v>293230284.18827599</v>
      </c>
      <c r="L163" s="13">
        <v>155621438.82523999</v>
      </c>
    </row>
    <row r="164" spans="2:12" s="1" customFormat="1" ht="7.4" customHeight="1" x14ac:dyDescent="0.2">
      <c r="B164" s="62">
        <v>45139</v>
      </c>
      <c r="C164" s="63">
        <v>49796</v>
      </c>
      <c r="D164" s="13">
        <v>153</v>
      </c>
      <c r="E164" s="64">
        <v>4657</v>
      </c>
      <c r="F164" s="111"/>
      <c r="G164" s="111"/>
      <c r="H164" s="94">
        <v>543411951.17880905</v>
      </c>
      <c r="I164" s="94"/>
      <c r="J164" s="13">
        <v>421094504.991198</v>
      </c>
      <c r="K164" s="13">
        <v>287239250.87781698</v>
      </c>
      <c r="L164" s="13">
        <v>151817024.013441</v>
      </c>
    </row>
    <row r="165" spans="2:12" s="1" customFormat="1" ht="7.4" customHeight="1" x14ac:dyDescent="0.2">
      <c r="B165" s="62">
        <v>45139</v>
      </c>
      <c r="C165" s="63">
        <v>49827</v>
      </c>
      <c r="D165" s="13">
        <v>154</v>
      </c>
      <c r="E165" s="64">
        <v>4688</v>
      </c>
      <c r="F165" s="111"/>
      <c r="G165" s="111"/>
      <c r="H165" s="94">
        <v>534445819.52996403</v>
      </c>
      <c r="I165" s="94"/>
      <c r="J165" s="13">
        <v>413444150.70448399</v>
      </c>
      <c r="K165" s="13">
        <v>281303513.21450299</v>
      </c>
      <c r="L165" s="13">
        <v>148050017.89487901</v>
      </c>
    </row>
    <row r="166" spans="2:12" s="1" customFormat="1" ht="7.4" customHeight="1" x14ac:dyDescent="0.2">
      <c r="B166" s="62">
        <v>45139</v>
      </c>
      <c r="C166" s="63">
        <v>49857</v>
      </c>
      <c r="D166" s="13">
        <v>155</v>
      </c>
      <c r="E166" s="64">
        <v>4718</v>
      </c>
      <c r="F166" s="111"/>
      <c r="G166" s="111"/>
      <c r="H166" s="94">
        <v>525642943.52530599</v>
      </c>
      <c r="I166" s="94"/>
      <c r="J166" s="13">
        <v>405966845.14135802</v>
      </c>
      <c r="K166" s="13">
        <v>275536183.156331</v>
      </c>
      <c r="L166" s="13">
        <v>144420229.11053899</v>
      </c>
    </row>
    <row r="167" spans="2:12" s="1" customFormat="1" ht="7.4" customHeight="1" x14ac:dyDescent="0.2">
      <c r="B167" s="62">
        <v>45139</v>
      </c>
      <c r="C167" s="63">
        <v>49888</v>
      </c>
      <c r="D167" s="13">
        <v>156</v>
      </c>
      <c r="E167" s="64">
        <v>4749</v>
      </c>
      <c r="F167" s="111"/>
      <c r="G167" s="111"/>
      <c r="H167" s="94">
        <v>516972369.48332</v>
      </c>
      <c r="I167" s="94"/>
      <c r="J167" s="13">
        <v>398593157.612997</v>
      </c>
      <c r="K167" s="13">
        <v>269843526.24337602</v>
      </c>
      <c r="L167" s="13">
        <v>140837405.06671101</v>
      </c>
    </row>
    <row r="168" spans="2:12" s="1" customFormat="1" ht="7.4" customHeight="1" x14ac:dyDescent="0.2">
      <c r="B168" s="62">
        <v>45139</v>
      </c>
      <c r="C168" s="63">
        <v>49919</v>
      </c>
      <c r="D168" s="13">
        <v>157</v>
      </c>
      <c r="E168" s="64">
        <v>4780</v>
      </c>
      <c r="F168" s="111"/>
      <c r="G168" s="111"/>
      <c r="H168" s="94">
        <v>508413330.81178999</v>
      </c>
      <c r="I168" s="94"/>
      <c r="J168" s="13">
        <v>391329164.41835898</v>
      </c>
      <c r="K168" s="13">
        <v>264252115.47559699</v>
      </c>
      <c r="L168" s="13">
        <v>137334959.394389</v>
      </c>
    </row>
    <row r="169" spans="2:12" s="1" customFormat="1" ht="7.4" customHeight="1" x14ac:dyDescent="0.2">
      <c r="B169" s="62">
        <v>45139</v>
      </c>
      <c r="C169" s="63">
        <v>49949</v>
      </c>
      <c r="D169" s="13">
        <v>158</v>
      </c>
      <c r="E169" s="64">
        <v>4810</v>
      </c>
      <c r="F169" s="111"/>
      <c r="G169" s="111"/>
      <c r="H169" s="94">
        <v>499960918.04671901</v>
      </c>
      <c r="I169" s="94"/>
      <c r="J169" s="13">
        <v>384191633.811571</v>
      </c>
      <c r="K169" s="13">
        <v>258793835.91185701</v>
      </c>
      <c r="L169" s="13">
        <v>133946892.30370501</v>
      </c>
    </row>
    <row r="170" spans="2:12" s="1" customFormat="1" ht="7.4" customHeight="1" x14ac:dyDescent="0.2">
      <c r="B170" s="62">
        <v>45139</v>
      </c>
      <c r="C170" s="63">
        <v>49980</v>
      </c>
      <c r="D170" s="13">
        <v>159</v>
      </c>
      <c r="E170" s="64">
        <v>4841</v>
      </c>
      <c r="F170" s="111"/>
      <c r="G170" s="111"/>
      <c r="H170" s="94">
        <v>491628253.46098</v>
      </c>
      <c r="I170" s="94"/>
      <c r="J170" s="13">
        <v>377147696.09774899</v>
      </c>
      <c r="K170" s="13">
        <v>253402897.47447899</v>
      </c>
      <c r="L170" s="13">
        <v>130601122.641445</v>
      </c>
    </row>
    <row r="171" spans="2:12" s="1" customFormat="1" ht="7.4" customHeight="1" x14ac:dyDescent="0.2">
      <c r="B171" s="62">
        <v>45139</v>
      </c>
      <c r="C171" s="63">
        <v>50010</v>
      </c>
      <c r="D171" s="13">
        <v>160</v>
      </c>
      <c r="E171" s="64">
        <v>4871</v>
      </c>
      <c r="F171" s="111"/>
      <c r="G171" s="111"/>
      <c r="H171" s="94">
        <v>483410267.04209</v>
      </c>
      <c r="I171" s="94"/>
      <c r="J171" s="13">
        <v>370234645.21369803</v>
      </c>
      <c r="K171" s="13">
        <v>248145806.709683</v>
      </c>
      <c r="L171" s="13">
        <v>127367421.810592</v>
      </c>
    </row>
    <row r="172" spans="2:12" s="1" customFormat="1" ht="7.4" customHeight="1" x14ac:dyDescent="0.2">
      <c r="B172" s="62">
        <v>45139</v>
      </c>
      <c r="C172" s="63">
        <v>50041</v>
      </c>
      <c r="D172" s="13">
        <v>161</v>
      </c>
      <c r="E172" s="64">
        <v>4902</v>
      </c>
      <c r="F172" s="111"/>
      <c r="G172" s="111"/>
      <c r="H172" s="94">
        <v>475346055.29227602</v>
      </c>
      <c r="I172" s="94"/>
      <c r="J172" s="13">
        <v>363440950.19290602</v>
      </c>
      <c r="K172" s="13">
        <v>242972899.74542701</v>
      </c>
      <c r="L172" s="13">
        <v>124184065.494955</v>
      </c>
    </row>
    <row r="173" spans="2:12" s="1" customFormat="1" ht="7.4" customHeight="1" x14ac:dyDescent="0.2">
      <c r="B173" s="62">
        <v>45139</v>
      </c>
      <c r="C173" s="63">
        <v>50072</v>
      </c>
      <c r="D173" s="13">
        <v>162</v>
      </c>
      <c r="E173" s="64">
        <v>4933</v>
      </c>
      <c r="F173" s="111"/>
      <c r="G173" s="111"/>
      <c r="H173" s="94">
        <v>466768287.88509399</v>
      </c>
      <c r="I173" s="94"/>
      <c r="J173" s="13">
        <v>356277246.00466198</v>
      </c>
      <c r="K173" s="13">
        <v>237577964.45037001</v>
      </c>
      <c r="L173" s="13">
        <v>120912392.128904</v>
      </c>
    </row>
    <row r="174" spans="2:12" s="1" customFormat="1" ht="7.4" customHeight="1" x14ac:dyDescent="0.2">
      <c r="B174" s="62">
        <v>45139</v>
      </c>
      <c r="C174" s="63">
        <v>50100</v>
      </c>
      <c r="D174" s="13">
        <v>163</v>
      </c>
      <c r="E174" s="64">
        <v>4961</v>
      </c>
      <c r="F174" s="111"/>
      <c r="G174" s="111"/>
      <c r="H174" s="94">
        <v>458895781.806283</v>
      </c>
      <c r="I174" s="94"/>
      <c r="J174" s="13">
        <v>349731646.69123399</v>
      </c>
      <c r="K174" s="13">
        <v>232677355.57462299</v>
      </c>
      <c r="L174" s="13">
        <v>117965166.99904799</v>
      </c>
    </row>
    <row r="175" spans="2:12" s="1" customFormat="1" ht="7.4" customHeight="1" x14ac:dyDescent="0.2">
      <c r="B175" s="62">
        <v>45139</v>
      </c>
      <c r="C175" s="63">
        <v>50131</v>
      </c>
      <c r="D175" s="13">
        <v>164</v>
      </c>
      <c r="E175" s="64">
        <v>4992</v>
      </c>
      <c r="F175" s="111"/>
      <c r="G175" s="111"/>
      <c r="H175" s="94">
        <v>451104323.91076899</v>
      </c>
      <c r="I175" s="94"/>
      <c r="J175" s="13">
        <v>343210555.38829899</v>
      </c>
      <c r="K175" s="13">
        <v>227758144.210307</v>
      </c>
      <c r="L175" s="13">
        <v>114982091.102805</v>
      </c>
    </row>
    <row r="176" spans="2:12" s="1" customFormat="1" ht="7.4" customHeight="1" x14ac:dyDescent="0.2">
      <c r="B176" s="62">
        <v>45139</v>
      </c>
      <c r="C176" s="63">
        <v>50161</v>
      </c>
      <c r="D176" s="13">
        <v>165</v>
      </c>
      <c r="E176" s="64">
        <v>5022</v>
      </c>
      <c r="F176" s="111"/>
      <c r="G176" s="111"/>
      <c r="H176" s="94">
        <v>443378681.07059503</v>
      </c>
      <c r="I176" s="94"/>
      <c r="J176" s="13">
        <v>336779008.22498602</v>
      </c>
      <c r="K176" s="13">
        <v>222940032.65788701</v>
      </c>
      <c r="L176" s="13">
        <v>112088338.338485</v>
      </c>
    </row>
    <row r="177" spans="2:12" s="1" customFormat="1" ht="7.4" customHeight="1" x14ac:dyDescent="0.2">
      <c r="B177" s="62">
        <v>45139</v>
      </c>
      <c r="C177" s="63">
        <v>50192</v>
      </c>
      <c r="D177" s="13">
        <v>166</v>
      </c>
      <c r="E177" s="64">
        <v>5053</v>
      </c>
      <c r="F177" s="111"/>
      <c r="G177" s="111"/>
      <c r="H177" s="94">
        <v>435643704.68704402</v>
      </c>
      <c r="I177" s="94"/>
      <c r="J177" s="13">
        <v>330342482.50843</v>
      </c>
      <c r="K177" s="13">
        <v>218123053.028887</v>
      </c>
      <c r="L177" s="13">
        <v>109201991.333846</v>
      </c>
    </row>
    <row r="178" spans="2:12" s="1" customFormat="1" ht="7.4" customHeight="1" x14ac:dyDescent="0.2">
      <c r="B178" s="62">
        <v>45139</v>
      </c>
      <c r="C178" s="63">
        <v>50222</v>
      </c>
      <c r="D178" s="13">
        <v>167</v>
      </c>
      <c r="E178" s="64">
        <v>5083</v>
      </c>
      <c r="F178" s="111"/>
      <c r="G178" s="111"/>
      <c r="H178" s="94">
        <v>428030487.01318097</v>
      </c>
      <c r="I178" s="94"/>
      <c r="J178" s="13">
        <v>324036736.24219</v>
      </c>
      <c r="K178" s="13">
        <v>213432797.19391999</v>
      </c>
      <c r="L178" s="13">
        <v>106415828.30029</v>
      </c>
    </row>
    <row r="179" spans="2:12" s="1" customFormat="1" ht="7.4" customHeight="1" x14ac:dyDescent="0.2">
      <c r="B179" s="62">
        <v>45139</v>
      </c>
      <c r="C179" s="63">
        <v>50253</v>
      </c>
      <c r="D179" s="13">
        <v>168</v>
      </c>
      <c r="E179" s="64">
        <v>5114</v>
      </c>
      <c r="F179" s="111"/>
      <c r="G179" s="111"/>
      <c r="H179" s="94">
        <v>420466656.76552999</v>
      </c>
      <c r="I179" s="94"/>
      <c r="J179" s="13">
        <v>317770726.37228203</v>
      </c>
      <c r="K179" s="13">
        <v>208773266.602157</v>
      </c>
      <c r="L179" s="13">
        <v>103651735.87284701</v>
      </c>
    </row>
    <row r="180" spans="2:12" s="1" customFormat="1" ht="7.4" customHeight="1" x14ac:dyDescent="0.2">
      <c r="B180" s="62">
        <v>45139</v>
      </c>
      <c r="C180" s="63">
        <v>50284</v>
      </c>
      <c r="D180" s="13">
        <v>169</v>
      </c>
      <c r="E180" s="64">
        <v>5145</v>
      </c>
      <c r="F180" s="111"/>
      <c r="G180" s="111"/>
      <c r="H180" s="94">
        <v>412952156.89835399</v>
      </c>
      <c r="I180" s="94"/>
      <c r="J180" s="13">
        <v>311562258.14971501</v>
      </c>
      <c r="K180" s="13">
        <v>204173764.177149</v>
      </c>
      <c r="L180" s="13">
        <v>100938825.786632</v>
      </c>
    </row>
    <row r="181" spans="2:12" s="1" customFormat="1" ht="7.4" customHeight="1" x14ac:dyDescent="0.2">
      <c r="B181" s="62">
        <v>45139</v>
      </c>
      <c r="C181" s="63">
        <v>50314</v>
      </c>
      <c r="D181" s="13">
        <v>170</v>
      </c>
      <c r="E181" s="64">
        <v>5175</v>
      </c>
      <c r="F181" s="111"/>
      <c r="G181" s="111"/>
      <c r="H181" s="94">
        <v>405515686.245399</v>
      </c>
      <c r="I181" s="94"/>
      <c r="J181" s="13">
        <v>305449432.62460399</v>
      </c>
      <c r="K181" s="13">
        <v>199675225.13169199</v>
      </c>
      <c r="L181" s="13">
        <v>98310199.851607904</v>
      </c>
    </row>
    <row r="182" spans="2:12" s="1" customFormat="1" ht="7.4" customHeight="1" x14ac:dyDescent="0.2">
      <c r="B182" s="62">
        <v>45139</v>
      </c>
      <c r="C182" s="63">
        <v>50345</v>
      </c>
      <c r="D182" s="13">
        <v>171</v>
      </c>
      <c r="E182" s="64">
        <v>5206</v>
      </c>
      <c r="F182" s="111"/>
      <c r="G182" s="111"/>
      <c r="H182" s="94">
        <v>398147930.82837999</v>
      </c>
      <c r="I182" s="94"/>
      <c r="J182" s="13">
        <v>299391114.192339</v>
      </c>
      <c r="K182" s="13">
        <v>195217101.11032999</v>
      </c>
      <c r="L182" s="13">
        <v>95708139.773669705</v>
      </c>
    </row>
    <row r="183" spans="2:12" s="1" customFormat="1" ht="7.4" customHeight="1" x14ac:dyDescent="0.2">
      <c r="B183" s="62">
        <v>45139</v>
      </c>
      <c r="C183" s="63">
        <v>50375</v>
      </c>
      <c r="D183" s="13">
        <v>172</v>
      </c>
      <c r="E183" s="64">
        <v>5236</v>
      </c>
      <c r="F183" s="111"/>
      <c r="G183" s="111"/>
      <c r="H183" s="94">
        <v>390604256.88189203</v>
      </c>
      <c r="I183" s="94"/>
      <c r="J183" s="13">
        <v>293236465.30573499</v>
      </c>
      <c r="K183" s="13">
        <v>190733376.06035799</v>
      </c>
      <c r="L183" s="13">
        <v>93126610.264479697</v>
      </c>
    </row>
    <row r="184" spans="2:12" s="1" customFormat="1" ht="7.4" customHeight="1" x14ac:dyDescent="0.2">
      <c r="B184" s="62">
        <v>45139</v>
      </c>
      <c r="C184" s="63">
        <v>50406</v>
      </c>
      <c r="D184" s="13">
        <v>173</v>
      </c>
      <c r="E184" s="64">
        <v>5267</v>
      </c>
      <c r="F184" s="111"/>
      <c r="G184" s="111"/>
      <c r="H184" s="94">
        <v>383313392.24759102</v>
      </c>
      <c r="I184" s="94"/>
      <c r="J184" s="13">
        <v>287274961.98198599</v>
      </c>
      <c r="K184" s="13">
        <v>186380549.97260299</v>
      </c>
      <c r="L184" s="13">
        <v>90615879.026919797</v>
      </c>
    </row>
    <row r="185" spans="2:12" s="1" customFormat="1" ht="7.4" customHeight="1" x14ac:dyDescent="0.2">
      <c r="B185" s="62">
        <v>45139</v>
      </c>
      <c r="C185" s="63">
        <v>50437</v>
      </c>
      <c r="D185" s="13">
        <v>174</v>
      </c>
      <c r="E185" s="64">
        <v>5298</v>
      </c>
      <c r="F185" s="111"/>
      <c r="G185" s="111"/>
      <c r="H185" s="94">
        <v>376139945.97751099</v>
      </c>
      <c r="I185" s="94"/>
      <c r="J185" s="13">
        <v>281420687.58243501</v>
      </c>
      <c r="K185" s="13">
        <v>182118022.41851601</v>
      </c>
      <c r="L185" s="13">
        <v>88168461.805187494</v>
      </c>
    </row>
    <row r="186" spans="2:12" s="1" customFormat="1" ht="7.4" customHeight="1" x14ac:dyDescent="0.2">
      <c r="B186" s="62">
        <v>45139</v>
      </c>
      <c r="C186" s="63">
        <v>50465</v>
      </c>
      <c r="D186" s="13">
        <v>175</v>
      </c>
      <c r="E186" s="64">
        <v>5326</v>
      </c>
      <c r="F186" s="111"/>
      <c r="G186" s="111"/>
      <c r="H186" s="94">
        <v>369057138.80764699</v>
      </c>
      <c r="I186" s="94"/>
      <c r="J186" s="13">
        <v>275698431.56057203</v>
      </c>
      <c r="K186" s="13">
        <v>178005047.58951199</v>
      </c>
      <c r="L186" s="13">
        <v>85847502.907667205</v>
      </c>
    </row>
    <row r="187" spans="2:12" s="1" customFormat="1" ht="7.4" customHeight="1" x14ac:dyDescent="0.2">
      <c r="B187" s="62">
        <v>45139</v>
      </c>
      <c r="C187" s="63">
        <v>50496</v>
      </c>
      <c r="D187" s="13">
        <v>176</v>
      </c>
      <c r="E187" s="64">
        <v>5357</v>
      </c>
      <c r="F187" s="111"/>
      <c r="G187" s="111"/>
      <c r="H187" s="94">
        <v>361653269.95242202</v>
      </c>
      <c r="I187" s="94"/>
      <c r="J187" s="13">
        <v>269709261.71446699</v>
      </c>
      <c r="K187" s="13">
        <v>173695263.251984</v>
      </c>
      <c r="L187" s="13">
        <v>83414191.434096307</v>
      </c>
    </row>
    <row r="188" spans="2:12" s="1" customFormat="1" ht="7.4" customHeight="1" x14ac:dyDescent="0.2">
      <c r="B188" s="62">
        <v>45139</v>
      </c>
      <c r="C188" s="63">
        <v>50526</v>
      </c>
      <c r="D188" s="13">
        <v>177</v>
      </c>
      <c r="E188" s="64">
        <v>5387</v>
      </c>
      <c r="F188" s="111"/>
      <c r="G188" s="111"/>
      <c r="H188" s="94">
        <v>354671042.48318201</v>
      </c>
      <c r="I188" s="94"/>
      <c r="J188" s="13">
        <v>264067987.62697399</v>
      </c>
      <c r="K188" s="13">
        <v>169643661.75865</v>
      </c>
      <c r="L188" s="13">
        <v>81134523.658522293</v>
      </c>
    </row>
    <row r="189" spans="2:12" s="1" customFormat="1" ht="7.4" customHeight="1" x14ac:dyDescent="0.2">
      <c r="B189" s="62">
        <v>45139</v>
      </c>
      <c r="C189" s="63">
        <v>50557</v>
      </c>
      <c r="D189" s="13">
        <v>178</v>
      </c>
      <c r="E189" s="64">
        <v>5418</v>
      </c>
      <c r="F189" s="111"/>
      <c r="G189" s="111"/>
      <c r="H189" s="94">
        <v>347847618.77752602</v>
      </c>
      <c r="I189" s="94"/>
      <c r="J189" s="13">
        <v>258548390.244728</v>
      </c>
      <c r="K189" s="13">
        <v>165675318.17463499</v>
      </c>
      <c r="L189" s="13">
        <v>78900995.997230202</v>
      </c>
    </row>
    <row r="190" spans="2:12" s="1" customFormat="1" ht="7.4" customHeight="1" x14ac:dyDescent="0.2">
      <c r="B190" s="62">
        <v>45139</v>
      </c>
      <c r="C190" s="63">
        <v>50587</v>
      </c>
      <c r="D190" s="13">
        <v>179</v>
      </c>
      <c r="E190" s="64">
        <v>5448</v>
      </c>
      <c r="F190" s="111"/>
      <c r="G190" s="111"/>
      <c r="H190" s="94">
        <v>340999073.50259101</v>
      </c>
      <c r="I190" s="94"/>
      <c r="J190" s="13">
        <v>253041971.635672</v>
      </c>
      <c r="K190" s="13">
        <v>161747771.30134401</v>
      </c>
      <c r="L190" s="13">
        <v>76714783.008071199</v>
      </c>
    </row>
    <row r="191" spans="2:12" s="1" customFormat="1" ht="7.4" customHeight="1" x14ac:dyDescent="0.2">
      <c r="B191" s="62">
        <v>45139</v>
      </c>
      <c r="C191" s="63">
        <v>50618</v>
      </c>
      <c r="D191" s="13">
        <v>180</v>
      </c>
      <c r="E191" s="64">
        <v>5479</v>
      </c>
      <c r="F191" s="111"/>
      <c r="G191" s="111"/>
      <c r="H191" s="94">
        <v>333794740.26813197</v>
      </c>
      <c r="I191" s="94"/>
      <c r="J191" s="13">
        <v>247275809.29805401</v>
      </c>
      <c r="K191" s="13">
        <v>157659980.05149201</v>
      </c>
      <c r="L191" s="13">
        <v>74459281.731497407</v>
      </c>
    </row>
    <row r="192" spans="2:12" s="1" customFormat="1" ht="7.4" customHeight="1" x14ac:dyDescent="0.2">
      <c r="B192" s="62">
        <v>45139</v>
      </c>
      <c r="C192" s="63">
        <v>50649</v>
      </c>
      <c r="D192" s="13">
        <v>181</v>
      </c>
      <c r="E192" s="64">
        <v>5510</v>
      </c>
      <c r="F192" s="111"/>
      <c r="G192" s="111"/>
      <c r="H192" s="94">
        <v>326986918.56078798</v>
      </c>
      <c r="I192" s="94"/>
      <c r="J192" s="13">
        <v>241821717.05018601</v>
      </c>
      <c r="K192" s="13">
        <v>153790400.80328801</v>
      </c>
      <c r="L192" s="13">
        <v>72324130.9039803</v>
      </c>
    </row>
    <row r="193" spans="2:12" s="1" customFormat="1" ht="7.4" customHeight="1" x14ac:dyDescent="0.2">
      <c r="B193" s="62">
        <v>45139</v>
      </c>
      <c r="C193" s="63">
        <v>50679</v>
      </c>
      <c r="D193" s="13">
        <v>182</v>
      </c>
      <c r="E193" s="64">
        <v>5540</v>
      </c>
      <c r="F193" s="111"/>
      <c r="G193" s="111"/>
      <c r="H193" s="94">
        <v>320373475.35865498</v>
      </c>
      <c r="I193" s="94"/>
      <c r="J193" s="13">
        <v>236541874.83030799</v>
      </c>
      <c r="K193" s="13">
        <v>150062345.49415499</v>
      </c>
      <c r="L193" s="13">
        <v>70281627.285012007</v>
      </c>
    </row>
    <row r="194" spans="2:12" s="1" customFormat="1" ht="7.4" customHeight="1" x14ac:dyDescent="0.2">
      <c r="B194" s="62">
        <v>45139</v>
      </c>
      <c r="C194" s="63">
        <v>50710</v>
      </c>
      <c r="D194" s="13">
        <v>183</v>
      </c>
      <c r="E194" s="64">
        <v>5571</v>
      </c>
      <c r="F194" s="111"/>
      <c r="G194" s="111"/>
      <c r="H194" s="94">
        <v>313791298.83955598</v>
      </c>
      <c r="I194" s="94"/>
      <c r="J194" s="13">
        <v>231289095.72404301</v>
      </c>
      <c r="K194" s="13">
        <v>146356813.896851</v>
      </c>
      <c r="L194" s="13">
        <v>68255813.072565004</v>
      </c>
    </row>
    <row r="195" spans="2:12" s="1" customFormat="1" ht="7.4" customHeight="1" x14ac:dyDescent="0.2">
      <c r="B195" s="62">
        <v>45139</v>
      </c>
      <c r="C195" s="63">
        <v>50740</v>
      </c>
      <c r="D195" s="13">
        <v>184</v>
      </c>
      <c r="E195" s="64">
        <v>5601</v>
      </c>
      <c r="F195" s="111"/>
      <c r="G195" s="111"/>
      <c r="H195" s="94">
        <v>307233849.586263</v>
      </c>
      <c r="I195" s="94"/>
      <c r="J195" s="13">
        <v>226084029.10162401</v>
      </c>
      <c r="K195" s="13">
        <v>142710996.92730501</v>
      </c>
      <c r="L195" s="13">
        <v>66282704.628536999</v>
      </c>
    </row>
    <row r="196" spans="2:12" s="1" customFormat="1" ht="7.4" customHeight="1" x14ac:dyDescent="0.2">
      <c r="B196" s="62">
        <v>45139</v>
      </c>
      <c r="C196" s="63">
        <v>50771</v>
      </c>
      <c r="D196" s="13">
        <v>185</v>
      </c>
      <c r="E196" s="64">
        <v>5632</v>
      </c>
      <c r="F196" s="111"/>
      <c r="G196" s="111"/>
      <c r="H196" s="94">
        <v>300700639.54494202</v>
      </c>
      <c r="I196" s="94"/>
      <c r="J196" s="13">
        <v>220901137.67099699</v>
      </c>
      <c r="K196" s="13">
        <v>139084777.84336999</v>
      </c>
      <c r="L196" s="13">
        <v>64324882.564752698</v>
      </c>
    </row>
    <row r="197" spans="2:12" s="1" customFormat="1" ht="7.4" customHeight="1" x14ac:dyDescent="0.2">
      <c r="B197" s="62">
        <v>45139</v>
      </c>
      <c r="C197" s="63">
        <v>50802</v>
      </c>
      <c r="D197" s="13">
        <v>186</v>
      </c>
      <c r="E197" s="64">
        <v>5663</v>
      </c>
      <c r="F197" s="111"/>
      <c r="G197" s="111"/>
      <c r="H197" s="94">
        <v>294197096.82280898</v>
      </c>
      <c r="I197" s="94"/>
      <c r="J197" s="13">
        <v>215756934.290887</v>
      </c>
      <c r="K197" s="13">
        <v>135500377.15874001</v>
      </c>
      <c r="L197" s="13">
        <v>62401714.829460002</v>
      </c>
    </row>
    <row r="198" spans="2:12" s="1" customFormat="1" ht="7.4" customHeight="1" x14ac:dyDescent="0.2">
      <c r="B198" s="62">
        <v>45139</v>
      </c>
      <c r="C198" s="63">
        <v>50830</v>
      </c>
      <c r="D198" s="13">
        <v>187</v>
      </c>
      <c r="E198" s="64">
        <v>5691</v>
      </c>
      <c r="F198" s="111"/>
      <c r="G198" s="111"/>
      <c r="H198" s="94">
        <v>287743047.13133103</v>
      </c>
      <c r="I198" s="94"/>
      <c r="J198" s="13">
        <v>210700390.84191501</v>
      </c>
      <c r="K198" s="13">
        <v>132020750.98281799</v>
      </c>
      <c r="L198" s="13">
        <v>60566605.012543499</v>
      </c>
    </row>
    <row r="199" spans="2:12" s="1" customFormat="1" ht="7.4" customHeight="1" x14ac:dyDescent="0.2">
      <c r="B199" s="62">
        <v>45139</v>
      </c>
      <c r="C199" s="63">
        <v>50861</v>
      </c>
      <c r="D199" s="13">
        <v>188</v>
      </c>
      <c r="E199" s="64">
        <v>5722</v>
      </c>
      <c r="F199" s="111"/>
      <c r="G199" s="111"/>
      <c r="H199" s="94">
        <v>281323795.21282899</v>
      </c>
      <c r="I199" s="94"/>
      <c r="J199" s="13">
        <v>205650490.43220201</v>
      </c>
      <c r="K199" s="13">
        <v>128528873.17798001</v>
      </c>
      <c r="L199" s="13">
        <v>58714903.478919297</v>
      </c>
    </row>
    <row r="200" spans="2:12" s="1" customFormat="1" ht="7.4" customHeight="1" x14ac:dyDescent="0.2">
      <c r="B200" s="62">
        <v>45139</v>
      </c>
      <c r="C200" s="63">
        <v>50891</v>
      </c>
      <c r="D200" s="13">
        <v>189</v>
      </c>
      <c r="E200" s="64">
        <v>5752</v>
      </c>
      <c r="F200" s="111"/>
      <c r="G200" s="111"/>
      <c r="H200" s="94">
        <v>274808249.31796002</v>
      </c>
      <c r="I200" s="94"/>
      <c r="J200" s="13">
        <v>200557823.401097</v>
      </c>
      <c r="K200" s="13">
        <v>125037512.58437601</v>
      </c>
      <c r="L200" s="13">
        <v>56885824.904496603</v>
      </c>
    </row>
    <row r="201" spans="2:12" s="1" customFormat="1" ht="7.4" customHeight="1" x14ac:dyDescent="0.2">
      <c r="B201" s="62">
        <v>45139</v>
      </c>
      <c r="C201" s="63">
        <v>50922</v>
      </c>
      <c r="D201" s="13">
        <v>190</v>
      </c>
      <c r="E201" s="64">
        <v>5783</v>
      </c>
      <c r="F201" s="111"/>
      <c r="G201" s="111"/>
      <c r="H201" s="94">
        <v>268481417.69337302</v>
      </c>
      <c r="I201" s="94"/>
      <c r="J201" s="13">
        <v>195608108.58565801</v>
      </c>
      <c r="K201" s="13">
        <v>121641471.29279301</v>
      </c>
      <c r="L201" s="13">
        <v>55106397.257977903</v>
      </c>
    </row>
    <row r="202" spans="2:12" s="1" customFormat="1" ht="7.4" customHeight="1" x14ac:dyDescent="0.2">
      <c r="B202" s="62">
        <v>45139</v>
      </c>
      <c r="C202" s="63">
        <v>50952</v>
      </c>
      <c r="D202" s="13">
        <v>191</v>
      </c>
      <c r="E202" s="64">
        <v>5813</v>
      </c>
      <c r="F202" s="111"/>
      <c r="G202" s="111"/>
      <c r="H202" s="94">
        <v>262251648.791814</v>
      </c>
      <c r="I202" s="94"/>
      <c r="J202" s="13">
        <v>190755649.47165099</v>
      </c>
      <c r="K202" s="13">
        <v>118331940.64639799</v>
      </c>
      <c r="L202" s="13">
        <v>53387357.436602198</v>
      </c>
    </row>
    <row r="203" spans="2:12" s="1" customFormat="1" ht="7.4" customHeight="1" x14ac:dyDescent="0.2">
      <c r="B203" s="62">
        <v>45139</v>
      </c>
      <c r="C203" s="63">
        <v>50983</v>
      </c>
      <c r="D203" s="13">
        <v>192</v>
      </c>
      <c r="E203" s="64">
        <v>5844</v>
      </c>
      <c r="F203" s="111"/>
      <c r="G203" s="111"/>
      <c r="H203" s="94">
        <v>256096280.25206199</v>
      </c>
      <c r="I203" s="94"/>
      <c r="J203" s="13">
        <v>185962437.996867</v>
      </c>
      <c r="K203" s="13">
        <v>115065174.946767</v>
      </c>
      <c r="L203" s="13">
        <v>51693621.592944898</v>
      </c>
    </row>
    <row r="204" spans="2:12" s="1" customFormat="1" ht="7.4" customHeight="1" x14ac:dyDescent="0.2">
      <c r="B204" s="62">
        <v>45139</v>
      </c>
      <c r="C204" s="63">
        <v>51014</v>
      </c>
      <c r="D204" s="13">
        <v>193</v>
      </c>
      <c r="E204" s="64">
        <v>5875</v>
      </c>
      <c r="F204" s="111"/>
      <c r="G204" s="111"/>
      <c r="H204" s="94">
        <v>250045493.78512299</v>
      </c>
      <c r="I204" s="94"/>
      <c r="J204" s="13">
        <v>181260749.76802701</v>
      </c>
      <c r="K204" s="13">
        <v>111870746.44000401</v>
      </c>
      <c r="L204" s="13">
        <v>50045635.987004101</v>
      </c>
    </row>
    <row r="205" spans="2:12" s="1" customFormat="1" ht="7.4" customHeight="1" x14ac:dyDescent="0.2">
      <c r="B205" s="62">
        <v>45139</v>
      </c>
      <c r="C205" s="63">
        <v>51044</v>
      </c>
      <c r="D205" s="13">
        <v>194</v>
      </c>
      <c r="E205" s="64">
        <v>5905</v>
      </c>
      <c r="F205" s="111"/>
      <c r="G205" s="111"/>
      <c r="H205" s="94">
        <v>244137888.398864</v>
      </c>
      <c r="I205" s="94"/>
      <c r="J205" s="13">
        <v>176687767.81515399</v>
      </c>
      <c r="K205" s="13">
        <v>108779990.160427</v>
      </c>
      <c r="L205" s="13">
        <v>48463500.013247199</v>
      </c>
    </row>
    <row r="206" spans="2:12" s="1" customFormat="1" ht="7.4" customHeight="1" x14ac:dyDescent="0.2">
      <c r="B206" s="62">
        <v>45139</v>
      </c>
      <c r="C206" s="63">
        <v>51075</v>
      </c>
      <c r="D206" s="13">
        <v>195</v>
      </c>
      <c r="E206" s="64">
        <v>5936</v>
      </c>
      <c r="F206" s="111"/>
      <c r="G206" s="111"/>
      <c r="H206" s="94">
        <v>238317096.28079599</v>
      </c>
      <c r="I206" s="94"/>
      <c r="J206" s="13">
        <v>172182606.50866699</v>
      </c>
      <c r="K206" s="13">
        <v>105736736.45630699</v>
      </c>
      <c r="L206" s="13">
        <v>46908147.460812002</v>
      </c>
    </row>
    <row r="207" spans="2:12" s="1" customFormat="1" ht="7.4" customHeight="1" x14ac:dyDescent="0.2">
      <c r="B207" s="62">
        <v>45139</v>
      </c>
      <c r="C207" s="63">
        <v>51105</v>
      </c>
      <c r="D207" s="13">
        <v>196</v>
      </c>
      <c r="E207" s="64">
        <v>5966</v>
      </c>
      <c r="F207" s="111"/>
      <c r="G207" s="111"/>
      <c r="H207" s="94">
        <v>232560159.942718</v>
      </c>
      <c r="I207" s="94"/>
      <c r="J207" s="13">
        <v>167747461.60589901</v>
      </c>
      <c r="K207" s="13">
        <v>102759586.569015</v>
      </c>
      <c r="L207" s="13">
        <v>45400518.3806151</v>
      </c>
    </row>
    <row r="208" spans="2:12" s="1" customFormat="1" ht="7.4" customHeight="1" x14ac:dyDescent="0.2">
      <c r="B208" s="62">
        <v>45139</v>
      </c>
      <c r="C208" s="63">
        <v>51136</v>
      </c>
      <c r="D208" s="13">
        <v>197</v>
      </c>
      <c r="E208" s="64">
        <v>5997</v>
      </c>
      <c r="F208" s="111"/>
      <c r="G208" s="111"/>
      <c r="H208" s="94">
        <v>226915779.01916</v>
      </c>
      <c r="I208" s="94"/>
      <c r="J208" s="13">
        <v>163398518.69470799</v>
      </c>
      <c r="K208" s="13">
        <v>99840925.744434699</v>
      </c>
      <c r="L208" s="13">
        <v>43924181.973930798</v>
      </c>
    </row>
    <row r="209" spans="2:12" s="1" customFormat="1" ht="7.4" customHeight="1" x14ac:dyDescent="0.2">
      <c r="B209" s="62">
        <v>45139</v>
      </c>
      <c r="C209" s="63">
        <v>51167</v>
      </c>
      <c r="D209" s="13">
        <v>198</v>
      </c>
      <c r="E209" s="64">
        <v>6028</v>
      </c>
      <c r="F209" s="111"/>
      <c r="G209" s="111"/>
      <c r="H209" s="94">
        <v>221311602.71662399</v>
      </c>
      <c r="I209" s="94"/>
      <c r="J209" s="13">
        <v>159092747.10686401</v>
      </c>
      <c r="K209" s="13">
        <v>96962757.554245695</v>
      </c>
      <c r="L209" s="13">
        <v>42477276.210485898</v>
      </c>
    </row>
    <row r="210" spans="2:12" s="1" customFormat="1" ht="7.4" customHeight="1" x14ac:dyDescent="0.2">
      <c r="B210" s="62">
        <v>45139</v>
      </c>
      <c r="C210" s="63">
        <v>51196</v>
      </c>
      <c r="D210" s="13">
        <v>199</v>
      </c>
      <c r="E210" s="64">
        <v>6057</v>
      </c>
      <c r="F210" s="111"/>
      <c r="G210" s="111"/>
      <c r="H210" s="94">
        <v>215761591.70382601</v>
      </c>
      <c r="I210" s="94"/>
      <c r="J210" s="13">
        <v>154856941.22191101</v>
      </c>
      <c r="K210" s="13">
        <v>94156584.333199099</v>
      </c>
      <c r="L210" s="13">
        <v>41084494.258643001</v>
      </c>
    </row>
    <row r="211" spans="2:12" s="1" customFormat="1" ht="7.4" customHeight="1" x14ac:dyDescent="0.2">
      <c r="B211" s="62">
        <v>45139</v>
      </c>
      <c r="C211" s="63">
        <v>51227</v>
      </c>
      <c r="D211" s="13">
        <v>200</v>
      </c>
      <c r="E211" s="64">
        <v>6088</v>
      </c>
      <c r="F211" s="111"/>
      <c r="G211" s="111"/>
      <c r="H211" s="94">
        <v>210274875.981076</v>
      </c>
      <c r="I211" s="94"/>
      <c r="J211" s="13">
        <v>150663032.29857701</v>
      </c>
      <c r="K211" s="13">
        <v>91373616.769537598</v>
      </c>
      <c r="L211" s="13">
        <v>39701296.0883101</v>
      </c>
    </row>
    <row r="212" spans="2:12" s="1" customFormat="1" ht="7.4" customHeight="1" x14ac:dyDescent="0.2">
      <c r="B212" s="62">
        <v>45139</v>
      </c>
      <c r="C212" s="63">
        <v>51257</v>
      </c>
      <c r="D212" s="13">
        <v>201</v>
      </c>
      <c r="E212" s="64">
        <v>6118</v>
      </c>
      <c r="F212" s="111"/>
      <c r="G212" s="111"/>
      <c r="H212" s="94">
        <v>204847452.09221601</v>
      </c>
      <c r="I212" s="94"/>
      <c r="J212" s="13">
        <v>146533338.84190601</v>
      </c>
      <c r="K212" s="13">
        <v>88650323.406781495</v>
      </c>
      <c r="L212" s="13">
        <v>38360148.269619003</v>
      </c>
    </row>
    <row r="213" spans="2:12" s="1" customFormat="1" ht="7.4" customHeight="1" x14ac:dyDescent="0.2">
      <c r="B213" s="62">
        <v>45139</v>
      </c>
      <c r="C213" s="63">
        <v>51288</v>
      </c>
      <c r="D213" s="13">
        <v>202</v>
      </c>
      <c r="E213" s="64">
        <v>6149</v>
      </c>
      <c r="F213" s="111"/>
      <c r="G213" s="111"/>
      <c r="H213" s="94">
        <v>199508288.64747599</v>
      </c>
      <c r="I213" s="94"/>
      <c r="J213" s="13">
        <v>142472026.34197599</v>
      </c>
      <c r="K213" s="13">
        <v>85974087.095805094</v>
      </c>
      <c r="L213" s="13">
        <v>37044534.807512902</v>
      </c>
    </row>
    <row r="214" spans="2:12" s="1" customFormat="1" ht="7.4" customHeight="1" x14ac:dyDescent="0.2">
      <c r="B214" s="62">
        <v>45139</v>
      </c>
      <c r="C214" s="63">
        <v>51318</v>
      </c>
      <c r="D214" s="13">
        <v>203</v>
      </c>
      <c r="E214" s="64">
        <v>6179</v>
      </c>
      <c r="F214" s="111"/>
      <c r="G214" s="111"/>
      <c r="H214" s="94">
        <v>194268986.90856799</v>
      </c>
      <c r="I214" s="94"/>
      <c r="J214" s="13">
        <v>138502844.76268101</v>
      </c>
      <c r="K214" s="13">
        <v>83373192.7061041</v>
      </c>
      <c r="L214" s="13">
        <v>35776601.9155581</v>
      </c>
    </row>
    <row r="215" spans="2:12" s="1" customFormat="1" ht="7.4" customHeight="1" x14ac:dyDescent="0.2">
      <c r="B215" s="62">
        <v>45139</v>
      </c>
      <c r="C215" s="63">
        <v>51349</v>
      </c>
      <c r="D215" s="13">
        <v>204</v>
      </c>
      <c r="E215" s="64">
        <v>6210</v>
      </c>
      <c r="F215" s="111"/>
      <c r="G215" s="111"/>
      <c r="H215" s="94">
        <v>189142209.190882</v>
      </c>
      <c r="I215" s="94"/>
      <c r="J215" s="13">
        <v>134619029.28647801</v>
      </c>
      <c r="K215" s="13">
        <v>80829201.152208894</v>
      </c>
      <c r="L215" s="13">
        <v>34538029.972770199</v>
      </c>
    </row>
    <row r="216" spans="2:12" s="1" customFormat="1" ht="7.4" customHeight="1" x14ac:dyDescent="0.2">
      <c r="B216" s="62">
        <v>45139</v>
      </c>
      <c r="C216" s="63">
        <v>51380</v>
      </c>
      <c r="D216" s="13">
        <v>205</v>
      </c>
      <c r="E216" s="64">
        <v>6241</v>
      </c>
      <c r="F216" s="111"/>
      <c r="G216" s="111"/>
      <c r="H216" s="94">
        <v>184096013.48834401</v>
      </c>
      <c r="I216" s="94"/>
      <c r="J216" s="13">
        <v>130805245.58322901</v>
      </c>
      <c r="K216" s="13">
        <v>78339552.321849793</v>
      </c>
      <c r="L216" s="13">
        <v>33332430.3588266</v>
      </c>
    </row>
    <row r="217" spans="2:12" s="1" customFormat="1" ht="7.4" customHeight="1" x14ac:dyDescent="0.2">
      <c r="B217" s="62">
        <v>45139</v>
      </c>
      <c r="C217" s="63">
        <v>51410</v>
      </c>
      <c r="D217" s="13">
        <v>206</v>
      </c>
      <c r="E217" s="64">
        <v>6271</v>
      </c>
      <c r="F217" s="111"/>
      <c r="G217" s="111"/>
      <c r="H217" s="94">
        <v>179175036.926862</v>
      </c>
      <c r="I217" s="94"/>
      <c r="J217" s="13">
        <v>127099791.867172</v>
      </c>
      <c r="K217" s="13">
        <v>75932995.282498196</v>
      </c>
      <c r="L217" s="13">
        <v>32176033.841826599</v>
      </c>
    </row>
    <row r="218" spans="2:12" s="1" customFormat="1" ht="7.4" customHeight="1" x14ac:dyDescent="0.2">
      <c r="B218" s="62">
        <v>45139</v>
      </c>
      <c r="C218" s="63">
        <v>51441</v>
      </c>
      <c r="D218" s="13">
        <v>207</v>
      </c>
      <c r="E218" s="64">
        <v>6302</v>
      </c>
      <c r="F218" s="111"/>
      <c r="G218" s="111"/>
      <c r="H218" s="94">
        <v>174347091.337235</v>
      </c>
      <c r="I218" s="94"/>
      <c r="J218" s="13">
        <v>123465273.31469101</v>
      </c>
      <c r="K218" s="13">
        <v>73574040.527684405</v>
      </c>
      <c r="L218" s="13">
        <v>31044395.329801101</v>
      </c>
    </row>
    <row r="219" spans="2:12" s="1" customFormat="1" ht="7.4" customHeight="1" x14ac:dyDescent="0.2">
      <c r="B219" s="62">
        <v>45139</v>
      </c>
      <c r="C219" s="63">
        <v>51471</v>
      </c>
      <c r="D219" s="13">
        <v>208</v>
      </c>
      <c r="E219" s="64">
        <v>6332</v>
      </c>
      <c r="F219" s="111"/>
      <c r="G219" s="111"/>
      <c r="H219" s="94">
        <v>169571502.646521</v>
      </c>
      <c r="I219" s="94"/>
      <c r="J219" s="13">
        <v>119886296.646419</v>
      </c>
      <c r="K219" s="13">
        <v>71265460.729244396</v>
      </c>
      <c r="L219" s="13">
        <v>29947031.449578799</v>
      </c>
    </row>
    <row r="220" spans="2:12" s="1" customFormat="1" ht="7.4" customHeight="1" x14ac:dyDescent="0.2">
      <c r="B220" s="62">
        <v>45139</v>
      </c>
      <c r="C220" s="63">
        <v>51502</v>
      </c>
      <c r="D220" s="13">
        <v>209</v>
      </c>
      <c r="E220" s="64">
        <v>6363</v>
      </c>
      <c r="F220" s="111"/>
      <c r="G220" s="111"/>
      <c r="H220" s="94">
        <v>164847613.52007601</v>
      </c>
      <c r="I220" s="94"/>
      <c r="J220" s="13">
        <v>116348856.550548</v>
      </c>
      <c r="K220" s="13">
        <v>68986762.573870897</v>
      </c>
      <c r="L220" s="13">
        <v>28866695.149829499</v>
      </c>
    </row>
    <row r="221" spans="2:12" s="1" customFormat="1" ht="7.4" customHeight="1" x14ac:dyDescent="0.2">
      <c r="B221" s="62">
        <v>45139</v>
      </c>
      <c r="C221" s="63">
        <v>51533</v>
      </c>
      <c r="D221" s="13">
        <v>210</v>
      </c>
      <c r="E221" s="64">
        <v>6394</v>
      </c>
      <c r="F221" s="111"/>
      <c r="G221" s="111"/>
      <c r="H221" s="94">
        <v>160155953.23452801</v>
      </c>
      <c r="I221" s="94"/>
      <c r="J221" s="13">
        <v>112845779.522222</v>
      </c>
      <c r="K221" s="13">
        <v>66739516.964097202</v>
      </c>
      <c r="L221" s="13">
        <v>27808078.433100998</v>
      </c>
    </row>
    <row r="222" spans="2:12" s="1" customFormat="1" ht="7.4" customHeight="1" x14ac:dyDescent="0.2">
      <c r="B222" s="62">
        <v>45139</v>
      </c>
      <c r="C222" s="63">
        <v>51561</v>
      </c>
      <c r="D222" s="13">
        <v>211</v>
      </c>
      <c r="E222" s="64">
        <v>6422</v>
      </c>
      <c r="F222" s="111"/>
      <c r="G222" s="111"/>
      <c r="H222" s="94">
        <v>155510248.50887099</v>
      </c>
      <c r="I222" s="94"/>
      <c r="J222" s="13">
        <v>109404547.106197</v>
      </c>
      <c r="K222" s="13">
        <v>64555645.336304903</v>
      </c>
      <c r="L222" s="13">
        <v>26795209.614628401</v>
      </c>
    </row>
    <row r="223" spans="2:12" s="1" customFormat="1" ht="7.4" customHeight="1" x14ac:dyDescent="0.2">
      <c r="B223" s="62">
        <v>45139</v>
      </c>
      <c r="C223" s="63">
        <v>51592</v>
      </c>
      <c r="D223" s="13">
        <v>212</v>
      </c>
      <c r="E223" s="64">
        <v>6453</v>
      </c>
      <c r="F223" s="111"/>
      <c r="G223" s="111"/>
      <c r="H223" s="94">
        <v>150957709.07484001</v>
      </c>
      <c r="I223" s="94"/>
      <c r="J223" s="13">
        <v>106021619.215636</v>
      </c>
      <c r="K223" s="13">
        <v>62400400.900040098</v>
      </c>
      <c r="L223" s="13">
        <v>25790925.7588965</v>
      </c>
    </row>
    <row r="224" spans="2:12" s="1" customFormat="1" ht="7.4" customHeight="1" x14ac:dyDescent="0.2">
      <c r="B224" s="62">
        <v>45139</v>
      </c>
      <c r="C224" s="63">
        <v>51622</v>
      </c>
      <c r="D224" s="13">
        <v>213</v>
      </c>
      <c r="E224" s="64">
        <v>6483</v>
      </c>
      <c r="F224" s="111"/>
      <c r="G224" s="111"/>
      <c r="H224" s="94">
        <v>146475160.07622299</v>
      </c>
      <c r="I224" s="94"/>
      <c r="J224" s="13">
        <v>102704548.565529</v>
      </c>
      <c r="K224" s="13">
        <v>60299316.928713001</v>
      </c>
      <c r="L224" s="13">
        <v>24820357.2026962</v>
      </c>
    </row>
    <row r="225" spans="2:12" s="1" customFormat="1" ht="7.4" customHeight="1" x14ac:dyDescent="0.2">
      <c r="B225" s="62">
        <v>45139</v>
      </c>
      <c r="C225" s="63">
        <v>51653</v>
      </c>
      <c r="D225" s="13">
        <v>214</v>
      </c>
      <c r="E225" s="64">
        <v>6514</v>
      </c>
      <c r="F225" s="111"/>
      <c r="G225" s="111"/>
      <c r="H225" s="94">
        <v>142128479.197308</v>
      </c>
      <c r="I225" s="94"/>
      <c r="J225" s="13">
        <v>99487744.442283407</v>
      </c>
      <c r="K225" s="13">
        <v>58262134.590539403</v>
      </c>
      <c r="L225" s="13">
        <v>23880237.7670746</v>
      </c>
    </row>
    <row r="226" spans="2:12" s="1" customFormat="1" ht="7.4" customHeight="1" x14ac:dyDescent="0.2">
      <c r="B226" s="62">
        <v>45139</v>
      </c>
      <c r="C226" s="63">
        <v>51683</v>
      </c>
      <c r="D226" s="13">
        <v>215</v>
      </c>
      <c r="E226" s="64">
        <v>6544</v>
      </c>
      <c r="F226" s="111"/>
      <c r="G226" s="111"/>
      <c r="H226" s="94">
        <v>138036372.93735099</v>
      </c>
      <c r="I226" s="94"/>
      <c r="J226" s="13">
        <v>96464734.940276206</v>
      </c>
      <c r="K226" s="13">
        <v>56352754.6211202</v>
      </c>
      <c r="L226" s="13">
        <v>23002947.481910601</v>
      </c>
    </row>
    <row r="227" spans="2:12" s="1" customFormat="1" ht="7.4" customHeight="1" x14ac:dyDescent="0.2">
      <c r="B227" s="62">
        <v>45139</v>
      </c>
      <c r="C227" s="63">
        <v>51714</v>
      </c>
      <c r="D227" s="13">
        <v>216</v>
      </c>
      <c r="E227" s="64">
        <v>6575</v>
      </c>
      <c r="F227" s="111"/>
      <c r="G227" s="111"/>
      <c r="H227" s="94">
        <v>134092679.28837401</v>
      </c>
      <c r="I227" s="94"/>
      <c r="J227" s="13">
        <v>93549804.3647753</v>
      </c>
      <c r="K227" s="13">
        <v>54510924.937069699</v>
      </c>
      <c r="L227" s="13">
        <v>22156875.054157302</v>
      </c>
    </row>
    <row r="228" spans="2:12" s="1" customFormat="1" ht="7.4" customHeight="1" x14ac:dyDescent="0.2">
      <c r="B228" s="62">
        <v>45139</v>
      </c>
      <c r="C228" s="63">
        <v>51745</v>
      </c>
      <c r="D228" s="13">
        <v>217</v>
      </c>
      <c r="E228" s="64">
        <v>6606</v>
      </c>
      <c r="F228" s="111"/>
      <c r="G228" s="111"/>
      <c r="H228" s="94">
        <v>130272145.099133</v>
      </c>
      <c r="I228" s="94"/>
      <c r="J228" s="13">
        <v>90730260.677748203</v>
      </c>
      <c r="K228" s="13">
        <v>52733539.101391099</v>
      </c>
      <c r="L228" s="13">
        <v>21343640.4432972</v>
      </c>
    </row>
    <row r="229" spans="2:12" s="1" customFormat="1" ht="7.4" customHeight="1" x14ac:dyDescent="0.2">
      <c r="B229" s="62">
        <v>45139</v>
      </c>
      <c r="C229" s="63">
        <v>51775</v>
      </c>
      <c r="D229" s="13">
        <v>218</v>
      </c>
      <c r="E229" s="64">
        <v>6636</v>
      </c>
      <c r="F229" s="111"/>
      <c r="G229" s="111"/>
      <c r="H229" s="94">
        <v>126557954.076342</v>
      </c>
      <c r="I229" s="94"/>
      <c r="J229" s="13">
        <v>87998769.634448498</v>
      </c>
      <c r="K229" s="13">
        <v>51020079.1220503</v>
      </c>
      <c r="L229" s="13">
        <v>20565477.057609402</v>
      </c>
    </row>
    <row r="230" spans="2:12" s="1" customFormat="1" ht="7.4" customHeight="1" x14ac:dyDescent="0.2">
      <c r="B230" s="62">
        <v>45139</v>
      </c>
      <c r="C230" s="63">
        <v>51806</v>
      </c>
      <c r="D230" s="13">
        <v>219</v>
      </c>
      <c r="E230" s="64">
        <v>6667</v>
      </c>
      <c r="F230" s="111"/>
      <c r="G230" s="111"/>
      <c r="H230" s="94">
        <v>122964723.530056</v>
      </c>
      <c r="I230" s="94"/>
      <c r="J230" s="13">
        <v>85355295.719667703</v>
      </c>
      <c r="K230" s="13">
        <v>49361584.487949297</v>
      </c>
      <c r="L230" s="13">
        <v>19812686.698864099</v>
      </c>
    </row>
    <row r="231" spans="2:12" s="1" customFormat="1" ht="7.4" customHeight="1" x14ac:dyDescent="0.2">
      <c r="B231" s="62">
        <v>45139</v>
      </c>
      <c r="C231" s="63">
        <v>51836</v>
      </c>
      <c r="D231" s="13">
        <v>220</v>
      </c>
      <c r="E231" s="64">
        <v>6697</v>
      </c>
      <c r="F231" s="111"/>
      <c r="G231" s="111"/>
      <c r="H231" s="94">
        <v>119466648.998758</v>
      </c>
      <c r="I231" s="94"/>
      <c r="J231" s="13">
        <v>82791009.107502595</v>
      </c>
      <c r="K231" s="13">
        <v>47760796.8449542</v>
      </c>
      <c r="L231" s="13">
        <v>19091582.456214901</v>
      </c>
    </row>
    <row r="232" spans="2:12" s="1" customFormat="1" ht="7.4" customHeight="1" x14ac:dyDescent="0.2">
      <c r="B232" s="62">
        <v>45139</v>
      </c>
      <c r="C232" s="63">
        <v>51867</v>
      </c>
      <c r="D232" s="13">
        <v>221</v>
      </c>
      <c r="E232" s="64">
        <v>6728</v>
      </c>
      <c r="F232" s="111"/>
      <c r="G232" s="111"/>
      <c r="H232" s="94">
        <v>116120882.843519</v>
      </c>
      <c r="I232" s="94"/>
      <c r="J232" s="13">
        <v>80335888.656043306</v>
      </c>
      <c r="K232" s="13">
        <v>46226613.939850301</v>
      </c>
      <c r="L232" s="13">
        <v>18400052.663312599</v>
      </c>
    </row>
    <row r="233" spans="2:12" s="1" customFormat="1" ht="7.4" customHeight="1" x14ac:dyDescent="0.2">
      <c r="B233" s="62">
        <v>45139</v>
      </c>
      <c r="C233" s="63">
        <v>51898</v>
      </c>
      <c r="D233" s="13">
        <v>222</v>
      </c>
      <c r="E233" s="64">
        <v>6759</v>
      </c>
      <c r="F233" s="111"/>
      <c r="G233" s="111"/>
      <c r="H233" s="94">
        <v>112885302.774699</v>
      </c>
      <c r="I233" s="94"/>
      <c r="J233" s="13">
        <v>77964958.902158707</v>
      </c>
      <c r="K233" s="13">
        <v>44748247.139160402</v>
      </c>
      <c r="L233" s="13">
        <v>17736161.335966501</v>
      </c>
    </row>
    <row r="234" spans="2:12" s="1" customFormat="1" ht="7.4" customHeight="1" x14ac:dyDescent="0.2">
      <c r="B234" s="62">
        <v>45139</v>
      </c>
      <c r="C234" s="63">
        <v>51926</v>
      </c>
      <c r="D234" s="13">
        <v>223</v>
      </c>
      <c r="E234" s="64">
        <v>6787</v>
      </c>
      <c r="F234" s="111"/>
      <c r="G234" s="111"/>
      <c r="H234" s="94">
        <v>109752850.76477</v>
      </c>
      <c r="I234" s="94"/>
      <c r="J234" s="13">
        <v>75685378.079971299</v>
      </c>
      <c r="K234" s="13">
        <v>43340076.601284496</v>
      </c>
      <c r="L234" s="13">
        <v>17112296.183281898</v>
      </c>
    </row>
    <row r="235" spans="2:12" s="1" customFormat="1" ht="7.4" customHeight="1" x14ac:dyDescent="0.2">
      <c r="B235" s="62">
        <v>45139</v>
      </c>
      <c r="C235" s="63">
        <v>51957</v>
      </c>
      <c r="D235" s="13">
        <v>224</v>
      </c>
      <c r="E235" s="64">
        <v>6818</v>
      </c>
      <c r="F235" s="111"/>
      <c r="G235" s="111"/>
      <c r="H235" s="94">
        <v>106714390.106903</v>
      </c>
      <c r="I235" s="94"/>
      <c r="J235" s="13">
        <v>73465246.620735303</v>
      </c>
      <c r="K235" s="13">
        <v>41961762.7113453</v>
      </c>
      <c r="L235" s="13">
        <v>16497911.023644499</v>
      </c>
    </row>
    <row r="236" spans="2:12" s="1" customFormat="1" ht="7.4" customHeight="1" x14ac:dyDescent="0.2">
      <c r="B236" s="62">
        <v>45139</v>
      </c>
      <c r="C236" s="63">
        <v>51987</v>
      </c>
      <c r="D236" s="13">
        <v>225</v>
      </c>
      <c r="E236" s="64">
        <v>6848</v>
      </c>
      <c r="F236" s="111"/>
      <c r="G236" s="111"/>
      <c r="H236" s="94">
        <v>103722975.842876</v>
      </c>
      <c r="I236" s="94"/>
      <c r="J236" s="13">
        <v>71288665.163101494</v>
      </c>
      <c r="K236" s="13">
        <v>40618327.1231931</v>
      </c>
      <c r="L236" s="13">
        <v>15904255.7139771</v>
      </c>
    </row>
    <row r="237" spans="2:12" s="1" customFormat="1" ht="7.4" customHeight="1" x14ac:dyDescent="0.2">
      <c r="B237" s="62">
        <v>45139</v>
      </c>
      <c r="C237" s="63">
        <v>52018</v>
      </c>
      <c r="D237" s="13">
        <v>226</v>
      </c>
      <c r="E237" s="64">
        <v>6879</v>
      </c>
      <c r="F237" s="111"/>
      <c r="G237" s="111"/>
      <c r="H237" s="94">
        <v>100785196.640563</v>
      </c>
      <c r="I237" s="94"/>
      <c r="J237" s="13">
        <v>69152047.118431494</v>
      </c>
      <c r="K237" s="13">
        <v>39300736.032785296</v>
      </c>
      <c r="L237" s="13">
        <v>15323170.0253888</v>
      </c>
    </row>
    <row r="238" spans="2:12" s="1" customFormat="1" ht="7.4" customHeight="1" x14ac:dyDescent="0.2">
      <c r="B238" s="62">
        <v>45139</v>
      </c>
      <c r="C238" s="63">
        <v>52048</v>
      </c>
      <c r="D238" s="13">
        <v>227</v>
      </c>
      <c r="E238" s="64">
        <v>6909</v>
      </c>
      <c r="F238" s="111"/>
      <c r="G238" s="111"/>
      <c r="H238" s="94">
        <v>97910685.333527997</v>
      </c>
      <c r="I238" s="94"/>
      <c r="J238" s="13">
        <v>67069480.811772302</v>
      </c>
      <c r="K238" s="13">
        <v>38023348.0270335</v>
      </c>
      <c r="L238" s="13">
        <v>14764351.451712999</v>
      </c>
    </row>
    <row r="239" spans="2:12" s="1" customFormat="1" ht="7.4" customHeight="1" x14ac:dyDescent="0.2">
      <c r="B239" s="62">
        <v>45139</v>
      </c>
      <c r="C239" s="63">
        <v>52079</v>
      </c>
      <c r="D239" s="13">
        <v>228</v>
      </c>
      <c r="E239" s="64">
        <v>6940</v>
      </c>
      <c r="F239" s="111"/>
      <c r="G239" s="111"/>
      <c r="H239" s="94">
        <v>95086112.661992997</v>
      </c>
      <c r="I239" s="94"/>
      <c r="J239" s="13">
        <v>65024156.300961897</v>
      </c>
      <c r="K239" s="13">
        <v>36770050.721158497</v>
      </c>
      <c r="L239" s="13">
        <v>14217226.0449077</v>
      </c>
    </row>
    <row r="240" spans="2:12" s="1" customFormat="1" ht="7.4" customHeight="1" x14ac:dyDescent="0.2">
      <c r="B240" s="62">
        <v>45139</v>
      </c>
      <c r="C240" s="63">
        <v>52110</v>
      </c>
      <c r="D240" s="13">
        <v>229</v>
      </c>
      <c r="E240" s="64">
        <v>6971</v>
      </c>
      <c r="F240" s="111"/>
      <c r="G240" s="111"/>
      <c r="H240" s="94">
        <v>92293277.892976001</v>
      </c>
      <c r="I240" s="94"/>
      <c r="J240" s="13">
        <v>63007243.889594302</v>
      </c>
      <c r="K240" s="13">
        <v>35538907.967005499</v>
      </c>
      <c r="L240" s="13">
        <v>13683000.343566701</v>
      </c>
    </row>
    <row r="241" spans="2:12" s="1" customFormat="1" ht="7.4" customHeight="1" x14ac:dyDescent="0.2">
      <c r="B241" s="62">
        <v>45139</v>
      </c>
      <c r="C241" s="63">
        <v>52140</v>
      </c>
      <c r="D241" s="13">
        <v>230</v>
      </c>
      <c r="E241" s="64">
        <v>7001</v>
      </c>
      <c r="F241" s="111"/>
      <c r="G241" s="111"/>
      <c r="H241" s="94">
        <v>89544099.556949005</v>
      </c>
      <c r="I241" s="94"/>
      <c r="J241" s="13">
        <v>61030080.962281197</v>
      </c>
      <c r="K241" s="13">
        <v>34338973.560484096</v>
      </c>
      <c r="L241" s="13">
        <v>13166812.5248248</v>
      </c>
    </row>
    <row r="242" spans="2:12" s="1" customFormat="1" ht="7.4" customHeight="1" x14ac:dyDescent="0.2">
      <c r="B242" s="62">
        <v>45139</v>
      </c>
      <c r="C242" s="63">
        <v>52171</v>
      </c>
      <c r="D242" s="13">
        <v>231</v>
      </c>
      <c r="E242" s="64">
        <v>7032</v>
      </c>
      <c r="F242" s="111"/>
      <c r="G242" s="111"/>
      <c r="H242" s="94">
        <v>86848776.425758004</v>
      </c>
      <c r="I242" s="94"/>
      <c r="J242" s="13">
        <v>59092648.5706622</v>
      </c>
      <c r="K242" s="13">
        <v>33164305.869139299</v>
      </c>
      <c r="L242" s="13">
        <v>12662541.276653601</v>
      </c>
    </row>
    <row r="243" spans="2:12" s="1" customFormat="1" ht="7.4" customHeight="1" x14ac:dyDescent="0.2">
      <c r="B243" s="62">
        <v>45139</v>
      </c>
      <c r="C243" s="63">
        <v>52201</v>
      </c>
      <c r="D243" s="13">
        <v>232</v>
      </c>
      <c r="E243" s="64">
        <v>7062</v>
      </c>
      <c r="F243" s="111"/>
      <c r="G243" s="111"/>
      <c r="H243" s="94">
        <v>84187376.140305996</v>
      </c>
      <c r="I243" s="94"/>
      <c r="J243" s="13">
        <v>57187786.3517159</v>
      </c>
      <c r="K243" s="13">
        <v>32016253.462209601</v>
      </c>
      <c r="L243" s="13">
        <v>12174091.317760101</v>
      </c>
    </row>
    <row r="244" spans="2:12" s="1" customFormat="1" ht="7.4" customHeight="1" x14ac:dyDescent="0.2">
      <c r="B244" s="62">
        <v>45139</v>
      </c>
      <c r="C244" s="63">
        <v>52232</v>
      </c>
      <c r="D244" s="13">
        <v>233</v>
      </c>
      <c r="E244" s="64">
        <v>7093</v>
      </c>
      <c r="F244" s="111"/>
      <c r="G244" s="111"/>
      <c r="H244" s="94">
        <v>81572265.943096995</v>
      </c>
      <c r="I244" s="94"/>
      <c r="J244" s="13">
        <v>55317381.911439098</v>
      </c>
      <c r="K244" s="13">
        <v>30890357.446385901</v>
      </c>
      <c r="L244" s="13">
        <v>11696221.8950573</v>
      </c>
    </row>
    <row r="245" spans="2:12" s="1" customFormat="1" ht="7.4" customHeight="1" x14ac:dyDescent="0.2">
      <c r="B245" s="62">
        <v>45139</v>
      </c>
      <c r="C245" s="63">
        <v>52263</v>
      </c>
      <c r="D245" s="13">
        <v>234</v>
      </c>
      <c r="E245" s="64">
        <v>7124</v>
      </c>
      <c r="F245" s="111"/>
      <c r="G245" s="111"/>
      <c r="H245" s="94">
        <v>78985180.020092994</v>
      </c>
      <c r="I245" s="94"/>
      <c r="J245" s="13">
        <v>53472129.786266498</v>
      </c>
      <c r="K245" s="13">
        <v>29783990.969755299</v>
      </c>
      <c r="L245" s="13">
        <v>11229545.425357001</v>
      </c>
    </row>
    <row r="246" spans="2:12" s="1" customFormat="1" ht="7.4" customHeight="1" x14ac:dyDescent="0.2">
      <c r="B246" s="62">
        <v>45139</v>
      </c>
      <c r="C246" s="63">
        <v>52291</v>
      </c>
      <c r="D246" s="13">
        <v>235</v>
      </c>
      <c r="E246" s="64">
        <v>7152</v>
      </c>
      <c r="F246" s="111"/>
      <c r="G246" s="111"/>
      <c r="H246" s="94">
        <v>76437645.052096993</v>
      </c>
      <c r="I246" s="94"/>
      <c r="J246" s="13">
        <v>51668195.187521398</v>
      </c>
      <c r="K246" s="13">
        <v>28713082.375783399</v>
      </c>
      <c r="L246" s="13">
        <v>10784353.443499601</v>
      </c>
    </row>
    <row r="247" spans="2:12" s="1" customFormat="1" ht="7.4" customHeight="1" x14ac:dyDescent="0.2">
      <c r="B247" s="62">
        <v>45139</v>
      </c>
      <c r="C247" s="63">
        <v>52322</v>
      </c>
      <c r="D247" s="13">
        <v>236</v>
      </c>
      <c r="E247" s="64">
        <v>7183</v>
      </c>
      <c r="F247" s="111"/>
      <c r="G247" s="111"/>
      <c r="H247" s="94">
        <v>73946812.418757007</v>
      </c>
      <c r="I247" s="94"/>
      <c r="J247" s="13">
        <v>49899733.931209698</v>
      </c>
      <c r="K247" s="13">
        <v>27659788.068431702</v>
      </c>
      <c r="L247" s="13">
        <v>10344744.3814594</v>
      </c>
    </row>
    <row r="248" spans="2:12" s="1" customFormat="1" ht="7.4" customHeight="1" x14ac:dyDescent="0.2">
      <c r="B248" s="62">
        <v>45139</v>
      </c>
      <c r="C248" s="63">
        <v>52352</v>
      </c>
      <c r="D248" s="13">
        <v>237</v>
      </c>
      <c r="E248" s="64">
        <v>7213</v>
      </c>
      <c r="F248" s="111"/>
      <c r="G248" s="111"/>
      <c r="H248" s="94">
        <v>71409797.680911005</v>
      </c>
      <c r="I248" s="94"/>
      <c r="J248" s="13">
        <v>48108646.117791802</v>
      </c>
      <c r="K248" s="13">
        <v>26601340.401614301</v>
      </c>
      <c r="L248" s="13">
        <v>9908103.1588304304</v>
      </c>
    </row>
    <row r="249" spans="2:12" s="1" customFormat="1" ht="7.4" customHeight="1" x14ac:dyDescent="0.2">
      <c r="B249" s="62">
        <v>45139</v>
      </c>
      <c r="C249" s="63">
        <v>52383</v>
      </c>
      <c r="D249" s="13">
        <v>238</v>
      </c>
      <c r="E249" s="64">
        <v>7244</v>
      </c>
      <c r="F249" s="111"/>
      <c r="G249" s="111"/>
      <c r="H249" s="94">
        <v>68987490.598199993</v>
      </c>
      <c r="I249" s="94"/>
      <c r="J249" s="13">
        <v>46397914.4068003</v>
      </c>
      <c r="K249" s="13">
        <v>25590156.260808401</v>
      </c>
      <c r="L249" s="13">
        <v>9491100.1563882697</v>
      </c>
    </row>
    <row r="250" spans="2:12" s="1" customFormat="1" ht="7.4" customHeight="1" x14ac:dyDescent="0.2">
      <c r="B250" s="62">
        <v>45139</v>
      </c>
      <c r="C250" s="63">
        <v>52413</v>
      </c>
      <c r="D250" s="13">
        <v>239</v>
      </c>
      <c r="E250" s="64">
        <v>7274</v>
      </c>
      <c r="F250" s="111"/>
      <c r="G250" s="111"/>
      <c r="H250" s="94">
        <v>66606510.148635</v>
      </c>
      <c r="I250" s="94"/>
      <c r="J250" s="13">
        <v>44723043.570687801</v>
      </c>
      <c r="K250" s="13">
        <v>24605692.766579401</v>
      </c>
      <c r="L250" s="13">
        <v>9088564.6114823502</v>
      </c>
    </row>
    <row r="251" spans="2:12" s="1" customFormat="1" ht="7.4" customHeight="1" x14ac:dyDescent="0.2">
      <c r="B251" s="62">
        <v>45139</v>
      </c>
      <c r="C251" s="63">
        <v>52444</v>
      </c>
      <c r="D251" s="13">
        <v>240</v>
      </c>
      <c r="E251" s="64">
        <v>7305</v>
      </c>
      <c r="F251" s="111"/>
      <c r="G251" s="111"/>
      <c r="H251" s="94">
        <v>64249416.413451999</v>
      </c>
      <c r="I251" s="94"/>
      <c r="J251" s="13">
        <v>43067200.101955302</v>
      </c>
      <c r="K251" s="13">
        <v>23634421.514769498</v>
      </c>
      <c r="L251" s="13">
        <v>8692832.2399038207</v>
      </c>
    </row>
    <row r="252" spans="2:12" s="1" customFormat="1" ht="7.4" customHeight="1" x14ac:dyDescent="0.2">
      <c r="B252" s="62">
        <v>45139</v>
      </c>
      <c r="C252" s="63">
        <v>52475</v>
      </c>
      <c r="D252" s="13">
        <v>241</v>
      </c>
      <c r="E252" s="64">
        <v>7336</v>
      </c>
      <c r="F252" s="111"/>
      <c r="G252" s="111"/>
      <c r="H252" s="94">
        <v>61911252.893258996</v>
      </c>
      <c r="I252" s="94"/>
      <c r="J252" s="13">
        <v>41429512.487888597</v>
      </c>
      <c r="K252" s="13">
        <v>22677869.633236598</v>
      </c>
      <c r="L252" s="13">
        <v>8305680.0165476101</v>
      </c>
    </row>
    <row r="253" spans="2:12" s="1" customFormat="1" ht="7.4" customHeight="1" x14ac:dyDescent="0.2">
      <c r="B253" s="62">
        <v>45139</v>
      </c>
      <c r="C253" s="63">
        <v>52505</v>
      </c>
      <c r="D253" s="13">
        <v>242</v>
      </c>
      <c r="E253" s="64">
        <v>7366</v>
      </c>
      <c r="F253" s="111"/>
      <c r="G253" s="111"/>
      <c r="H253" s="94">
        <v>59605404.567589</v>
      </c>
      <c r="I253" s="94"/>
      <c r="J253" s="13">
        <v>39821024.6125452</v>
      </c>
      <c r="K253" s="13">
        <v>21743759.168905701</v>
      </c>
      <c r="L253" s="13">
        <v>7930921.5470607998</v>
      </c>
    </row>
    <row r="254" spans="2:12" s="1" customFormat="1" ht="7.4" customHeight="1" x14ac:dyDescent="0.2">
      <c r="B254" s="62">
        <v>45139</v>
      </c>
      <c r="C254" s="63">
        <v>52536</v>
      </c>
      <c r="D254" s="13">
        <v>243</v>
      </c>
      <c r="E254" s="64">
        <v>7397</v>
      </c>
      <c r="F254" s="111"/>
      <c r="G254" s="111"/>
      <c r="H254" s="94">
        <v>57318042.617721997</v>
      </c>
      <c r="I254" s="94"/>
      <c r="J254" s="13">
        <v>38227942.178793997</v>
      </c>
      <c r="K254" s="13">
        <v>20820790.396833401</v>
      </c>
      <c r="L254" s="13">
        <v>7562107.6652355101</v>
      </c>
    </row>
    <row r="255" spans="2:12" s="1" customFormat="1" ht="7.4" customHeight="1" x14ac:dyDescent="0.2">
      <c r="B255" s="62">
        <v>45139</v>
      </c>
      <c r="C255" s="63">
        <v>52566</v>
      </c>
      <c r="D255" s="13">
        <v>244</v>
      </c>
      <c r="E255" s="64">
        <v>7427</v>
      </c>
      <c r="F255" s="111"/>
      <c r="G255" s="111"/>
      <c r="H255" s="94">
        <v>55039304.223967999</v>
      </c>
      <c r="I255" s="94"/>
      <c r="J255" s="13">
        <v>36647897.5709133</v>
      </c>
      <c r="K255" s="13">
        <v>19911094.0577491</v>
      </c>
      <c r="L255" s="13">
        <v>7202061.9308790602</v>
      </c>
    </row>
    <row r="256" spans="2:12" s="1" customFormat="1" ht="7.4" customHeight="1" x14ac:dyDescent="0.2">
      <c r="B256" s="62">
        <v>45139</v>
      </c>
      <c r="C256" s="63">
        <v>52597</v>
      </c>
      <c r="D256" s="13">
        <v>245</v>
      </c>
      <c r="E256" s="64">
        <v>7458</v>
      </c>
      <c r="F256" s="111"/>
      <c r="G256" s="111"/>
      <c r="H256" s="94">
        <v>52548560.345091999</v>
      </c>
      <c r="I256" s="94"/>
      <c r="J256" s="13">
        <v>34930092.132529199</v>
      </c>
      <c r="K256" s="13">
        <v>18929532.2658046</v>
      </c>
      <c r="L256" s="13">
        <v>6818019.3622351401</v>
      </c>
    </row>
    <row r="257" spans="2:12" s="1" customFormat="1" ht="7.4" customHeight="1" x14ac:dyDescent="0.2">
      <c r="B257" s="62">
        <v>45139</v>
      </c>
      <c r="C257" s="63">
        <v>52628</v>
      </c>
      <c r="D257" s="13">
        <v>246</v>
      </c>
      <c r="E257" s="64">
        <v>7489</v>
      </c>
      <c r="F257" s="111"/>
      <c r="G257" s="111"/>
      <c r="H257" s="94">
        <v>50308442.971831001</v>
      </c>
      <c r="I257" s="94"/>
      <c r="J257" s="13">
        <v>33384322.273912199</v>
      </c>
      <c r="K257" s="13">
        <v>18045827.802547101</v>
      </c>
      <c r="L257" s="13">
        <v>6472197.7137033604</v>
      </c>
    </row>
    <row r="258" spans="2:12" s="1" customFormat="1" ht="7.4" customHeight="1" x14ac:dyDescent="0.2">
      <c r="B258" s="62">
        <v>45139</v>
      </c>
      <c r="C258" s="63">
        <v>52657</v>
      </c>
      <c r="D258" s="13">
        <v>247</v>
      </c>
      <c r="E258" s="64">
        <v>7518</v>
      </c>
      <c r="F258" s="111"/>
      <c r="G258" s="111"/>
      <c r="H258" s="94">
        <v>48090875.393298998</v>
      </c>
      <c r="I258" s="94"/>
      <c r="J258" s="13">
        <v>31862123.1695696</v>
      </c>
      <c r="K258" s="13">
        <v>17182027.058094699</v>
      </c>
      <c r="L258" s="13">
        <v>6137972.1385481702</v>
      </c>
    </row>
    <row r="259" spans="2:12" s="1" customFormat="1" ht="7.4" customHeight="1" x14ac:dyDescent="0.2">
      <c r="B259" s="62">
        <v>45139</v>
      </c>
      <c r="C259" s="63">
        <v>52688</v>
      </c>
      <c r="D259" s="13">
        <v>248</v>
      </c>
      <c r="E259" s="64">
        <v>7549</v>
      </c>
      <c r="F259" s="111"/>
      <c r="G259" s="111"/>
      <c r="H259" s="94">
        <v>45886932.670875996</v>
      </c>
      <c r="I259" s="94"/>
      <c r="J259" s="13">
        <v>30350359.294790901</v>
      </c>
      <c r="K259" s="13">
        <v>16325166.3779024</v>
      </c>
      <c r="L259" s="13">
        <v>5807172.80746496</v>
      </c>
    </row>
    <row r="260" spans="2:12" s="1" customFormat="1" ht="7.4" customHeight="1" x14ac:dyDescent="0.2">
      <c r="B260" s="62">
        <v>45139</v>
      </c>
      <c r="C260" s="63">
        <v>52718</v>
      </c>
      <c r="D260" s="13">
        <v>249</v>
      </c>
      <c r="E260" s="64">
        <v>7579</v>
      </c>
      <c r="F260" s="111"/>
      <c r="G260" s="111"/>
      <c r="H260" s="94">
        <v>43633893.213050999</v>
      </c>
      <c r="I260" s="94"/>
      <c r="J260" s="13">
        <v>28812791.2950905</v>
      </c>
      <c r="K260" s="13">
        <v>15459978.303742399</v>
      </c>
      <c r="L260" s="13">
        <v>5476865.7715774402</v>
      </c>
    </row>
    <row r="261" spans="2:12" s="1" customFormat="1" ht="7.4" customHeight="1" x14ac:dyDescent="0.2">
      <c r="B261" s="62">
        <v>45139</v>
      </c>
      <c r="C261" s="63">
        <v>52749</v>
      </c>
      <c r="D261" s="13">
        <v>250</v>
      </c>
      <c r="E261" s="64">
        <v>7610</v>
      </c>
      <c r="F261" s="111"/>
      <c r="G261" s="111"/>
      <c r="H261" s="94">
        <v>41494979.592086002</v>
      </c>
      <c r="I261" s="94"/>
      <c r="J261" s="13">
        <v>27353928.248038299</v>
      </c>
      <c r="K261" s="13">
        <v>14639874.1351292</v>
      </c>
      <c r="L261" s="13">
        <v>5164367.9788767602</v>
      </c>
    </row>
    <row r="262" spans="2:12" s="1" customFormat="1" ht="7.4" customHeight="1" x14ac:dyDescent="0.2">
      <c r="B262" s="62">
        <v>45139</v>
      </c>
      <c r="C262" s="63">
        <v>52779</v>
      </c>
      <c r="D262" s="13">
        <v>251</v>
      </c>
      <c r="E262" s="64">
        <v>7640</v>
      </c>
      <c r="F262" s="111"/>
      <c r="G262" s="111"/>
      <c r="H262" s="94">
        <v>39401380.586098999</v>
      </c>
      <c r="I262" s="94"/>
      <c r="J262" s="13">
        <v>25931172.116431601</v>
      </c>
      <c r="K262" s="13">
        <v>13844253.8709451</v>
      </c>
      <c r="L262" s="13">
        <v>4863685.3923060102</v>
      </c>
    </row>
    <row r="263" spans="2:12" s="1" customFormat="1" ht="7.4" customHeight="1" x14ac:dyDescent="0.2">
      <c r="B263" s="62">
        <v>45139</v>
      </c>
      <c r="C263" s="63">
        <v>52810</v>
      </c>
      <c r="D263" s="13">
        <v>252</v>
      </c>
      <c r="E263" s="64">
        <v>7671</v>
      </c>
      <c r="F263" s="111"/>
      <c r="G263" s="111"/>
      <c r="H263" s="94">
        <v>37392260.715956002</v>
      </c>
      <c r="I263" s="94"/>
      <c r="J263" s="13">
        <v>24567174.501077201</v>
      </c>
      <c r="K263" s="13">
        <v>13082679.747451499</v>
      </c>
      <c r="L263" s="13">
        <v>4576666.3253794303</v>
      </c>
    </row>
    <row r="264" spans="2:12" s="1" customFormat="1" ht="7.4" customHeight="1" x14ac:dyDescent="0.2">
      <c r="B264" s="62">
        <v>45139</v>
      </c>
      <c r="C264" s="63">
        <v>52841</v>
      </c>
      <c r="D264" s="13">
        <v>253</v>
      </c>
      <c r="E264" s="64">
        <v>7702</v>
      </c>
      <c r="F264" s="111"/>
      <c r="G264" s="111"/>
      <c r="H264" s="94">
        <v>35453787.132385999</v>
      </c>
      <c r="I264" s="94"/>
      <c r="J264" s="13">
        <v>23254065.9259567</v>
      </c>
      <c r="K264" s="13">
        <v>12351920.6195805</v>
      </c>
      <c r="L264" s="13">
        <v>4302725.6082597096</v>
      </c>
    </row>
    <row r="265" spans="2:12" s="1" customFormat="1" ht="7.4" customHeight="1" x14ac:dyDescent="0.2">
      <c r="B265" s="62">
        <v>45139</v>
      </c>
      <c r="C265" s="63">
        <v>52871</v>
      </c>
      <c r="D265" s="13">
        <v>254</v>
      </c>
      <c r="E265" s="64">
        <v>7732</v>
      </c>
      <c r="F265" s="111"/>
      <c r="G265" s="111"/>
      <c r="H265" s="94">
        <v>33610623.953589998</v>
      </c>
      <c r="I265" s="94"/>
      <c r="J265" s="13">
        <v>22008953.952427901</v>
      </c>
      <c r="K265" s="13">
        <v>11661777.785066901</v>
      </c>
      <c r="L265" s="13">
        <v>4045665.8027015901</v>
      </c>
    </row>
    <row r="266" spans="2:12" s="1" customFormat="1" ht="7.4" customHeight="1" x14ac:dyDescent="0.2">
      <c r="B266" s="62">
        <v>45139</v>
      </c>
      <c r="C266" s="63">
        <v>52902</v>
      </c>
      <c r="D266" s="13">
        <v>255</v>
      </c>
      <c r="E266" s="64">
        <v>7763</v>
      </c>
      <c r="F266" s="111"/>
      <c r="G266" s="111"/>
      <c r="H266" s="94">
        <v>31826825.130931001</v>
      </c>
      <c r="I266" s="94"/>
      <c r="J266" s="13">
        <v>20805536.727593701</v>
      </c>
      <c r="K266" s="13">
        <v>10996092.3026856</v>
      </c>
      <c r="L266" s="13">
        <v>3798570.9191027498</v>
      </c>
    </row>
    <row r="267" spans="2:12" s="1" customFormat="1" ht="7.4" customHeight="1" x14ac:dyDescent="0.2">
      <c r="B267" s="62">
        <v>45139</v>
      </c>
      <c r="C267" s="63">
        <v>52932</v>
      </c>
      <c r="D267" s="13">
        <v>256</v>
      </c>
      <c r="E267" s="64">
        <v>7793</v>
      </c>
      <c r="F267" s="111"/>
      <c r="G267" s="111"/>
      <c r="H267" s="94">
        <v>30095884.863976002</v>
      </c>
      <c r="I267" s="94"/>
      <c r="J267" s="13">
        <v>19641709.479006201</v>
      </c>
      <c r="K267" s="13">
        <v>10355438.7245914</v>
      </c>
      <c r="L267" s="13">
        <v>3562594.9586380399</v>
      </c>
    </row>
    <row r="268" spans="2:12" s="1" customFormat="1" ht="7.4" customHeight="1" x14ac:dyDescent="0.2">
      <c r="B268" s="62">
        <v>45139</v>
      </c>
      <c r="C268" s="63">
        <v>52963</v>
      </c>
      <c r="D268" s="13">
        <v>257</v>
      </c>
      <c r="E268" s="64">
        <v>7824</v>
      </c>
      <c r="F268" s="111"/>
      <c r="G268" s="111"/>
      <c r="H268" s="94">
        <v>28472416.053551</v>
      </c>
      <c r="I268" s="94"/>
      <c r="J268" s="13">
        <v>18550655.76718</v>
      </c>
      <c r="K268" s="13">
        <v>9755343.8010208607</v>
      </c>
      <c r="L268" s="13">
        <v>3341928.43022897</v>
      </c>
    </row>
    <row r="269" spans="2:12" s="1" customFormat="1" ht="7.4" customHeight="1" x14ac:dyDescent="0.2">
      <c r="B269" s="62">
        <v>45139</v>
      </c>
      <c r="C269" s="63">
        <v>52994</v>
      </c>
      <c r="D269" s="13">
        <v>258</v>
      </c>
      <c r="E269" s="64">
        <v>7855</v>
      </c>
      <c r="F269" s="111"/>
      <c r="G269" s="111"/>
      <c r="H269" s="94">
        <v>26871003.859666001</v>
      </c>
      <c r="I269" s="94"/>
      <c r="J269" s="13">
        <v>17477592.7596572</v>
      </c>
      <c r="K269" s="13">
        <v>9167671.0471668299</v>
      </c>
      <c r="L269" s="13">
        <v>3127304.7650205102</v>
      </c>
    </row>
    <row r="270" spans="2:12" s="1" customFormat="1" ht="7.4" customHeight="1" x14ac:dyDescent="0.2">
      <c r="B270" s="62">
        <v>45139</v>
      </c>
      <c r="C270" s="63">
        <v>53022</v>
      </c>
      <c r="D270" s="13">
        <v>259</v>
      </c>
      <c r="E270" s="64">
        <v>7883</v>
      </c>
      <c r="F270" s="111"/>
      <c r="G270" s="111"/>
      <c r="H270" s="94">
        <v>25287558.63109</v>
      </c>
      <c r="I270" s="94"/>
      <c r="J270" s="13">
        <v>16422480.323149901</v>
      </c>
      <c r="K270" s="13">
        <v>8594433.8294044994</v>
      </c>
      <c r="L270" s="13">
        <v>2920542.0821401798</v>
      </c>
    </row>
    <row r="271" spans="2:12" s="1" customFormat="1" ht="7.4" customHeight="1" x14ac:dyDescent="0.2">
      <c r="B271" s="62">
        <v>45139</v>
      </c>
      <c r="C271" s="63">
        <v>53053</v>
      </c>
      <c r="D271" s="13">
        <v>260</v>
      </c>
      <c r="E271" s="64">
        <v>7914</v>
      </c>
      <c r="F271" s="111"/>
      <c r="G271" s="111"/>
      <c r="H271" s="94">
        <v>23725312.409681</v>
      </c>
      <c r="I271" s="94"/>
      <c r="J271" s="13">
        <v>15381778.9670469</v>
      </c>
      <c r="K271" s="13">
        <v>8029327.66580706</v>
      </c>
      <c r="L271" s="13">
        <v>2716952.1946978299</v>
      </c>
    </row>
    <row r="272" spans="2:12" s="1" customFormat="1" ht="7.4" customHeight="1" x14ac:dyDescent="0.2">
      <c r="B272" s="62">
        <v>45139</v>
      </c>
      <c r="C272" s="63">
        <v>53083</v>
      </c>
      <c r="D272" s="13">
        <v>261</v>
      </c>
      <c r="E272" s="64">
        <v>7944</v>
      </c>
      <c r="F272" s="111"/>
      <c r="G272" s="111"/>
      <c r="H272" s="94">
        <v>22195679.634422</v>
      </c>
      <c r="I272" s="94"/>
      <c r="J272" s="13">
        <v>14366455.586990301</v>
      </c>
      <c r="K272" s="13">
        <v>7480868.4326837296</v>
      </c>
      <c r="L272" s="13">
        <v>2520988.7986493902</v>
      </c>
    </row>
    <row r="273" spans="2:12" s="1" customFormat="1" ht="7.4" customHeight="1" x14ac:dyDescent="0.2">
      <c r="B273" s="62">
        <v>45139</v>
      </c>
      <c r="C273" s="63">
        <v>53114</v>
      </c>
      <c r="D273" s="13">
        <v>262</v>
      </c>
      <c r="E273" s="64">
        <v>7975</v>
      </c>
      <c r="F273" s="111"/>
      <c r="G273" s="111"/>
      <c r="H273" s="94">
        <v>20734328.9549</v>
      </c>
      <c r="I273" s="94"/>
      <c r="J273" s="13">
        <v>13397814.189019101</v>
      </c>
      <c r="K273" s="13">
        <v>6958737.0395341199</v>
      </c>
      <c r="L273" s="13">
        <v>2335102.4754336299</v>
      </c>
    </row>
    <row r="274" spans="2:12" s="1" customFormat="1" ht="7.4" customHeight="1" x14ac:dyDescent="0.2">
      <c r="B274" s="62">
        <v>45139</v>
      </c>
      <c r="C274" s="63">
        <v>53144</v>
      </c>
      <c r="D274" s="13">
        <v>263</v>
      </c>
      <c r="E274" s="64">
        <v>8005</v>
      </c>
      <c r="F274" s="111"/>
      <c r="G274" s="111"/>
      <c r="H274" s="94">
        <v>19319545.332334999</v>
      </c>
      <c r="I274" s="94"/>
      <c r="J274" s="13">
        <v>12463138.687331701</v>
      </c>
      <c r="K274" s="13">
        <v>6457340.2400894696</v>
      </c>
      <c r="L274" s="13">
        <v>2157969.3518788898</v>
      </c>
    </row>
    <row r="275" spans="2:12" s="1" customFormat="1" ht="7.4" customHeight="1" x14ac:dyDescent="0.2">
      <c r="B275" s="62">
        <v>45139</v>
      </c>
      <c r="C275" s="63">
        <v>53175</v>
      </c>
      <c r="D275" s="13">
        <v>264</v>
      </c>
      <c r="E275" s="64">
        <v>8036</v>
      </c>
      <c r="F275" s="111"/>
      <c r="G275" s="111"/>
      <c r="H275" s="94">
        <v>17934738.595598001</v>
      </c>
      <c r="I275" s="94"/>
      <c r="J275" s="13">
        <v>11550169.4694314</v>
      </c>
      <c r="K275" s="13">
        <v>5969097.7603022903</v>
      </c>
      <c r="L275" s="13">
        <v>1986355.2086099701</v>
      </c>
    </row>
    <row r="276" spans="2:12" s="1" customFormat="1" ht="7.4" customHeight="1" x14ac:dyDescent="0.2">
      <c r="B276" s="62">
        <v>45139</v>
      </c>
      <c r="C276" s="63">
        <v>53206</v>
      </c>
      <c r="D276" s="13">
        <v>265</v>
      </c>
      <c r="E276" s="64">
        <v>8067</v>
      </c>
      <c r="F276" s="111"/>
      <c r="G276" s="111"/>
      <c r="H276" s="94">
        <v>16574390.266489999</v>
      </c>
      <c r="I276" s="94"/>
      <c r="J276" s="13">
        <v>10655986.0945388</v>
      </c>
      <c r="K276" s="13">
        <v>5492980.7018414699</v>
      </c>
      <c r="L276" s="13">
        <v>1820174.0342014099</v>
      </c>
    </row>
    <row r="277" spans="2:12" s="1" customFormat="1" ht="7.4" customHeight="1" x14ac:dyDescent="0.2">
      <c r="B277" s="62">
        <v>45139</v>
      </c>
      <c r="C277" s="63">
        <v>53236</v>
      </c>
      <c r="D277" s="13">
        <v>266</v>
      </c>
      <c r="E277" s="64">
        <v>8097</v>
      </c>
      <c r="F277" s="111"/>
      <c r="G277" s="111"/>
      <c r="H277" s="94">
        <v>15269019.905546</v>
      </c>
      <c r="I277" s="94"/>
      <c r="J277" s="13">
        <v>9800625.7649521902</v>
      </c>
      <c r="K277" s="13">
        <v>5039622.4452732503</v>
      </c>
      <c r="L277" s="13">
        <v>1663102.15515976</v>
      </c>
    </row>
    <row r="278" spans="2:12" s="1" customFormat="1" ht="7.4" customHeight="1" x14ac:dyDescent="0.2">
      <c r="B278" s="62">
        <v>45139</v>
      </c>
      <c r="C278" s="63">
        <v>53267</v>
      </c>
      <c r="D278" s="13">
        <v>267</v>
      </c>
      <c r="E278" s="64">
        <v>8128</v>
      </c>
      <c r="F278" s="111"/>
      <c r="G278" s="111"/>
      <c r="H278" s="94">
        <v>14019896.767858</v>
      </c>
      <c r="I278" s="94"/>
      <c r="J278" s="13">
        <v>8983596.54948093</v>
      </c>
      <c r="K278" s="13">
        <v>4607745.9704388902</v>
      </c>
      <c r="L278" s="13">
        <v>1514140.13862703</v>
      </c>
    </row>
    <row r="279" spans="2:12" s="1" customFormat="1" ht="7.4" customHeight="1" x14ac:dyDescent="0.2">
      <c r="B279" s="62">
        <v>45139</v>
      </c>
      <c r="C279" s="63">
        <v>53297</v>
      </c>
      <c r="D279" s="13">
        <v>268</v>
      </c>
      <c r="E279" s="64">
        <v>8158</v>
      </c>
      <c r="F279" s="111"/>
      <c r="G279" s="111"/>
      <c r="H279" s="94">
        <v>12816509.955792001</v>
      </c>
      <c r="I279" s="94"/>
      <c r="J279" s="13">
        <v>8199016.55717724</v>
      </c>
      <c r="K279" s="13">
        <v>4194979.2701678704</v>
      </c>
      <c r="L279" s="13">
        <v>1372851.1344560899</v>
      </c>
    </row>
    <row r="280" spans="2:12" s="1" customFormat="1" ht="7.4" customHeight="1" x14ac:dyDescent="0.2">
      <c r="B280" s="62">
        <v>45139</v>
      </c>
      <c r="C280" s="63">
        <v>53328</v>
      </c>
      <c r="D280" s="13">
        <v>269</v>
      </c>
      <c r="E280" s="64">
        <v>8189</v>
      </c>
      <c r="F280" s="111"/>
      <c r="G280" s="111"/>
      <c r="H280" s="94">
        <v>11661091.837409999</v>
      </c>
      <c r="I280" s="94"/>
      <c r="J280" s="13">
        <v>7447216.4900574302</v>
      </c>
      <c r="K280" s="13">
        <v>3800634.6850149999</v>
      </c>
      <c r="L280" s="13">
        <v>1238529.5558124301</v>
      </c>
    </row>
    <row r="281" spans="2:12" s="1" customFormat="1" ht="7.4" customHeight="1" x14ac:dyDescent="0.2">
      <c r="B281" s="62">
        <v>45139</v>
      </c>
      <c r="C281" s="63">
        <v>53359</v>
      </c>
      <c r="D281" s="13">
        <v>270</v>
      </c>
      <c r="E281" s="64">
        <v>8220</v>
      </c>
      <c r="F281" s="111"/>
      <c r="G281" s="111"/>
      <c r="H281" s="94">
        <v>10550768.114763999</v>
      </c>
      <c r="I281" s="94"/>
      <c r="J281" s="13">
        <v>6726693.2041397998</v>
      </c>
      <c r="K281" s="13">
        <v>3424190.0575330402</v>
      </c>
      <c r="L281" s="13">
        <v>1111129.6300963601</v>
      </c>
    </row>
    <row r="282" spans="2:12" s="1" customFormat="1" ht="7.4" customHeight="1" x14ac:dyDescent="0.2">
      <c r="B282" s="62">
        <v>45139</v>
      </c>
      <c r="C282" s="63">
        <v>53387</v>
      </c>
      <c r="D282" s="13">
        <v>271</v>
      </c>
      <c r="E282" s="64">
        <v>8248</v>
      </c>
      <c r="F282" s="111"/>
      <c r="G282" s="111"/>
      <c r="H282" s="94">
        <v>9496428.7246150002</v>
      </c>
      <c r="I282" s="94"/>
      <c r="J282" s="13">
        <v>6045218.1602798402</v>
      </c>
      <c r="K282" s="13">
        <v>3070218.8649189798</v>
      </c>
      <c r="L282" s="13">
        <v>992455.89136364497</v>
      </c>
    </row>
    <row r="283" spans="2:12" s="1" customFormat="1" ht="7.4" customHeight="1" x14ac:dyDescent="0.2">
      <c r="B283" s="62">
        <v>45139</v>
      </c>
      <c r="C283" s="63">
        <v>53418</v>
      </c>
      <c r="D283" s="13">
        <v>272</v>
      </c>
      <c r="E283" s="64">
        <v>8279</v>
      </c>
      <c r="F283" s="111"/>
      <c r="G283" s="111"/>
      <c r="H283" s="94">
        <v>8514333.7195180003</v>
      </c>
      <c r="I283" s="94"/>
      <c r="J283" s="13">
        <v>5410845.2430744702</v>
      </c>
      <c r="K283" s="13">
        <v>2741047.5102355499</v>
      </c>
      <c r="L283" s="13">
        <v>882297.52504885697</v>
      </c>
    </row>
    <row r="284" spans="2:12" s="1" customFormat="1" ht="7.4" customHeight="1" x14ac:dyDescent="0.2">
      <c r="B284" s="62">
        <v>45139</v>
      </c>
      <c r="C284" s="63">
        <v>53448</v>
      </c>
      <c r="D284" s="13">
        <v>273</v>
      </c>
      <c r="E284" s="64">
        <v>8309</v>
      </c>
      <c r="F284" s="111"/>
      <c r="G284" s="111"/>
      <c r="H284" s="94">
        <v>7578216.4236470005</v>
      </c>
      <c r="I284" s="94"/>
      <c r="J284" s="13">
        <v>4808039.2988193501</v>
      </c>
      <c r="K284" s="13">
        <v>2429680.8262525802</v>
      </c>
      <c r="L284" s="13">
        <v>778867.90429723996</v>
      </c>
    </row>
    <row r="285" spans="2:12" s="1" customFormat="1" ht="7.4" customHeight="1" x14ac:dyDescent="0.2">
      <c r="B285" s="62">
        <v>45139</v>
      </c>
      <c r="C285" s="63">
        <v>53479</v>
      </c>
      <c r="D285" s="13">
        <v>274</v>
      </c>
      <c r="E285" s="64">
        <v>8340</v>
      </c>
      <c r="F285" s="111"/>
      <c r="G285" s="111"/>
      <c r="H285" s="94">
        <v>6763417.7307559997</v>
      </c>
      <c r="I285" s="94"/>
      <c r="J285" s="13">
        <v>4283807.9799560504</v>
      </c>
      <c r="K285" s="13">
        <v>2159261.8224106198</v>
      </c>
      <c r="L285" s="13">
        <v>689249.57495831395</v>
      </c>
    </row>
    <row r="286" spans="2:12" s="1" customFormat="1" ht="7.4" customHeight="1" x14ac:dyDescent="0.2">
      <c r="B286" s="62">
        <v>45139</v>
      </c>
      <c r="C286" s="63">
        <v>53509</v>
      </c>
      <c r="D286" s="13">
        <v>275</v>
      </c>
      <c r="E286" s="64">
        <v>8370</v>
      </c>
      <c r="F286" s="111"/>
      <c r="G286" s="111"/>
      <c r="H286" s="94">
        <v>6119075.6301750001</v>
      </c>
      <c r="I286" s="94"/>
      <c r="J286" s="13">
        <v>3869333.5157463099</v>
      </c>
      <c r="K286" s="13">
        <v>1945544.8329906401</v>
      </c>
      <c r="L286" s="13">
        <v>618484.08310030401</v>
      </c>
    </row>
    <row r="287" spans="2:12" s="1" customFormat="1" ht="7.4" customHeight="1" x14ac:dyDescent="0.2">
      <c r="B287" s="62">
        <v>45139</v>
      </c>
      <c r="C287" s="63">
        <v>53540</v>
      </c>
      <c r="D287" s="13">
        <v>276</v>
      </c>
      <c r="E287" s="64">
        <v>8401</v>
      </c>
      <c r="F287" s="111"/>
      <c r="G287" s="111"/>
      <c r="H287" s="94">
        <v>5538715.7761380002</v>
      </c>
      <c r="I287" s="94"/>
      <c r="J287" s="13">
        <v>3496408.7850640202</v>
      </c>
      <c r="K287" s="13">
        <v>1753563.0009784701</v>
      </c>
      <c r="L287" s="13">
        <v>555092.39509896201</v>
      </c>
    </row>
    <row r="288" spans="2:12" s="1" customFormat="1" ht="7.4" customHeight="1" x14ac:dyDescent="0.2">
      <c r="B288" s="62">
        <v>45139</v>
      </c>
      <c r="C288" s="63">
        <v>53571</v>
      </c>
      <c r="D288" s="13">
        <v>277</v>
      </c>
      <c r="E288" s="64">
        <v>8432</v>
      </c>
      <c r="F288" s="111"/>
      <c r="G288" s="111"/>
      <c r="H288" s="94">
        <v>4982214.4276869996</v>
      </c>
      <c r="I288" s="94"/>
      <c r="J288" s="13">
        <v>3139773.4832664998</v>
      </c>
      <c r="K288" s="13">
        <v>1570693.98650602</v>
      </c>
      <c r="L288" s="13">
        <v>495099.06304622698</v>
      </c>
    </row>
    <row r="289" spans="2:12" s="1" customFormat="1" ht="7.4" customHeight="1" x14ac:dyDescent="0.2">
      <c r="B289" s="62">
        <v>45139</v>
      </c>
      <c r="C289" s="63">
        <v>53601</v>
      </c>
      <c r="D289" s="13">
        <v>278</v>
      </c>
      <c r="E289" s="64">
        <v>8462</v>
      </c>
      <c r="F289" s="111"/>
      <c r="G289" s="111"/>
      <c r="H289" s="94">
        <v>4478947.8648730004</v>
      </c>
      <c r="I289" s="94"/>
      <c r="J289" s="13">
        <v>2817983.6561059402</v>
      </c>
      <c r="K289" s="13">
        <v>1406246.6501791</v>
      </c>
      <c r="L289" s="13">
        <v>441446.53042891901</v>
      </c>
    </row>
    <row r="290" spans="2:12" s="1" customFormat="1" ht="7.4" customHeight="1" x14ac:dyDescent="0.2">
      <c r="B290" s="62">
        <v>45139</v>
      </c>
      <c r="C290" s="63">
        <v>53632</v>
      </c>
      <c r="D290" s="13">
        <v>279</v>
      </c>
      <c r="E290" s="64">
        <v>8493</v>
      </c>
      <c r="F290" s="111"/>
      <c r="G290" s="111"/>
      <c r="H290" s="94">
        <v>4038571.3794559999</v>
      </c>
      <c r="I290" s="94"/>
      <c r="J290" s="13">
        <v>2536605.9388437201</v>
      </c>
      <c r="K290" s="13">
        <v>1262612.62852037</v>
      </c>
      <c r="L290" s="13">
        <v>394678.39664284</v>
      </c>
    </row>
    <row r="291" spans="2:12" s="1" customFormat="1" ht="7.4" customHeight="1" x14ac:dyDescent="0.2">
      <c r="B291" s="62">
        <v>45139</v>
      </c>
      <c r="C291" s="63">
        <v>53662</v>
      </c>
      <c r="D291" s="13">
        <v>280</v>
      </c>
      <c r="E291" s="64">
        <v>8523</v>
      </c>
      <c r="F291" s="111"/>
      <c r="G291" s="111"/>
      <c r="H291" s="94">
        <v>3638291.62</v>
      </c>
      <c r="I291" s="94"/>
      <c r="J291" s="13">
        <v>2281441.3477207101</v>
      </c>
      <c r="K291" s="13">
        <v>1132807.7183175799</v>
      </c>
      <c r="L291" s="13">
        <v>352651.316369329</v>
      </c>
    </row>
    <row r="292" spans="2:12" s="1" customFormat="1" ht="7.4" customHeight="1" x14ac:dyDescent="0.2">
      <c r="B292" s="62">
        <v>45139</v>
      </c>
      <c r="C292" s="63">
        <v>53693</v>
      </c>
      <c r="D292" s="13">
        <v>281</v>
      </c>
      <c r="E292" s="64">
        <v>8554</v>
      </c>
      <c r="F292" s="111"/>
      <c r="G292" s="111"/>
      <c r="H292" s="94">
        <v>3285941.35</v>
      </c>
      <c r="I292" s="94"/>
      <c r="J292" s="13">
        <v>2057000.45942185</v>
      </c>
      <c r="K292" s="13">
        <v>1018768.18213388</v>
      </c>
      <c r="L292" s="13">
        <v>315806.672864236</v>
      </c>
    </row>
    <row r="293" spans="2:12" s="1" customFormat="1" ht="7.4" customHeight="1" x14ac:dyDescent="0.2">
      <c r="B293" s="62">
        <v>45139</v>
      </c>
      <c r="C293" s="63">
        <v>53724</v>
      </c>
      <c r="D293" s="13">
        <v>282</v>
      </c>
      <c r="E293" s="64">
        <v>8585</v>
      </c>
      <c r="F293" s="111"/>
      <c r="G293" s="111"/>
      <c r="H293" s="94">
        <v>2986407.31</v>
      </c>
      <c r="I293" s="94"/>
      <c r="J293" s="13">
        <v>1866321.2464836</v>
      </c>
      <c r="K293" s="13">
        <v>921979.95086085098</v>
      </c>
      <c r="L293" s="13">
        <v>284592.877074852</v>
      </c>
    </row>
    <row r="294" spans="2:12" s="1" customFormat="1" ht="7.4" customHeight="1" x14ac:dyDescent="0.2">
      <c r="B294" s="62">
        <v>45139</v>
      </c>
      <c r="C294" s="63">
        <v>53752</v>
      </c>
      <c r="D294" s="13">
        <v>283</v>
      </c>
      <c r="E294" s="64">
        <v>8613</v>
      </c>
      <c r="F294" s="111"/>
      <c r="G294" s="111"/>
      <c r="H294" s="94">
        <v>2720514.23</v>
      </c>
      <c r="I294" s="94"/>
      <c r="J294" s="13">
        <v>1697549.64880089</v>
      </c>
      <c r="K294" s="13">
        <v>836678.63302680897</v>
      </c>
      <c r="L294" s="13">
        <v>257274.20120618099</v>
      </c>
    </row>
    <row r="295" spans="2:12" s="1" customFormat="1" ht="7.4" customHeight="1" x14ac:dyDescent="0.2">
      <c r="B295" s="62">
        <v>45139</v>
      </c>
      <c r="C295" s="63">
        <v>53783</v>
      </c>
      <c r="D295" s="13">
        <v>284</v>
      </c>
      <c r="E295" s="64">
        <v>8644</v>
      </c>
      <c r="F295" s="111"/>
      <c r="G295" s="111"/>
      <c r="H295" s="94">
        <v>2472201.66</v>
      </c>
      <c r="I295" s="94"/>
      <c r="J295" s="13">
        <v>1539990.9050554701</v>
      </c>
      <c r="K295" s="13">
        <v>757091.62486271397</v>
      </c>
      <c r="L295" s="13">
        <v>231815.58045833299</v>
      </c>
    </row>
    <row r="296" spans="2:12" s="1" customFormat="1" ht="7.4" customHeight="1" x14ac:dyDescent="0.2">
      <c r="B296" s="62">
        <v>45139</v>
      </c>
      <c r="C296" s="63">
        <v>53813</v>
      </c>
      <c r="D296" s="13">
        <v>285</v>
      </c>
      <c r="E296" s="64">
        <v>8674</v>
      </c>
      <c r="F296" s="111"/>
      <c r="G296" s="111"/>
      <c r="H296" s="94">
        <v>2251084.09</v>
      </c>
      <c r="I296" s="94"/>
      <c r="J296" s="13">
        <v>1399950.0524595899</v>
      </c>
      <c r="K296" s="13">
        <v>686550.66861169401</v>
      </c>
      <c r="L296" s="13">
        <v>209354.76870232701</v>
      </c>
    </row>
    <row r="297" spans="2:12" s="1" customFormat="1" ht="7.4" customHeight="1" x14ac:dyDescent="0.2">
      <c r="B297" s="62">
        <v>45139</v>
      </c>
      <c r="C297" s="63">
        <v>53844</v>
      </c>
      <c r="D297" s="13">
        <v>286</v>
      </c>
      <c r="E297" s="64">
        <v>8705</v>
      </c>
      <c r="F297" s="111"/>
      <c r="G297" s="111"/>
      <c r="H297" s="94">
        <v>2056437.57</v>
      </c>
      <c r="I297" s="94"/>
      <c r="J297" s="13">
        <v>1276730.1997115801</v>
      </c>
      <c r="K297" s="13">
        <v>624529.96031341399</v>
      </c>
      <c r="L297" s="13">
        <v>189635.726727876</v>
      </c>
    </row>
    <row r="298" spans="2:12" s="1" customFormat="1" ht="7.4" customHeight="1" x14ac:dyDescent="0.2">
      <c r="B298" s="62">
        <v>45139</v>
      </c>
      <c r="C298" s="63">
        <v>53874</v>
      </c>
      <c r="D298" s="13">
        <v>287</v>
      </c>
      <c r="E298" s="64">
        <v>8735</v>
      </c>
      <c r="F298" s="111"/>
      <c r="G298" s="111"/>
      <c r="H298" s="94">
        <v>1876346.86</v>
      </c>
      <c r="I298" s="94"/>
      <c r="J298" s="13">
        <v>1163009.56588565</v>
      </c>
      <c r="K298" s="13">
        <v>567501.74376003095</v>
      </c>
      <c r="L298" s="13">
        <v>171612.99339931199</v>
      </c>
    </row>
    <row r="299" spans="2:12" s="1" customFormat="1" ht="7.4" customHeight="1" x14ac:dyDescent="0.2">
      <c r="B299" s="62">
        <v>45139</v>
      </c>
      <c r="C299" s="63">
        <v>53905</v>
      </c>
      <c r="D299" s="13">
        <v>288</v>
      </c>
      <c r="E299" s="64">
        <v>8766</v>
      </c>
      <c r="F299" s="111"/>
      <c r="G299" s="111"/>
      <c r="H299" s="94">
        <v>1713444.29</v>
      </c>
      <c r="I299" s="94"/>
      <c r="J299" s="13">
        <v>1060236.9355382801</v>
      </c>
      <c r="K299" s="13">
        <v>516037.11199428001</v>
      </c>
      <c r="L299" s="13">
        <v>155389.08949689101</v>
      </c>
    </row>
    <row r="300" spans="2:12" s="1" customFormat="1" ht="7.4" customHeight="1" x14ac:dyDescent="0.2">
      <c r="B300" s="62">
        <v>45139</v>
      </c>
      <c r="C300" s="63">
        <v>53936</v>
      </c>
      <c r="D300" s="13">
        <v>289</v>
      </c>
      <c r="E300" s="64">
        <v>8797</v>
      </c>
      <c r="F300" s="111"/>
      <c r="G300" s="111"/>
      <c r="H300" s="94">
        <v>1558603.35</v>
      </c>
      <c r="I300" s="94"/>
      <c r="J300" s="13">
        <v>962789.45618040697</v>
      </c>
      <c r="K300" s="13">
        <v>467415.83878926601</v>
      </c>
      <c r="L300" s="13">
        <v>140152.10669208199</v>
      </c>
    </row>
    <row r="301" spans="2:12" s="1" customFormat="1" ht="7.4" customHeight="1" x14ac:dyDescent="0.2">
      <c r="B301" s="62">
        <v>45139</v>
      </c>
      <c r="C301" s="63">
        <v>53966</v>
      </c>
      <c r="D301" s="13">
        <v>290</v>
      </c>
      <c r="E301" s="64">
        <v>8827</v>
      </c>
      <c r="F301" s="111"/>
      <c r="G301" s="111"/>
      <c r="H301" s="94">
        <v>1429364.43</v>
      </c>
      <c r="I301" s="94"/>
      <c r="J301" s="13">
        <v>881505.95587053697</v>
      </c>
      <c r="K301" s="13">
        <v>426900.94627435901</v>
      </c>
      <c r="L301" s="13">
        <v>127479.222608999</v>
      </c>
    </row>
    <row r="302" spans="2:12" s="1" customFormat="1" ht="7.4" customHeight="1" x14ac:dyDescent="0.2">
      <c r="B302" s="62">
        <v>45139</v>
      </c>
      <c r="C302" s="63">
        <v>53997</v>
      </c>
      <c r="D302" s="13">
        <v>291</v>
      </c>
      <c r="E302" s="64">
        <v>8858</v>
      </c>
      <c r="F302" s="111"/>
      <c r="G302" s="111"/>
      <c r="H302" s="94">
        <v>1323546.56</v>
      </c>
      <c r="I302" s="94"/>
      <c r="J302" s="13">
        <v>814862.40841407201</v>
      </c>
      <c r="K302" s="13">
        <v>393622.79662576597</v>
      </c>
      <c r="L302" s="13">
        <v>117043.998828849</v>
      </c>
    </row>
    <row r="303" spans="2:12" s="1" customFormat="1" ht="7.4" customHeight="1" x14ac:dyDescent="0.2">
      <c r="B303" s="62">
        <v>45139</v>
      </c>
      <c r="C303" s="63">
        <v>54027</v>
      </c>
      <c r="D303" s="13">
        <v>292</v>
      </c>
      <c r="E303" s="64">
        <v>8888</v>
      </c>
      <c r="F303" s="111"/>
      <c r="G303" s="111"/>
      <c r="H303" s="94">
        <v>1237528.01</v>
      </c>
      <c r="I303" s="94"/>
      <c r="J303" s="13">
        <v>760653.13132255198</v>
      </c>
      <c r="K303" s="13">
        <v>366532.41145473998</v>
      </c>
      <c r="L303" s="13">
        <v>108541.889147447</v>
      </c>
    </row>
    <row r="304" spans="2:12" s="1" customFormat="1" ht="7.4" customHeight="1" x14ac:dyDescent="0.2">
      <c r="B304" s="62">
        <v>45139</v>
      </c>
      <c r="C304" s="63">
        <v>54058</v>
      </c>
      <c r="D304" s="13">
        <v>293</v>
      </c>
      <c r="E304" s="64">
        <v>8919</v>
      </c>
      <c r="F304" s="111"/>
      <c r="G304" s="111"/>
      <c r="H304" s="94">
        <v>1165558.79</v>
      </c>
      <c r="I304" s="94"/>
      <c r="J304" s="13">
        <v>715201.77388553496</v>
      </c>
      <c r="K304" s="13">
        <v>343754.50825726299</v>
      </c>
      <c r="L304" s="13">
        <v>101365.464321976</v>
      </c>
    </row>
    <row r="305" spans="2:12" s="1" customFormat="1" ht="7.4" customHeight="1" x14ac:dyDescent="0.2">
      <c r="B305" s="62">
        <v>45139</v>
      </c>
      <c r="C305" s="63">
        <v>54089</v>
      </c>
      <c r="D305" s="13">
        <v>294</v>
      </c>
      <c r="E305" s="64">
        <v>8950</v>
      </c>
      <c r="F305" s="111"/>
      <c r="G305" s="111"/>
      <c r="H305" s="94">
        <v>1100057.67</v>
      </c>
      <c r="I305" s="94"/>
      <c r="J305" s="13">
        <v>673864.58331832301</v>
      </c>
      <c r="K305" s="13">
        <v>323062.49588732002</v>
      </c>
      <c r="L305" s="13">
        <v>94860.361441853296</v>
      </c>
    </row>
    <row r="306" spans="2:12" s="1" customFormat="1" ht="7.4" customHeight="1" x14ac:dyDescent="0.2">
      <c r="B306" s="62">
        <v>45139</v>
      </c>
      <c r="C306" s="63">
        <v>54118</v>
      </c>
      <c r="D306" s="13">
        <v>295</v>
      </c>
      <c r="E306" s="64">
        <v>8979</v>
      </c>
      <c r="F306" s="111"/>
      <c r="G306" s="111"/>
      <c r="H306" s="94">
        <v>1054098.27</v>
      </c>
      <c r="I306" s="94"/>
      <c r="J306" s="13">
        <v>644686.56580534903</v>
      </c>
      <c r="K306" s="13">
        <v>308338.65563074499</v>
      </c>
      <c r="L306" s="13">
        <v>90178.239586691503</v>
      </c>
    </row>
    <row r="307" spans="2:12" s="1" customFormat="1" ht="7.4" customHeight="1" x14ac:dyDescent="0.2">
      <c r="B307" s="62">
        <v>45139</v>
      </c>
      <c r="C307" s="63">
        <v>54149</v>
      </c>
      <c r="D307" s="13">
        <v>296</v>
      </c>
      <c r="E307" s="64">
        <v>9010</v>
      </c>
      <c r="F307" s="111"/>
      <c r="G307" s="111"/>
      <c r="H307" s="94">
        <v>1012510.61</v>
      </c>
      <c r="I307" s="94"/>
      <c r="J307" s="13">
        <v>618201.25397400395</v>
      </c>
      <c r="K307" s="13">
        <v>294919.39121437701</v>
      </c>
      <c r="L307" s="13">
        <v>85888.244624062005</v>
      </c>
    </row>
    <row r="308" spans="2:12" s="1" customFormat="1" ht="7.4" customHeight="1" x14ac:dyDescent="0.2">
      <c r="B308" s="62">
        <v>45139</v>
      </c>
      <c r="C308" s="63">
        <v>54179</v>
      </c>
      <c r="D308" s="13">
        <v>297</v>
      </c>
      <c r="E308" s="64">
        <v>9040</v>
      </c>
      <c r="F308" s="111"/>
      <c r="G308" s="111"/>
      <c r="H308" s="94">
        <v>976883.75</v>
      </c>
      <c r="I308" s="94"/>
      <c r="J308" s="13">
        <v>595469.80546795402</v>
      </c>
      <c r="K308" s="13">
        <v>283375.93034520099</v>
      </c>
      <c r="L308" s="13">
        <v>82188.194577602393</v>
      </c>
    </row>
    <row r="309" spans="2:12" s="1" customFormat="1" ht="7.4" customHeight="1" x14ac:dyDescent="0.2">
      <c r="B309" s="62">
        <v>45139</v>
      </c>
      <c r="C309" s="63">
        <v>54210</v>
      </c>
      <c r="D309" s="13">
        <v>298</v>
      </c>
      <c r="E309" s="64">
        <v>9071</v>
      </c>
      <c r="F309" s="111"/>
      <c r="G309" s="111"/>
      <c r="H309" s="94">
        <v>942601.78</v>
      </c>
      <c r="I309" s="94"/>
      <c r="J309" s="13">
        <v>573598.35054044996</v>
      </c>
      <c r="K309" s="13">
        <v>272273.39149975398</v>
      </c>
      <c r="L309" s="13">
        <v>78633.625915308003</v>
      </c>
    </row>
    <row r="310" spans="2:12" s="1" customFormat="1" ht="7.4" customHeight="1" x14ac:dyDescent="0.2">
      <c r="B310" s="62">
        <v>45139</v>
      </c>
      <c r="C310" s="63">
        <v>54240</v>
      </c>
      <c r="D310" s="13">
        <v>299</v>
      </c>
      <c r="E310" s="64">
        <v>9101</v>
      </c>
      <c r="F310" s="111"/>
      <c r="G310" s="111"/>
      <c r="H310" s="94">
        <v>909774.59</v>
      </c>
      <c r="I310" s="94"/>
      <c r="J310" s="13">
        <v>552713.40977856203</v>
      </c>
      <c r="K310" s="13">
        <v>261714.072805517</v>
      </c>
      <c r="L310" s="13">
        <v>75274.2193961343</v>
      </c>
    </row>
    <row r="311" spans="2:12" s="1" customFormat="1" ht="7.4" customHeight="1" x14ac:dyDescent="0.2">
      <c r="B311" s="62">
        <v>45139</v>
      </c>
      <c r="C311" s="63">
        <v>54271</v>
      </c>
      <c r="D311" s="13">
        <v>300</v>
      </c>
      <c r="E311" s="64">
        <v>9132</v>
      </c>
      <c r="F311" s="111"/>
      <c r="G311" s="111"/>
      <c r="H311" s="94">
        <v>879025.24</v>
      </c>
      <c r="I311" s="94"/>
      <c r="J311" s="13">
        <v>533126.56463635701</v>
      </c>
      <c r="K311" s="13">
        <v>251797.54446662901</v>
      </c>
      <c r="L311" s="13">
        <v>72115.280090556305</v>
      </c>
    </row>
    <row r="312" spans="2:12" s="1" customFormat="1" ht="7.4" customHeight="1" x14ac:dyDescent="0.2">
      <c r="B312" s="62">
        <v>45139</v>
      </c>
      <c r="C312" s="63">
        <v>54302</v>
      </c>
      <c r="D312" s="13">
        <v>301</v>
      </c>
      <c r="E312" s="64">
        <v>9163</v>
      </c>
      <c r="F312" s="111"/>
      <c r="G312" s="111"/>
      <c r="H312" s="94">
        <v>848220.85</v>
      </c>
      <c r="I312" s="94"/>
      <c r="J312" s="13">
        <v>513571.24599753303</v>
      </c>
      <c r="K312" s="13">
        <v>241944.61514274101</v>
      </c>
      <c r="L312" s="13">
        <v>68999.887761394304</v>
      </c>
    </row>
    <row r="313" spans="2:12" s="1" customFormat="1" ht="7.4" customHeight="1" x14ac:dyDescent="0.2">
      <c r="B313" s="62">
        <v>45139</v>
      </c>
      <c r="C313" s="63">
        <v>54332</v>
      </c>
      <c r="D313" s="13">
        <v>302</v>
      </c>
      <c r="E313" s="64">
        <v>9193</v>
      </c>
      <c r="F313" s="111"/>
      <c r="G313" s="111"/>
      <c r="H313" s="94">
        <v>817362.03</v>
      </c>
      <c r="I313" s="94"/>
      <c r="J313" s="13">
        <v>494074.88256168598</v>
      </c>
      <c r="K313" s="13">
        <v>232186.948412759</v>
      </c>
      <c r="L313" s="13">
        <v>65945.673922552</v>
      </c>
    </row>
    <row r="314" spans="2:12" s="1" customFormat="1" ht="7.4" customHeight="1" x14ac:dyDescent="0.2">
      <c r="B314" s="62">
        <v>45139</v>
      </c>
      <c r="C314" s="63">
        <v>54363</v>
      </c>
      <c r="D314" s="13">
        <v>303</v>
      </c>
      <c r="E314" s="64">
        <v>9224</v>
      </c>
      <c r="F314" s="111"/>
      <c r="G314" s="111"/>
      <c r="H314" s="94">
        <v>788341.74</v>
      </c>
      <c r="I314" s="94"/>
      <c r="J314" s="13">
        <v>475724.608880124</v>
      </c>
      <c r="K314" s="13">
        <v>222994.80121499801</v>
      </c>
      <c r="L314" s="13">
        <v>63066.664862805599</v>
      </c>
    </row>
    <row r="315" spans="2:12" s="1" customFormat="1" ht="7.4" customHeight="1" x14ac:dyDescent="0.2">
      <c r="B315" s="62">
        <v>45139</v>
      </c>
      <c r="C315" s="63">
        <v>54393</v>
      </c>
      <c r="D315" s="13">
        <v>304</v>
      </c>
      <c r="E315" s="64">
        <v>9254</v>
      </c>
      <c r="F315" s="111"/>
      <c r="G315" s="111"/>
      <c r="H315" s="94">
        <v>759267.7</v>
      </c>
      <c r="I315" s="94"/>
      <c r="J315" s="13">
        <v>457427.827726622</v>
      </c>
      <c r="K315" s="13">
        <v>213890.48699784299</v>
      </c>
      <c r="L315" s="13">
        <v>60243.844579211996</v>
      </c>
    </row>
    <row r="316" spans="2:12" s="1" customFormat="1" ht="7.4" customHeight="1" x14ac:dyDescent="0.2">
      <c r="B316" s="62">
        <v>45139</v>
      </c>
      <c r="C316" s="63">
        <v>54424</v>
      </c>
      <c r="D316" s="13">
        <v>305</v>
      </c>
      <c r="E316" s="64">
        <v>9285</v>
      </c>
      <c r="F316" s="111"/>
      <c r="G316" s="111"/>
      <c r="H316" s="94">
        <v>730139.73</v>
      </c>
      <c r="I316" s="94"/>
      <c r="J316" s="13">
        <v>439133.34554865299</v>
      </c>
      <c r="K316" s="13">
        <v>204813.88576977799</v>
      </c>
      <c r="L316" s="13">
        <v>57443.015041365899</v>
      </c>
    </row>
    <row r="317" spans="2:12" s="1" customFormat="1" ht="7.4" customHeight="1" x14ac:dyDescent="0.2">
      <c r="B317" s="62">
        <v>45139</v>
      </c>
      <c r="C317" s="63">
        <v>54455</v>
      </c>
      <c r="D317" s="13">
        <v>306</v>
      </c>
      <c r="E317" s="64">
        <v>9316</v>
      </c>
      <c r="F317" s="111"/>
      <c r="G317" s="111"/>
      <c r="H317" s="94">
        <v>700957.91</v>
      </c>
      <c r="I317" s="94"/>
      <c r="J317" s="13">
        <v>420867.27262143698</v>
      </c>
      <c r="K317" s="13">
        <v>195795.28496216799</v>
      </c>
      <c r="L317" s="13">
        <v>54681.028973934197</v>
      </c>
    </row>
    <row r="318" spans="2:12" s="1" customFormat="1" ht="7.4" customHeight="1" x14ac:dyDescent="0.2">
      <c r="B318" s="62">
        <v>45139</v>
      </c>
      <c r="C318" s="63">
        <v>54483</v>
      </c>
      <c r="D318" s="13">
        <v>307</v>
      </c>
      <c r="E318" s="64">
        <v>9344</v>
      </c>
      <c r="F318" s="111"/>
      <c r="G318" s="111"/>
      <c r="H318" s="94">
        <v>671721.99</v>
      </c>
      <c r="I318" s="94"/>
      <c r="J318" s="13">
        <v>402695.61780091998</v>
      </c>
      <c r="K318" s="13">
        <v>186911.09996692199</v>
      </c>
      <c r="L318" s="13">
        <v>52000.144899266299</v>
      </c>
    </row>
    <row r="319" spans="2:12" s="1" customFormat="1" ht="7.4" customHeight="1" x14ac:dyDescent="0.2">
      <c r="B319" s="62">
        <v>45139</v>
      </c>
      <c r="C319" s="63">
        <v>54514</v>
      </c>
      <c r="D319" s="13">
        <v>308</v>
      </c>
      <c r="E319" s="64">
        <v>9375</v>
      </c>
      <c r="F319" s="111"/>
      <c r="G319" s="111"/>
      <c r="H319" s="94">
        <v>642442.54</v>
      </c>
      <c r="I319" s="94"/>
      <c r="J319" s="13">
        <v>384489.43183280103</v>
      </c>
      <c r="K319" s="13">
        <v>178006.83966826499</v>
      </c>
      <c r="L319" s="13">
        <v>49313.152817376496</v>
      </c>
    </row>
    <row r="320" spans="2:12" s="1" customFormat="1" ht="7.4" customHeight="1" x14ac:dyDescent="0.2">
      <c r="B320" s="62">
        <v>45139</v>
      </c>
      <c r="C320" s="63">
        <v>54544</v>
      </c>
      <c r="D320" s="13">
        <v>309</v>
      </c>
      <c r="E320" s="64">
        <v>9405</v>
      </c>
      <c r="F320" s="111"/>
      <c r="G320" s="111"/>
      <c r="H320" s="94">
        <v>613519.35</v>
      </c>
      <c r="I320" s="94"/>
      <c r="J320" s="13">
        <v>366576.77126094198</v>
      </c>
      <c r="K320" s="13">
        <v>169296.11483812</v>
      </c>
      <c r="L320" s="13">
        <v>46707.772386486002</v>
      </c>
    </row>
    <row r="321" spans="2:12" s="1" customFormat="1" ht="7.4" customHeight="1" x14ac:dyDescent="0.2">
      <c r="B321" s="62">
        <v>45139</v>
      </c>
      <c r="C321" s="63">
        <v>54575</v>
      </c>
      <c r="D321" s="13">
        <v>310</v>
      </c>
      <c r="E321" s="64">
        <v>9436</v>
      </c>
      <c r="F321" s="111"/>
      <c r="G321" s="111"/>
      <c r="H321" s="94">
        <v>584542.97</v>
      </c>
      <c r="I321" s="94"/>
      <c r="J321" s="13">
        <v>348671.056717981</v>
      </c>
      <c r="K321" s="13">
        <v>160617.19633144099</v>
      </c>
      <c r="L321" s="13">
        <v>44125.6203297631</v>
      </c>
    </row>
    <row r="322" spans="2:12" s="1" customFormat="1" ht="7.4" customHeight="1" x14ac:dyDescent="0.2">
      <c r="B322" s="62">
        <v>45139</v>
      </c>
      <c r="C322" s="63">
        <v>54605</v>
      </c>
      <c r="D322" s="13">
        <v>311</v>
      </c>
      <c r="E322" s="64">
        <v>9466</v>
      </c>
      <c r="F322" s="111"/>
      <c r="G322" s="111"/>
      <c r="H322" s="94">
        <v>556087.38</v>
      </c>
      <c r="I322" s="94"/>
      <c r="J322" s="13">
        <v>331153.27595314803</v>
      </c>
      <c r="K322" s="13">
        <v>152172.07610405699</v>
      </c>
      <c r="L322" s="13">
        <v>41634.162442603701</v>
      </c>
    </row>
    <row r="323" spans="2:12" s="1" customFormat="1" ht="7.4" customHeight="1" x14ac:dyDescent="0.2">
      <c r="B323" s="62">
        <v>45139</v>
      </c>
      <c r="C323" s="63">
        <v>54636</v>
      </c>
      <c r="D323" s="13">
        <v>312</v>
      </c>
      <c r="E323" s="64">
        <v>9497</v>
      </c>
      <c r="F323" s="111"/>
      <c r="G323" s="111"/>
      <c r="H323" s="94">
        <v>527938.75</v>
      </c>
      <c r="I323" s="94"/>
      <c r="J323" s="13">
        <v>313857.37299573398</v>
      </c>
      <c r="K323" s="13">
        <v>143857.44356200201</v>
      </c>
      <c r="L323" s="13">
        <v>39192.577380449002</v>
      </c>
    </row>
    <row r="324" spans="2:12" s="1" customFormat="1" ht="7.4" customHeight="1" x14ac:dyDescent="0.2">
      <c r="B324" s="62">
        <v>45139</v>
      </c>
      <c r="C324" s="63">
        <v>54667</v>
      </c>
      <c r="D324" s="13">
        <v>313</v>
      </c>
      <c r="E324" s="64">
        <v>9528</v>
      </c>
      <c r="F324" s="111"/>
      <c r="G324" s="111"/>
      <c r="H324" s="94">
        <v>500661.58</v>
      </c>
      <c r="I324" s="94"/>
      <c r="J324" s="13">
        <v>297136.388298031</v>
      </c>
      <c r="K324" s="13">
        <v>135846.963719694</v>
      </c>
      <c r="L324" s="13">
        <v>36853.4408014488</v>
      </c>
    </row>
    <row r="325" spans="2:12" s="1" customFormat="1" ht="7.4" customHeight="1" x14ac:dyDescent="0.2">
      <c r="B325" s="62">
        <v>45139</v>
      </c>
      <c r="C325" s="63">
        <v>54697</v>
      </c>
      <c r="D325" s="13">
        <v>314</v>
      </c>
      <c r="E325" s="64">
        <v>9558</v>
      </c>
      <c r="F325" s="111"/>
      <c r="G325" s="111"/>
      <c r="H325" s="94">
        <v>473333.82</v>
      </c>
      <c r="I325" s="94"/>
      <c r="J325" s="13">
        <v>280456.60415004898</v>
      </c>
      <c r="K325" s="13">
        <v>127905.59264885601</v>
      </c>
      <c r="L325" s="13">
        <v>34556.816232412799</v>
      </c>
    </row>
    <row r="326" spans="2:12" s="1" customFormat="1" ht="7.4" customHeight="1" x14ac:dyDescent="0.2">
      <c r="B326" s="62">
        <v>45139</v>
      </c>
      <c r="C326" s="63">
        <v>54728</v>
      </c>
      <c r="D326" s="13">
        <v>315</v>
      </c>
      <c r="E326" s="64">
        <v>9589</v>
      </c>
      <c r="F326" s="111"/>
      <c r="G326" s="111"/>
      <c r="H326" s="94">
        <v>445955.35</v>
      </c>
      <c r="I326" s="94"/>
      <c r="J326" s="13">
        <v>263786.33409995498</v>
      </c>
      <c r="K326" s="13">
        <v>119996.96129921199</v>
      </c>
      <c r="L326" s="13">
        <v>32282.789715711999</v>
      </c>
    </row>
    <row r="327" spans="2:12" s="1" customFormat="1" ht="7.4" customHeight="1" x14ac:dyDescent="0.2">
      <c r="B327" s="62">
        <v>45139</v>
      </c>
      <c r="C327" s="63">
        <v>54758</v>
      </c>
      <c r="D327" s="13">
        <v>316</v>
      </c>
      <c r="E327" s="64">
        <v>9619</v>
      </c>
      <c r="F327" s="111"/>
      <c r="G327" s="111"/>
      <c r="H327" s="94">
        <v>418526.06</v>
      </c>
      <c r="I327" s="94"/>
      <c r="J327" s="13">
        <v>247155.32930916501</v>
      </c>
      <c r="K327" s="13">
        <v>112154.758041202</v>
      </c>
      <c r="L327" s="13">
        <v>30049.316288161801</v>
      </c>
    </row>
    <row r="328" spans="2:12" s="1" customFormat="1" ht="7.4" customHeight="1" x14ac:dyDescent="0.2">
      <c r="B328" s="62">
        <v>45139</v>
      </c>
      <c r="C328" s="63">
        <v>54789</v>
      </c>
      <c r="D328" s="13">
        <v>317</v>
      </c>
      <c r="E328" s="64">
        <v>9650</v>
      </c>
      <c r="F328" s="111"/>
      <c r="G328" s="111"/>
      <c r="H328" s="94">
        <v>391046.68</v>
      </c>
      <c r="I328" s="94"/>
      <c r="J328" s="13">
        <v>230536.054684045</v>
      </c>
      <c r="K328" s="13">
        <v>104347.169447564</v>
      </c>
      <c r="L328" s="13">
        <v>27839.035481055798</v>
      </c>
    </row>
    <row r="329" spans="2:12" s="1" customFormat="1" ht="7.4" customHeight="1" x14ac:dyDescent="0.2">
      <c r="B329" s="62">
        <v>45139</v>
      </c>
      <c r="C329" s="63">
        <v>54820</v>
      </c>
      <c r="D329" s="13">
        <v>318</v>
      </c>
      <c r="E329" s="64">
        <v>9681</v>
      </c>
      <c r="F329" s="111"/>
      <c r="G329" s="111"/>
      <c r="H329" s="94">
        <v>364449.06</v>
      </c>
      <c r="I329" s="94"/>
      <c r="J329" s="13">
        <v>214491.391617077</v>
      </c>
      <c r="K329" s="13">
        <v>96837.992126742</v>
      </c>
      <c r="L329" s="13">
        <v>25726.215743626901</v>
      </c>
    </row>
    <row r="330" spans="2:12" s="1" customFormat="1" ht="7.4" customHeight="1" x14ac:dyDescent="0.2">
      <c r="B330" s="62">
        <v>45139</v>
      </c>
      <c r="C330" s="63">
        <v>54848</v>
      </c>
      <c r="D330" s="13">
        <v>319</v>
      </c>
      <c r="E330" s="64">
        <v>9709</v>
      </c>
      <c r="F330" s="111"/>
      <c r="G330" s="111"/>
      <c r="H330" s="94">
        <v>337802.01</v>
      </c>
      <c r="I330" s="94"/>
      <c r="J330" s="13">
        <v>198504.05593670101</v>
      </c>
      <c r="K330" s="13">
        <v>89414.182494637105</v>
      </c>
      <c r="L330" s="13">
        <v>23663.095297083899</v>
      </c>
    </row>
    <row r="331" spans="2:12" s="1" customFormat="1" ht="7.4" customHeight="1" x14ac:dyDescent="0.2">
      <c r="B331" s="62">
        <v>45139</v>
      </c>
      <c r="C331" s="63">
        <v>54879</v>
      </c>
      <c r="D331" s="13">
        <v>320</v>
      </c>
      <c r="E331" s="64">
        <v>9740</v>
      </c>
      <c r="F331" s="111"/>
      <c r="G331" s="111"/>
      <c r="H331" s="94">
        <v>311105.34999999998</v>
      </c>
      <c r="I331" s="94"/>
      <c r="J331" s="13">
        <v>182506.112399409</v>
      </c>
      <c r="K331" s="13">
        <v>81998.995520820594</v>
      </c>
      <c r="L331" s="13">
        <v>21608.782315086301</v>
      </c>
    </row>
    <row r="332" spans="2:12" s="1" customFormat="1" ht="7.4" customHeight="1" x14ac:dyDescent="0.2">
      <c r="B332" s="62">
        <v>45139</v>
      </c>
      <c r="C332" s="63">
        <v>54909</v>
      </c>
      <c r="D332" s="13">
        <v>321</v>
      </c>
      <c r="E332" s="64">
        <v>9770</v>
      </c>
      <c r="F332" s="111"/>
      <c r="G332" s="111"/>
      <c r="H332" s="94">
        <v>284375.53000000003</v>
      </c>
      <c r="I332" s="94"/>
      <c r="J332" s="13">
        <v>166551.56517994599</v>
      </c>
      <c r="K332" s="13">
        <v>74646.526526683796</v>
      </c>
      <c r="L332" s="13">
        <v>19590.587012583001</v>
      </c>
    </row>
    <row r="333" spans="2:12" s="1" customFormat="1" ht="7.4" customHeight="1" x14ac:dyDescent="0.2">
      <c r="B333" s="62">
        <v>45139</v>
      </c>
      <c r="C333" s="63">
        <v>54940</v>
      </c>
      <c r="D333" s="13">
        <v>322</v>
      </c>
      <c r="E333" s="64">
        <v>9801</v>
      </c>
      <c r="F333" s="111"/>
      <c r="G333" s="111"/>
      <c r="H333" s="94">
        <v>258216.57</v>
      </c>
      <c r="I333" s="94"/>
      <c r="J333" s="13">
        <v>150974.42419264201</v>
      </c>
      <c r="K333" s="13">
        <v>67492.942141601001</v>
      </c>
      <c r="L333" s="13">
        <v>17638.141623437899</v>
      </c>
    </row>
    <row r="334" spans="2:12" s="1" customFormat="1" ht="7.4" customHeight="1" x14ac:dyDescent="0.2">
      <c r="B334" s="62">
        <v>45139</v>
      </c>
      <c r="C334" s="63">
        <v>54970</v>
      </c>
      <c r="D334" s="13">
        <v>323</v>
      </c>
      <c r="E334" s="64">
        <v>9831</v>
      </c>
      <c r="F334" s="111"/>
      <c r="G334" s="111"/>
      <c r="H334" s="94">
        <v>232009.59</v>
      </c>
      <c r="I334" s="94"/>
      <c r="J334" s="13">
        <v>135429.030968326</v>
      </c>
      <c r="K334" s="13">
        <v>60394.378526370703</v>
      </c>
      <c r="L334" s="13">
        <v>15718.353990736199</v>
      </c>
    </row>
    <row r="335" spans="2:12" s="1" customFormat="1" ht="7.4" customHeight="1" x14ac:dyDescent="0.2">
      <c r="B335" s="62">
        <v>45139</v>
      </c>
      <c r="C335" s="63">
        <v>55001</v>
      </c>
      <c r="D335" s="13">
        <v>324</v>
      </c>
      <c r="E335" s="64">
        <v>9862</v>
      </c>
      <c r="F335" s="111"/>
      <c r="G335" s="111"/>
      <c r="H335" s="94">
        <v>207206.79</v>
      </c>
      <c r="I335" s="94"/>
      <c r="J335" s="13">
        <v>120745.956515258</v>
      </c>
      <c r="K335" s="13">
        <v>53709.540235050001</v>
      </c>
      <c r="L335" s="13">
        <v>13919.338707667899</v>
      </c>
    </row>
    <row r="336" spans="2:12" s="1" customFormat="1" ht="7.4" customHeight="1" x14ac:dyDescent="0.2">
      <c r="B336" s="62">
        <v>45139</v>
      </c>
      <c r="C336" s="63">
        <v>55032</v>
      </c>
      <c r="D336" s="13">
        <v>325</v>
      </c>
      <c r="E336" s="64">
        <v>9893</v>
      </c>
      <c r="F336" s="111"/>
      <c r="G336" s="111"/>
      <c r="H336" s="94">
        <v>182619.82</v>
      </c>
      <c r="I336" s="94"/>
      <c r="J336" s="13">
        <v>106237.857296765</v>
      </c>
      <c r="K336" s="13">
        <v>47135.946720775501</v>
      </c>
      <c r="L336" s="13">
        <v>12163.9890918163</v>
      </c>
    </row>
    <row r="337" spans="2:12" s="1" customFormat="1" ht="7.4" customHeight="1" x14ac:dyDescent="0.2">
      <c r="B337" s="62">
        <v>45139</v>
      </c>
      <c r="C337" s="63">
        <v>55062</v>
      </c>
      <c r="D337" s="13">
        <v>326</v>
      </c>
      <c r="E337" s="64">
        <v>9923</v>
      </c>
      <c r="F337" s="111"/>
      <c r="G337" s="111"/>
      <c r="H337" s="94">
        <v>158487.37</v>
      </c>
      <c r="I337" s="94"/>
      <c r="J337" s="13">
        <v>92047.630106163604</v>
      </c>
      <c r="K337" s="13">
        <v>40739.463943209303</v>
      </c>
      <c r="L337" s="13">
        <v>10470.204913488</v>
      </c>
    </row>
    <row r="338" spans="2:12" s="1" customFormat="1" ht="7.4" customHeight="1" x14ac:dyDescent="0.2">
      <c r="B338" s="62">
        <v>45139</v>
      </c>
      <c r="C338" s="63">
        <v>55093</v>
      </c>
      <c r="D338" s="13">
        <v>327</v>
      </c>
      <c r="E338" s="64">
        <v>9954</v>
      </c>
      <c r="F338" s="111"/>
      <c r="G338" s="111"/>
      <c r="H338" s="94">
        <v>136884.54999999999</v>
      </c>
      <c r="I338" s="94"/>
      <c r="J338" s="13">
        <v>79366.122773708194</v>
      </c>
      <c r="K338" s="13">
        <v>35037.406843857701</v>
      </c>
      <c r="L338" s="13">
        <v>8966.6134313771308</v>
      </c>
    </row>
    <row r="339" spans="2:12" s="1" customFormat="1" ht="7.4" customHeight="1" x14ac:dyDescent="0.2">
      <c r="B339" s="62">
        <v>45139</v>
      </c>
      <c r="C339" s="63">
        <v>55123</v>
      </c>
      <c r="D339" s="13">
        <v>328</v>
      </c>
      <c r="E339" s="64">
        <v>9984</v>
      </c>
      <c r="F339" s="111"/>
      <c r="G339" s="111"/>
      <c r="H339" s="94">
        <v>117743.22</v>
      </c>
      <c r="I339" s="94"/>
      <c r="J339" s="13">
        <v>68155.859795054595</v>
      </c>
      <c r="K339" s="13">
        <v>30014.406474938001</v>
      </c>
      <c r="L339" s="13">
        <v>7649.6635444592503</v>
      </c>
    </row>
    <row r="340" spans="2:12" s="1" customFormat="1" ht="7.4" customHeight="1" x14ac:dyDescent="0.2">
      <c r="B340" s="62">
        <v>45139</v>
      </c>
      <c r="C340" s="63">
        <v>55154</v>
      </c>
      <c r="D340" s="13">
        <v>329</v>
      </c>
      <c r="E340" s="64">
        <v>10015</v>
      </c>
      <c r="F340" s="111"/>
      <c r="G340" s="111"/>
      <c r="H340" s="94">
        <v>98569.08</v>
      </c>
      <c r="I340" s="94"/>
      <c r="J340" s="13">
        <v>56960.104106423503</v>
      </c>
      <c r="K340" s="13">
        <v>25020.237403955402</v>
      </c>
      <c r="L340" s="13">
        <v>6349.8083845867905</v>
      </c>
    </row>
    <row r="341" spans="2:12" s="1" customFormat="1" ht="7.4" customHeight="1" x14ac:dyDescent="0.2">
      <c r="B341" s="62">
        <v>45139</v>
      </c>
      <c r="C341" s="63">
        <v>55185</v>
      </c>
      <c r="D341" s="13">
        <v>330</v>
      </c>
      <c r="E341" s="64">
        <v>10046</v>
      </c>
      <c r="F341" s="111"/>
      <c r="G341" s="111"/>
      <c r="H341" s="94">
        <v>79597.350000000006</v>
      </c>
      <c r="I341" s="94"/>
      <c r="J341" s="13">
        <v>45918.898278152403</v>
      </c>
      <c r="K341" s="13">
        <v>20118.991365286001</v>
      </c>
      <c r="L341" s="13">
        <v>5084.3099434825599</v>
      </c>
    </row>
    <row r="342" spans="2:12" s="1" customFormat="1" ht="7.4" customHeight="1" x14ac:dyDescent="0.2">
      <c r="B342" s="62">
        <v>45139</v>
      </c>
      <c r="C342" s="63">
        <v>55213</v>
      </c>
      <c r="D342" s="13">
        <v>331</v>
      </c>
      <c r="E342" s="64">
        <v>10074</v>
      </c>
      <c r="F342" s="111"/>
      <c r="G342" s="111"/>
      <c r="H342" s="94">
        <v>62467.29</v>
      </c>
      <c r="I342" s="94"/>
      <c r="J342" s="13">
        <v>35981.5310349848</v>
      </c>
      <c r="K342" s="13">
        <v>15728.796722696499</v>
      </c>
      <c r="L342" s="13">
        <v>3959.6456662904202</v>
      </c>
    </row>
    <row r="343" spans="2:12" s="1" customFormat="1" ht="7.4" customHeight="1" x14ac:dyDescent="0.2">
      <c r="B343" s="62">
        <v>45139</v>
      </c>
      <c r="C343" s="63">
        <v>55244</v>
      </c>
      <c r="D343" s="13">
        <v>332</v>
      </c>
      <c r="E343" s="64">
        <v>10105</v>
      </c>
      <c r="F343" s="111"/>
      <c r="G343" s="111"/>
      <c r="H343" s="94">
        <v>48473.120000000003</v>
      </c>
      <c r="I343" s="94"/>
      <c r="J343" s="13">
        <v>27873.450026398601</v>
      </c>
      <c r="K343" s="13">
        <v>12153.480832098499</v>
      </c>
      <c r="L343" s="13">
        <v>3046.6188481075101</v>
      </c>
    </row>
    <row r="344" spans="2:12" s="1" customFormat="1" ht="7.4" customHeight="1" x14ac:dyDescent="0.2">
      <c r="B344" s="62">
        <v>45139</v>
      </c>
      <c r="C344" s="63">
        <v>55274</v>
      </c>
      <c r="D344" s="13">
        <v>333</v>
      </c>
      <c r="E344" s="64">
        <v>10135</v>
      </c>
      <c r="F344" s="111"/>
      <c r="G344" s="111"/>
      <c r="H344" s="94">
        <v>36513.67</v>
      </c>
      <c r="I344" s="94"/>
      <c r="J344" s="13">
        <v>20961.955709971699</v>
      </c>
      <c r="K344" s="13">
        <v>9117.4107357068406</v>
      </c>
      <c r="L344" s="13">
        <v>2276.1718481805301</v>
      </c>
    </row>
    <row r="345" spans="2:12" s="1" customFormat="1" ht="7.4" customHeight="1" x14ac:dyDescent="0.2">
      <c r="B345" s="62">
        <v>45139</v>
      </c>
      <c r="C345" s="63">
        <v>55305</v>
      </c>
      <c r="D345" s="13">
        <v>334</v>
      </c>
      <c r="E345" s="64">
        <v>10166</v>
      </c>
      <c r="F345" s="111"/>
      <c r="G345" s="111"/>
      <c r="H345" s="94">
        <v>26959.15</v>
      </c>
      <c r="I345" s="94"/>
      <c r="J345" s="13">
        <v>15450.5977860001</v>
      </c>
      <c r="K345" s="13">
        <v>6703.1525148793398</v>
      </c>
      <c r="L345" s="13">
        <v>1666.36159617625</v>
      </c>
    </row>
    <row r="346" spans="2:12" s="1" customFormat="1" ht="7.4" customHeight="1" x14ac:dyDescent="0.2">
      <c r="B346" s="62">
        <v>45139</v>
      </c>
      <c r="C346" s="63">
        <v>55335</v>
      </c>
      <c r="D346" s="13">
        <v>335</v>
      </c>
      <c r="E346" s="64">
        <v>10196</v>
      </c>
      <c r="F346" s="111"/>
      <c r="G346" s="111"/>
      <c r="H346" s="94">
        <v>18458.55</v>
      </c>
      <c r="I346" s="94"/>
      <c r="J346" s="13">
        <v>10561.4423932138</v>
      </c>
      <c r="K346" s="13">
        <v>4570.7431358244603</v>
      </c>
      <c r="L346" s="13">
        <v>1131.6002803557301</v>
      </c>
    </row>
    <row r="347" spans="2:12" s="1" customFormat="1" ht="7.4" customHeight="1" x14ac:dyDescent="0.2">
      <c r="B347" s="62">
        <v>45139</v>
      </c>
      <c r="C347" s="63">
        <v>55366</v>
      </c>
      <c r="D347" s="13">
        <v>336</v>
      </c>
      <c r="E347" s="64">
        <v>10227</v>
      </c>
      <c r="F347" s="111"/>
      <c r="G347" s="111"/>
      <c r="H347" s="94">
        <v>11300.74</v>
      </c>
      <c r="I347" s="94"/>
      <c r="J347" s="13">
        <v>6454.9861442091196</v>
      </c>
      <c r="K347" s="13">
        <v>2786.46112511092</v>
      </c>
      <c r="L347" s="13">
        <v>686.93530686417103</v>
      </c>
    </row>
    <row r="348" spans="2:12" s="1" customFormat="1" ht="7.4" customHeight="1" x14ac:dyDescent="0.2">
      <c r="B348" s="62">
        <v>45139</v>
      </c>
      <c r="C348" s="63">
        <v>55397</v>
      </c>
      <c r="D348" s="13">
        <v>337</v>
      </c>
      <c r="E348" s="64">
        <v>10258</v>
      </c>
      <c r="F348" s="111"/>
      <c r="G348" s="111"/>
      <c r="H348" s="94">
        <v>8469.7999999999993</v>
      </c>
      <c r="I348" s="94"/>
      <c r="J348" s="13">
        <v>4829.7468251927103</v>
      </c>
      <c r="K348" s="13">
        <v>2079.5823970380702</v>
      </c>
      <c r="L348" s="13">
        <v>510.49983072869497</v>
      </c>
    </row>
    <row r="349" spans="2:12" s="1" customFormat="1" ht="7.4" customHeight="1" x14ac:dyDescent="0.2">
      <c r="B349" s="62">
        <v>45139</v>
      </c>
      <c r="C349" s="63">
        <v>55427</v>
      </c>
      <c r="D349" s="13">
        <v>338</v>
      </c>
      <c r="E349" s="64">
        <v>10288</v>
      </c>
      <c r="F349" s="111"/>
      <c r="G349" s="111"/>
      <c r="H349" s="94">
        <v>6942.74</v>
      </c>
      <c r="I349" s="94"/>
      <c r="J349" s="13">
        <v>3952.47081975844</v>
      </c>
      <c r="K349" s="13">
        <v>1697.6580086118699</v>
      </c>
      <c r="L349" s="13">
        <v>415.03599139825099</v>
      </c>
    </row>
    <row r="350" spans="2:12" s="1" customFormat="1" ht="7.4" customHeight="1" x14ac:dyDescent="0.2">
      <c r="B350" s="62">
        <v>45139</v>
      </c>
      <c r="C350" s="63">
        <v>55458</v>
      </c>
      <c r="D350" s="13">
        <v>339</v>
      </c>
      <c r="E350" s="64">
        <v>10319</v>
      </c>
      <c r="F350" s="111"/>
      <c r="G350" s="111"/>
      <c r="H350" s="94">
        <v>5549.68</v>
      </c>
      <c r="I350" s="94"/>
      <c r="J350" s="13">
        <v>3154.04940463297</v>
      </c>
      <c r="K350" s="13">
        <v>1351.2761729180099</v>
      </c>
      <c r="L350" s="13">
        <v>328.95484838084701</v>
      </c>
    </row>
    <row r="351" spans="2:12" s="1" customFormat="1" ht="7.4" customHeight="1" x14ac:dyDescent="0.2">
      <c r="B351" s="62">
        <v>45139</v>
      </c>
      <c r="C351" s="63">
        <v>55488</v>
      </c>
      <c r="D351" s="13">
        <v>340</v>
      </c>
      <c r="E351" s="64">
        <v>10349</v>
      </c>
      <c r="F351" s="111"/>
      <c r="G351" s="111"/>
      <c r="H351" s="94">
        <v>4155.3100000000004</v>
      </c>
      <c r="I351" s="94"/>
      <c r="J351" s="13">
        <v>2357.7108348859902</v>
      </c>
      <c r="K351" s="13">
        <v>1007.61803861001</v>
      </c>
      <c r="L351" s="13">
        <v>244.28915653800701</v>
      </c>
    </row>
    <row r="352" spans="2:12" s="1" customFormat="1" ht="7.4" customHeight="1" x14ac:dyDescent="0.2">
      <c r="B352" s="62">
        <v>45139</v>
      </c>
      <c r="C352" s="63">
        <v>55519</v>
      </c>
      <c r="D352" s="13">
        <v>341</v>
      </c>
      <c r="E352" s="64">
        <v>10380</v>
      </c>
      <c r="F352" s="111"/>
      <c r="G352" s="111"/>
      <c r="H352" s="94">
        <v>2759.64</v>
      </c>
      <c r="I352" s="94"/>
      <c r="J352" s="13">
        <v>1563.15599469366</v>
      </c>
      <c r="K352" s="13">
        <v>666.34908819599605</v>
      </c>
      <c r="L352" s="13">
        <v>160.86689661205901</v>
      </c>
    </row>
    <row r="353" spans="2:12" s="1" customFormat="1" ht="7.4" customHeight="1" x14ac:dyDescent="0.2">
      <c r="B353" s="62">
        <v>45139</v>
      </c>
      <c r="C353" s="63">
        <v>55550</v>
      </c>
      <c r="D353" s="13">
        <v>342</v>
      </c>
      <c r="E353" s="64">
        <v>10411</v>
      </c>
      <c r="F353" s="111"/>
      <c r="G353" s="111"/>
      <c r="H353" s="94">
        <v>1362.65</v>
      </c>
      <c r="I353" s="94"/>
      <c r="J353" s="13">
        <v>0</v>
      </c>
      <c r="K353" s="13">
        <v>0</v>
      </c>
      <c r="L353" s="13">
        <v>0</v>
      </c>
    </row>
    <row r="354" spans="2:12" s="1" customFormat="1" ht="7.4" customHeight="1" x14ac:dyDescent="0.2">
      <c r="B354" s="62">
        <v>45139</v>
      </c>
      <c r="C354" s="63">
        <v>55579</v>
      </c>
      <c r="D354" s="13">
        <v>343</v>
      </c>
      <c r="E354" s="64">
        <v>10440</v>
      </c>
      <c r="F354" s="111"/>
      <c r="G354" s="111"/>
      <c r="H354" s="94">
        <v>0</v>
      </c>
      <c r="I354" s="94"/>
      <c r="J354" s="13">
        <v>0</v>
      </c>
      <c r="K354" s="13">
        <v>0</v>
      </c>
      <c r="L354" s="13">
        <v>0</v>
      </c>
    </row>
    <row r="355" spans="2:12" s="1" customFormat="1" ht="7.4" customHeight="1" x14ac:dyDescent="0.2">
      <c r="B355" s="62">
        <v>45139</v>
      </c>
      <c r="C355" s="63">
        <v>55610</v>
      </c>
      <c r="D355" s="13">
        <v>344</v>
      </c>
      <c r="E355" s="64">
        <v>10471</v>
      </c>
      <c r="F355" s="111"/>
      <c r="G355" s="111"/>
      <c r="H355" s="94">
        <v>0</v>
      </c>
      <c r="I355" s="94"/>
      <c r="J355" s="13">
        <v>0</v>
      </c>
      <c r="K355" s="13">
        <v>0</v>
      </c>
      <c r="L355" s="13">
        <v>0</v>
      </c>
    </row>
    <row r="356" spans="2:12" s="1" customFormat="1" ht="7.4" customHeight="1" x14ac:dyDescent="0.2">
      <c r="B356" s="62">
        <v>45139</v>
      </c>
      <c r="C356" s="63">
        <v>55640</v>
      </c>
      <c r="D356" s="13">
        <v>345</v>
      </c>
      <c r="E356" s="64">
        <v>10501</v>
      </c>
      <c r="F356" s="111"/>
      <c r="G356" s="111"/>
      <c r="H356" s="94">
        <v>0</v>
      </c>
      <c r="I356" s="94"/>
      <c r="J356" s="13">
        <v>0</v>
      </c>
      <c r="K356" s="13">
        <v>0</v>
      </c>
      <c r="L356" s="13">
        <v>0</v>
      </c>
    </row>
    <row r="357" spans="2:12" s="1" customFormat="1" ht="7.4" customHeight="1" x14ac:dyDescent="0.2">
      <c r="B357" s="62">
        <v>45139</v>
      </c>
      <c r="C357" s="63">
        <v>55671</v>
      </c>
      <c r="D357" s="13">
        <v>346</v>
      </c>
      <c r="E357" s="64">
        <v>10532</v>
      </c>
      <c r="F357" s="111"/>
      <c r="G357" s="111"/>
      <c r="H357" s="94">
        <v>0</v>
      </c>
      <c r="I357" s="94"/>
      <c r="J357" s="13">
        <v>0</v>
      </c>
      <c r="K357" s="13">
        <v>0</v>
      </c>
      <c r="L357" s="13">
        <v>0</v>
      </c>
    </row>
    <row r="358" spans="2:12" s="1" customFormat="1" ht="7.4" customHeight="1" x14ac:dyDescent="0.2">
      <c r="B358" s="62">
        <v>45139</v>
      </c>
      <c r="C358" s="63">
        <v>55701</v>
      </c>
      <c r="D358" s="13">
        <v>347</v>
      </c>
      <c r="E358" s="64">
        <v>10562</v>
      </c>
      <c r="F358" s="111"/>
      <c r="G358" s="111"/>
      <c r="H358" s="94">
        <v>0</v>
      </c>
      <c r="I358" s="94"/>
      <c r="J358" s="13">
        <v>0</v>
      </c>
      <c r="K358" s="13">
        <v>0</v>
      </c>
      <c r="L358" s="13">
        <v>0</v>
      </c>
    </row>
    <row r="359" spans="2:12" s="1" customFormat="1" ht="7.4" customHeight="1" x14ac:dyDescent="0.2">
      <c r="B359" s="62">
        <v>45139</v>
      </c>
      <c r="C359" s="63">
        <v>55732</v>
      </c>
      <c r="D359" s="13">
        <v>348</v>
      </c>
      <c r="E359" s="64">
        <v>10593</v>
      </c>
      <c r="F359" s="111"/>
      <c r="G359" s="111"/>
      <c r="H359" s="94">
        <v>0</v>
      </c>
      <c r="I359" s="94"/>
      <c r="J359" s="13">
        <v>0</v>
      </c>
      <c r="K359" s="13">
        <v>0</v>
      </c>
      <c r="L359" s="13">
        <v>0</v>
      </c>
    </row>
    <row r="360" spans="2:12" s="1" customFormat="1" ht="7.4" customHeight="1" x14ac:dyDescent="0.2">
      <c r="B360" s="62">
        <v>45139</v>
      </c>
      <c r="C360" s="63">
        <v>55763</v>
      </c>
      <c r="D360" s="13">
        <v>349</v>
      </c>
      <c r="E360" s="64">
        <v>10624</v>
      </c>
      <c r="F360" s="111"/>
      <c r="G360" s="111"/>
      <c r="H360" s="94">
        <v>0</v>
      </c>
      <c r="I360" s="94"/>
      <c r="J360" s="13">
        <v>0</v>
      </c>
      <c r="K360" s="13">
        <v>0</v>
      </c>
      <c r="L360" s="13">
        <v>0</v>
      </c>
    </row>
    <row r="361" spans="2:12" s="1" customFormat="1" ht="9.9" customHeight="1" x14ac:dyDescent="0.2">
      <c r="B361" s="65"/>
      <c r="C361" s="66"/>
      <c r="D361" s="67"/>
      <c r="E361" s="68"/>
      <c r="F361" s="113"/>
      <c r="G361" s="113"/>
      <c r="H361" s="116">
        <v>261202903458.63</v>
      </c>
      <c r="I361" s="116"/>
      <c r="J361" s="69">
        <v>233814743756.56</v>
      </c>
      <c r="K361" s="69">
        <v>200760501511.896</v>
      </c>
      <c r="L361" s="69">
        <v>160713376223.19901</v>
      </c>
    </row>
    <row r="362" spans="2:12" s="1" customFormat="1" ht="19.149999999999999" customHeight="1" x14ac:dyDescent="0.2"/>
  </sheetData>
  <mergeCells count="710">
    <mergeCell ref="H360:I360"/>
    <mergeCell ref="H361:I361"/>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351:I351"/>
    <mergeCell ref="H352:I352"/>
    <mergeCell ref="H353:I353"/>
    <mergeCell ref="H354:I354"/>
    <mergeCell ref="H355:I355"/>
    <mergeCell ref="H356:I356"/>
    <mergeCell ref="H357:I357"/>
    <mergeCell ref="H358:I358"/>
    <mergeCell ref="H359:I359"/>
    <mergeCell ref="H343:I343"/>
    <mergeCell ref="H344:I344"/>
    <mergeCell ref="H345:I345"/>
    <mergeCell ref="H346:I346"/>
    <mergeCell ref="H347:I347"/>
    <mergeCell ref="H348:I348"/>
    <mergeCell ref="H349:I349"/>
    <mergeCell ref="H35:I35"/>
    <mergeCell ref="H350:I350"/>
    <mergeCell ref="H36:I36"/>
    <mergeCell ref="H59:I59"/>
    <mergeCell ref="H60:I60"/>
    <mergeCell ref="H61:I61"/>
    <mergeCell ref="H62:I62"/>
    <mergeCell ref="H63:I63"/>
    <mergeCell ref="H64:I64"/>
    <mergeCell ref="H65:I65"/>
    <mergeCell ref="H66:I66"/>
    <mergeCell ref="H67:I67"/>
    <mergeCell ref="H68:I68"/>
    <mergeCell ref="H69:I69"/>
    <mergeCell ref="H70:I70"/>
    <mergeCell ref="H71:I71"/>
    <mergeCell ref="H72:I72"/>
    <mergeCell ref="H335:I335"/>
    <mergeCell ref="H336:I336"/>
    <mergeCell ref="H337:I337"/>
    <mergeCell ref="H338:I338"/>
    <mergeCell ref="H339:I339"/>
    <mergeCell ref="H34:I34"/>
    <mergeCell ref="H340:I340"/>
    <mergeCell ref="H341:I341"/>
    <mergeCell ref="H342:I342"/>
    <mergeCell ref="H73:I73"/>
    <mergeCell ref="H74:I74"/>
    <mergeCell ref="H75:I75"/>
    <mergeCell ref="H76:I76"/>
    <mergeCell ref="H77:I77"/>
    <mergeCell ref="H78:I78"/>
    <mergeCell ref="H79:I79"/>
    <mergeCell ref="H80:I80"/>
    <mergeCell ref="H81:I81"/>
    <mergeCell ref="H82:I82"/>
    <mergeCell ref="H83:I83"/>
    <mergeCell ref="H84:I84"/>
    <mergeCell ref="H85:I85"/>
    <mergeCell ref="H86:I86"/>
    <mergeCell ref="H87:I87"/>
    <mergeCell ref="H327:I327"/>
    <mergeCell ref="H328:I328"/>
    <mergeCell ref="H329:I329"/>
    <mergeCell ref="H33:I33"/>
    <mergeCell ref="H330:I330"/>
    <mergeCell ref="H331:I331"/>
    <mergeCell ref="H332:I332"/>
    <mergeCell ref="H333:I333"/>
    <mergeCell ref="H334:I334"/>
    <mergeCell ref="H88:I88"/>
    <mergeCell ref="H89:I89"/>
    <mergeCell ref="H90:I90"/>
    <mergeCell ref="H91:I91"/>
    <mergeCell ref="H92:I92"/>
    <mergeCell ref="H93:I93"/>
    <mergeCell ref="H94:I94"/>
    <mergeCell ref="H95:I95"/>
    <mergeCell ref="H96:I96"/>
    <mergeCell ref="H97:I97"/>
    <mergeCell ref="H98:I98"/>
    <mergeCell ref="H99:I99"/>
    <mergeCell ref="H319:I319"/>
    <mergeCell ref="H32:I32"/>
    <mergeCell ref="H320:I320"/>
    <mergeCell ref="H321:I321"/>
    <mergeCell ref="H322:I322"/>
    <mergeCell ref="H323:I323"/>
    <mergeCell ref="H324:I324"/>
    <mergeCell ref="H325:I325"/>
    <mergeCell ref="H326:I326"/>
    <mergeCell ref="H310:I310"/>
    <mergeCell ref="H311:I311"/>
    <mergeCell ref="H312:I312"/>
    <mergeCell ref="H313:I313"/>
    <mergeCell ref="H314:I314"/>
    <mergeCell ref="H315:I315"/>
    <mergeCell ref="H316:I316"/>
    <mergeCell ref="H317:I317"/>
    <mergeCell ref="H318:I318"/>
    <mergeCell ref="H301:I301"/>
    <mergeCell ref="H302:I302"/>
    <mergeCell ref="H303:I303"/>
    <mergeCell ref="H304:I304"/>
    <mergeCell ref="H305:I305"/>
    <mergeCell ref="H306:I306"/>
    <mergeCell ref="H307:I307"/>
    <mergeCell ref="H308:I308"/>
    <mergeCell ref="H309:I309"/>
    <mergeCell ref="H293:I293"/>
    <mergeCell ref="H294:I294"/>
    <mergeCell ref="H295:I295"/>
    <mergeCell ref="H296:I296"/>
    <mergeCell ref="H297:I297"/>
    <mergeCell ref="H298:I298"/>
    <mergeCell ref="H299:I299"/>
    <mergeCell ref="H30:I30"/>
    <mergeCell ref="H300:I300"/>
    <mergeCell ref="H31:I31"/>
    <mergeCell ref="H285:I285"/>
    <mergeCell ref="H286:I286"/>
    <mergeCell ref="H287:I287"/>
    <mergeCell ref="H288:I288"/>
    <mergeCell ref="H289:I289"/>
    <mergeCell ref="H29:I29"/>
    <mergeCell ref="H290:I290"/>
    <mergeCell ref="H291:I291"/>
    <mergeCell ref="H292:I292"/>
    <mergeCell ref="H277:I277"/>
    <mergeCell ref="H278:I278"/>
    <mergeCell ref="H279:I279"/>
    <mergeCell ref="H28:I28"/>
    <mergeCell ref="H280:I280"/>
    <mergeCell ref="H281:I281"/>
    <mergeCell ref="H282:I282"/>
    <mergeCell ref="H283:I283"/>
    <mergeCell ref="H284:I284"/>
    <mergeCell ref="H269:I269"/>
    <mergeCell ref="H27:I27"/>
    <mergeCell ref="H270:I270"/>
    <mergeCell ref="H271:I271"/>
    <mergeCell ref="H272:I272"/>
    <mergeCell ref="H273:I273"/>
    <mergeCell ref="H274:I274"/>
    <mergeCell ref="H275:I275"/>
    <mergeCell ref="H276:I276"/>
    <mergeCell ref="H260:I260"/>
    <mergeCell ref="H261:I261"/>
    <mergeCell ref="H262:I262"/>
    <mergeCell ref="H263:I263"/>
    <mergeCell ref="H264:I264"/>
    <mergeCell ref="H265:I265"/>
    <mergeCell ref="H266:I266"/>
    <mergeCell ref="H267:I267"/>
    <mergeCell ref="H268:I268"/>
    <mergeCell ref="H251:I251"/>
    <mergeCell ref="H252:I252"/>
    <mergeCell ref="H253:I253"/>
    <mergeCell ref="H254:I254"/>
    <mergeCell ref="H255:I255"/>
    <mergeCell ref="H256:I256"/>
    <mergeCell ref="H257:I257"/>
    <mergeCell ref="H258:I258"/>
    <mergeCell ref="H259:I259"/>
    <mergeCell ref="H243:I243"/>
    <mergeCell ref="H244:I244"/>
    <mergeCell ref="H245:I245"/>
    <mergeCell ref="H246:I246"/>
    <mergeCell ref="H247:I247"/>
    <mergeCell ref="H248:I248"/>
    <mergeCell ref="H249:I249"/>
    <mergeCell ref="H25:I25"/>
    <mergeCell ref="H250:I250"/>
    <mergeCell ref="H26:I26"/>
    <mergeCell ref="H235:I235"/>
    <mergeCell ref="H236:I236"/>
    <mergeCell ref="H237:I237"/>
    <mergeCell ref="H238:I238"/>
    <mergeCell ref="H239:I239"/>
    <mergeCell ref="H24:I24"/>
    <mergeCell ref="H240:I240"/>
    <mergeCell ref="H241:I241"/>
    <mergeCell ref="H242:I242"/>
    <mergeCell ref="H227:I227"/>
    <mergeCell ref="H228:I228"/>
    <mergeCell ref="H229:I229"/>
    <mergeCell ref="H23:I23"/>
    <mergeCell ref="H230:I230"/>
    <mergeCell ref="H231:I231"/>
    <mergeCell ref="H232:I232"/>
    <mergeCell ref="H233:I233"/>
    <mergeCell ref="H234:I234"/>
    <mergeCell ref="H219:I219"/>
    <mergeCell ref="H22:I22"/>
    <mergeCell ref="H220:I220"/>
    <mergeCell ref="H221:I221"/>
    <mergeCell ref="H222:I222"/>
    <mergeCell ref="H223:I223"/>
    <mergeCell ref="H224:I224"/>
    <mergeCell ref="H225:I225"/>
    <mergeCell ref="H226:I226"/>
    <mergeCell ref="H210:I210"/>
    <mergeCell ref="H211:I211"/>
    <mergeCell ref="H212:I212"/>
    <mergeCell ref="H213:I213"/>
    <mergeCell ref="H214:I214"/>
    <mergeCell ref="H215:I215"/>
    <mergeCell ref="H216:I216"/>
    <mergeCell ref="H217:I217"/>
    <mergeCell ref="H218:I218"/>
    <mergeCell ref="H202:I202"/>
    <mergeCell ref="H203:I203"/>
    <mergeCell ref="H204:I204"/>
    <mergeCell ref="H205:I205"/>
    <mergeCell ref="H206:I206"/>
    <mergeCell ref="H207:I207"/>
    <mergeCell ref="H208:I208"/>
    <mergeCell ref="H209:I209"/>
    <mergeCell ref="H21:I21"/>
    <mergeCell ref="H195:I195"/>
    <mergeCell ref="H196:I196"/>
    <mergeCell ref="H197:I197"/>
    <mergeCell ref="H198:I198"/>
    <mergeCell ref="H199:I199"/>
    <mergeCell ref="H2:L2"/>
    <mergeCell ref="H20:I20"/>
    <mergeCell ref="H200:I200"/>
    <mergeCell ref="H201:I201"/>
    <mergeCell ref="H187:I187"/>
    <mergeCell ref="H188:I188"/>
    <mergeCell ref="H189:I189"/>
    <mergeCell ref="H19:I19"/>
    <mergeCell ref="H190:I190"/>
    <mergeCell ref="H191:I191"/>
    <mergeCell ref="H192:I192"/>
    <mergeCell ref="H193:I193"/>
    <mergeCell ref="H194:I194"/>
    <mergeCell ref="H179:I179"/>
    <mergeCell ref="H18:I18"/>
    <mergeCell ref="H180:I180"/>
    <mergeCell ref="H181:I181"/>
    <mergeCell ref="H182:I182"/>
    <mergeCell ref="H183:I183"/>
    <mergeCell ref="H184:I184"/>
    <mergeCell ref="H185:I185"/>
    <mergeCell ref="H186:I186"/>
    <mergeCell ref="H170:I170"/>
    <mergeCell ref="H171:I171"/>
    <mergeCell ref="H172:I172"/>
    <mergeCell ref="H173:I173"/>
    <mergeCell ref="H174:I174"/>
    <mergeCell ref="H175:I175"/>
    <mergeCell ref="H176:I176"/>
    <mergeCell ref="H177:I177"/>
    <mergeCell ref="H178:I178"/>
    <mergeCell ref="H161:I161"/>
    <mergeCell ref="H162:I162"/>
    <mergeCell ref="H163:I163"/>
    <mergeCell ref="H164:I164"/>
    <mergeCell ref="H165:I165"/>
    <mergeCell ref="H166:I166"/>
    <mergeCell ref="H167:I167"/>
    <mergeCell ref="H168:I168"/>
    <mergeCell ref="H169:I169"/>
    <mergeCell ref="H153:I153"/>
    <mergeCell ref="H154:I154"/>
    <mergeCell ref="H155:I155"/>
    <mergeCell ref="H156:I156"/>
    <mergeCell ref="H157:I157"/>
    <mergeCell ref="H158:I158"/>
    <mergeCell ref="H159:I159"/>
    <mergeCell ref="H16:I16"/>
    <mergeCell ref="H160:I160"/>
    <mergeCell ref="H17:I17"/>
    <mergeCell ref="H145:I145"/>
    <mergeCell ref="H146:I146"/>
    <mergeCell ref="H147:I147"/>
    <mergeCell ref="H148:I148"/>
    <mergeCell ref="H149:I149"/>
    <mergeCell ref="H15:I15"/>
    <mergeCell ref="H150:I150"/>
    <mergeCell ref="H151:I151"/>
    <mergeCell ref="H152:I152"/>
    <mergeCell ref="H137:I137"/>
    <mergeCell ref="H138:I138"/>
    <mergeCell ref="H139:I139"/>
    <mergeCell ref="H14:I14"/>
    <mergeCell ref="H140:I140"/>
    <mergeCell ref="H141:I141"/>
    <mergeCell ref="H142:I142"/>
    <mergeCell ref="H143:I143"/>
    <mergeCell ref="H144:I144"/>
    <mergeCell ref="H129:I129"/>
    <mergeCell ref="H13:I13"/>
    <mergeCell ref="H130:I130"/>
    <mergeCell ref="H131:I131"/>
    <mergeCell ref="H132:I132"/>
    <mergeCell ref="H133:I133"/>
    <mergeCell ref="H134:I134"/>
    <mergeCell ref="H135:I135"/>
    <mergeCell ref="H136:I136"/>
    <mergeCell ref="H120:I120"/>
    <mergeCell ref="H121:I121"/>
    <mergeCell ref="H122:I122"/>
    <mergeCell ref="H123:I123"/>
    <mergeCell ref="H124:I124"/>
    <mergeCell ref="H125:I125"/>
    <mergeCell ref="H126:I126"/>
    <mergeCell ref="H127:I127"/>
    <mergeCell ref="H128:I128"/>
    <mergeCell ref="H112:I112"/>
    <mergeCell ref="H113:I113"/>
    <mergeCell ref="H114:I114"/>
    <mergeCell ref="H115:I115"/>
    <mergeCell ref="H116:I116"/>
    <mergeCell ref="H117:I117"/>
    <mergeCell ref="H118:I118"/>
    <mergeCell ref="H119:I119"/>
    <mergeCell ref="H12:I12"/>
    <mergeCell ref="H104:I104"/>
    <mergeCell ref="H105:I105"/>
    <mergeCell ref="H106:I106"/>
    <mergeCell ref="H107:I107"/>
    <mergeCell ref="H108:I108"/>
    <mergeCell ref="H109:I109"/>
    <mergeCell ref="H11:I11"/>
    <mergeCell ref="H110:I110"/>
    <mergeCell ref="H111:I111"/>
    <mergeCell ref="F361:G361"/>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F55:G55"/>
    <mergeCell ref="F56:G56"/>
    <mergeCell ref="F57:G57"/>
    <mergeCell ref="F58:G58"/>
    <mergeCell ref="F59:G59"/>
    <mergeCell ref="F353:G353"/>
    <mergeCell ref="F354:G354"/>
    <mergeCell ref="F355:G355"/>
    <mergeCell ref="F356:G356"/>
    <mergeCell ref="F357:G357"/>
    <mergeCell ref="F358:G358"/>
    <mergeCell ref="F359:G359"/>
    <mergeCell ref="F36:G36"/>
    <mergeCell ref="F360:G360"/>
    <mergeCell ref="F60:G60"/>
    <mergeCell ref="F61:G61"/>
    <mergeCell ref="F62:G62"/>
    <mergeCell ref="F63:G63"/>
    <mergeCell ref="F64:G64"/>
    <mergeCell ref="F65:G65"/>
    <mergeCell ref="F66:G66"/>
    <mergeCell ref="F67:G67"/>
    <mergeCell ref="F68:G68"/>
    <mergeCell ref="F69:G69"/>
    <mergeCell ref="F70:G70"/>
    <mergeCell ref="F71:G71"/>
    <mergeCell ref="F72:G72"/>
    <mergeCell ref="F73:G73"/>
    <mergeCell ref="F74:G74"/>
    <mergeCell ref="F345:G345"/>
    <mergeCell ref="F346:G346"/>
    <mergeCell ref="F347:G347"/>
    <mergeCell ref="F348:G348"/>
    <mergeCell ref="F349:G349"/>
    <mergeCell ref="F35:G35"/>
    <mergeCell ref="F350:G350"/>
    <mergeCell ref="F351:G351"/>
    <mergeCell ref="F352:G352"/>
    <mergeCell ref="F75:G75"/>
    <mergeCell ref="F76:G76"/>
    <mergeCell ref="F77:G77"/>
    <mergeCell ref="F78:G78"/>
    <mergeCell ref="F79:G79"/>
    <mergeCell ref="F80:G80"/>
    <mergeCell ref="F81:G81"/>
    <mergeCell ref="F82:G82"/>
    <mergeCell ref="F83:G83"/>
    <mergeCell ref="F84:G84"/>
    <mergeCell ref="F85:G85"/>
    <mergeCell ref="F86:G86"/>
    <mergeCell ref="F87:G87"/>
    <mergeCell ref="F88:G88"/>
    <mergeCell ref="F89:G89"/>
    <mergeCell ref="F337:G337"/>
    <mergeCell ref="F338:G338"/>
    <mergeCell ref="F339:G339"/>
    <mergeCell ref="F34:G34"/>
    <mergeCell ref="F340:G340"/>
    <mergeCell ref="F341:G341"/>
    <mergeCell ref="F342:G342"/>
    <mergeCell ref="F343:G343"/>
    <mergeCell ref="F344:G344"/>
    <mergeCell ref="F90:G90"/>
    <mergeCell ref="F91:G91"/>
    <mergeCell ref="F92:G92"/>
    <mergeCell ref="F93:G93"/>
    <mergeCell ref="F94:G94"/>
    <mergeCell ref="F95:G95"/>
    <mergeCell ref="F96:G96"/>
    <mergeCell ref="F97:G97"/>
    <mergeCell ref="F98:G98"/>
    <mergeCell ref="F99:G99"/>
    <mergeCell ref="F329:G329"/>
    <mergeCell ref="F33:G33"/>
    <mergeCell ref="F330:G330"/>
    <mergeCell ref="F331:G331"/>
    <mergeCell ref="F332:G332"/>
    <mergeCell ref="F333:G333"/>
    <mergeCell ref="F334:G334"/>
    <mergeCell ref="F335:G335"/>
    <mergeCell ref="F336:G336"/>
    <mergeCell ref="F320:G320"/>
    <mergeCell ref="F321:G321"/>
    <mergeCell ref="F322:G322"/>
    <mergeCell ref="F323:G323"/>
    <mergeCell ref="F324:G324"/>
    <mergeCell ref="F325:G325"/>
    <mergeCell ref="F326:G326"/>
    <mergeCell ref="F327:G327"/>
    <mergeCell ref="F328:G328"/>
    <mergeCell ref="F311:G311"/>
    <mergeCell ref="F312:G312"/>
    <mergeCell ref="F313:G313"/>
    <mergeCell ref="F314:G314"/>
    <mergeCell ref="F315:G315"/>
    <mergeCell ref="F316:G316"/>
    <mergeCell ref="F317:G317"/>
    <mergeCell ref="F318:G318"/>
    <mergeCell ref="F319:G319"/>
    <mergeCell ref="F303:G303"/>
    <mergeCell ref="F304:G304"/>
    <mergeCell ref="F305:G305"/>
    <mergeCell ref="F306:G306"/>
    <mergeCell ref="F307:G307"/>
    <mergeCell ref="F308:G308"/>
    <mergeCell ref="F309:G309"/>
    <mergeCell ref="F31:G31"/>
    <mergeCell ref="F310:G310"/>
    <mergeCell ref="F32:G32"/>
    <mergeCell ref="F295:G295"/>
    <mergeCell ref="F296:G296"/>
    <mergeCell ref="F297:G297"/>
    <mergeCell ref="F298:G298"/>
    <mergeCell ref="F299:G299"/>
    <mergeCell ref="F30:G30"/>
    <mergeCell ref="F300:G300"/>
    <mergeCell ref="F301:G301"/>
    <mergeCell ref="F302:G302"/>
    <mergeCell ref="F287:G287"/>
    <mergeCell ref="F288:G288"/>
    <mergeCell ref="F289:G289"/>
    <mergeCell ref="F29:G29"/>
    <mergeCell ref="F290:G290"/>
    <mergeCell ref="F291:G291"/>
    <mergeCell ref="F292:G292"/>
    <mergeCell ref="F293:G293"/>
    <mergeCell ref="F294:G294"/>
    <mergeCell ref="F279:G279"/>
    <mergeCell ref="F28:G28"/>
    <mergeCell ref="F280:G280"/>
    <mergeCell ref="F281:G281"/>
    <mergeCell ref="F282:G282"/>
    <mergeCell ref="F283:G283"/>
    <mergeCell ref="F284:G284"/>
    <mergeCell ref="F285:G285"/>
    <mergeCell ref="F286:G286"/>
    <mergeCell ref="F270:G270"/>
    <mergeCell ref="F271:G271"/>
    <mergeCell ref="F272:G272"/>
    <mergeCell ref="F273:G273"/>
    <mergeCell ref="F274:G274"/>
    <mergeCell ref="F275:G275"/>
    <mergeCell ref="F276:G276"/>
    <mergeCell ref="F277:G277"/>
    <mergeCell ref="F278:G278"/>
    <mergeCell ref="F261:G261"/>
    <mergeCell ref="F262:G262"/>
    <mergeCell ref="F263:G263"/>
    <mergeCell ref="F264:G264"/>
    <mergeCell ref="F265:G265"/>
    <mergeCell ref="F266:G266"/>
    <mergeCell ref="F267:G267"/>
    <mergeCell ref="F268:G268"/>
    <mergeCell ref="F269:G269"/>
    <mergeCell ref="F253:G253"/>
    <mergeCell ref="F254:G254"/>
    <mergeCell ref="F255:G255"/>
    <mergeCell ref="F256:G256"/>
    <mergeCell ref="F257:G257"/>
    <mergeCell ref="F258:G258"/>
    <mergeCell ref="F259:G259"/>
    <mergeCell ref="F26:G26"/>
    <mergeCell ref="F260:G260"/>
    <mergeCell ref="F27:G27"/>
    <mergeCell ref="F245:G245"/>
    <mergeCell ref="F246:G246"/>
    <mergeCell ref="F247:G247"/>
    <mergeCell ref="F248:G248"/>
    <mergeCell ref="F249:G249"/>
    <mergeCell ref="F25:G25"/>
    <mergeCell ref="F250:G250"/>
    <mergeCell ref="F251:G251"/>
    <mergeCell ref="F252:G252"/>
    <mergeCell ref="F237:G237"/>
    <mergeCell ref="F238:G238"/>
    <mergeCell ref="F239:G239"/>
    <mergeCell ref="F24:G24"/>
    <mergeCell ref="F240:G240"/>
    <mergeCell ref="F241:G241"/>
    <mergeCell ref="F242:G242"/>
    <mergeCell ref="F243:G243"/>
    <mergeCell ref="F244:G244"/>
    <mergeCell ref="F229:G229"/>
    <mergeCell ref="F23:G23"/>
    <mergeCell ref="F230:G230"/>
    <mergeCell ref="F231:G231"/>
    <mergeCell ref="F232:G232"/>
    <mergeCell ref="F233:G233"/>
    <mergeCell ref="F234:G234"/>
    <mergeCell ref="F235:G235"/>
    <mergeCell ref="F236:G236"/>
    <mergeCell ref="F220:G220"/>
    <mergeCell ref="F221:G221"/>
    <mergeCell ref="F222:G222"/>
    <mergeCell ref="F223:G223"/>
    <mergeCell ref="F224:G224"/>
    <mergeCell ref="F225:G225"/>
    <mergeCell ref="F226:G226"/>
    <mergeCell ref="F227:G227"/>
    <mergeCell ref="F228:G228"/>
    <mergeCell ref="F211:G211"/>
    <mergeCell ref="F212:G212"/>
    <mergeCell ref="F213:G213"/>
    <mergeCell ref="F214:G214"/>
    <mergeCell ref="F215:G215"/>
    <mergeCell ref="F216:G216"/>
    <mergeCell ref="F217:G217"/>
    <mergeCell ref="F218:G218"/>
    <mergeCell ref="F219:G219"/>
    <mergeCell ref="F203:G203"/>
    <mergeCell ref="F204:G204"/>
    <mergeCell ref="F205:G205"/>
    <mergeCell ref="F206:G206"/>
    <mergeCell ref="F207:G207"/>
    <mergeCell ref="F208:G208"/>
    <mergeCell ref="F209:G209"/>
    <mergeCell ref="F21:G21"/>
    <mergeCell ref="F210:G210"/>
    <mergeCell ref="F22:G22"/>
    <mergeCell ref="F195:G195"/>
    <mergeCell ref="F196:G196"/>
    <mergeCell ref="F197:G197"/>
    <mergeCell ref="F198:G198"/>
    <mergeCell ref="F199:G199"/>
    <mergeCell ref="F20:G20"/>
    <mergeCell ref="F200:G200"/>
    <mergeCell ref="F201:G201"/>
    <mergeCell ref="F202:G202"/>
    <mergeCell ref="F187:G187"/>
    <mergeCell ref="F188:G188"/>
    <mergeCell ref="F189:G189"/>
    <mergeCell ref="F19:G19"/>
    <mergeCell ref="F190:G190"/>
    <mergeCell ref="F191:G191"/>
    <mergeCell ref="F192:G192"/>
    <mergeCell ref="F193:G193"/>
    <mergeCell ref="F194:G194"/>
    <mergeCell ref="F179:G179"/>
    <mergeCell ref="F18:G18"/>
    <mergeCell ref="F180:G180"/>
    <mergeCell ref="F181:G181"/>
    <mergeCell ref="F182:G182"/>
    <mergeCell ref="F183:G183"/>
    <mergeCell ref="F184:G184"/>
    <mergeCell ref="F185:G185"/>
    <mergeCell ref="F186:G186"/>
    <mergeCell ref="F170:G170"/>
    <mergeCell ref="F171:G171"/>
    <mergeCell ref="F172:G172"/>
    <mergeCell ref="F173:G173"/>
    <mergeCell ref="F174:G174"/>
    <mergeCell ref="F175:G175"/>
    <mergeCell ref="F176:G176"/>
    <mergeCell ref="F177:G177"/>
    <mergeCell ref="F178:G178"/>
    <mergeCell ref="F161:G161"/>
    <mergeCell ref="F162:G162"/>
    <mergeCell ref="F163:G163"/>
    <mergeCell ref="F164:G164"/>
    <mergeCell ref="F165:G165"/>
    <mergeCell ref="F166:G166"/>
    <mergeCell ref="F167:G167"/>
    <mergeCell ref="F168:G168"/>
    <mergeCell ref="F169:G169"/>
    <mergeCell ref="F153:G153"/>
    <mergeCell ref="F154:G154"/>
    <mergeCell ref="F155:G155"/>
    <mergeCell ref="F156:G156"/>
    <mergeCell ref="F157:G157"/>
    <mergeCell ref="F158:G158"/>
    <mergeCell ref="F159:G159"/>
    <mergeCell ref="F16:G16"/>
    <mergeCell ref="F160:G160"/>
    <mergeCell ref="F17:G17"/>
    <mergeCell ref="F145:G145"/>
    <mergeCell ref="F146:G146"/>
    <mergeCell ref="F147:G147"/>
    <mergeCell ref="F148:G148"/>
    <mergeCell ref="F149:G149"/>
    <mergeCell ref="F15:G15"/>
    <mergeCell ref="F150:G150"/>
    <mergeCell ref="F151:G151"/>
    <mergeCell ref="F152:G152"/>
    <mergeCell ref="F137:G137"/>
    <mergeCell ref="F138:G138"/>
    <mergeCell ref="F139:G139"/>
    <mergeCell ref="F14:G14"/>
    <mergeCell ref="F140:G140"/>
    <mergeCell ref="F141:G141"/>
    <mergeCell ref="F142:G142"/>
    <mergeCell ref="F143:G143"/>
    <mergeCell ref="F144:G144"/>
    <mergeCell ref="F129:G129"/>
    <mergeCell ref="F13:G13"/>
    <mergeCell ref="F130:G130"/>
    <mergeCell ref="F131:G131"/>
    <mergeCell ref="F132:G132"/>
    <mergeCell ref="F133:G133"/>
    <mergeCell ref="F134:G134"/>
    <mergeCell ref="F135:G135"/>
    <mergeCell ref="F136:G136"/>
    <mergeCell ref="F120:G120"/>
    <mergeCell ref="F121:G121"/>
    <mergeCell ref="F122:G122"/>
    <mergeCell ref="F123:G123"/>
    <mergeCell ref="F124:G124"/>
    <mergeCell ref="F125:G125"/>
    <mergeCell ref="F126:G126"/>
    <mergeCell ref="F127:G127"/>
    <mergeCell ref="F128:G128"/>
    <mergeCell ref="F112:G112"/>
    <mergeCell ref="F113:G113"/>
    <mergeCell ref="F114:G114"/>
    <mergeCell ref="F115:G115"/>
    <mergeCell ref="F116:G116"/>
    <mergeCell ref="F117:G117"/>
    <mergeCell ref="F118:G118"/>
    <mergeCell ref="F119:G119"/>
    <mergeCell ref="F12:G12"/>
    <mergeCell ref="F104:G104"/>
    <mergeCell ref="F105:G105"/>
    <mergeCell ref="F106:G106"/>
    <mergeCell ref="F107:G107"/>
    <mergeCell ref="F108:G108"/>
    <mergeCell ref="F109:G109"/>
    <mergeCell ref="F11:G11"/>
    <mergeCell ref="F110:G110"/>
    <mergeCell ref="F111:G111"/>
    <mergeCell ref="B1:F3"/>
    <mergeCell ref="B10:E10"/>
    <mergeCell ref="B5:L5"/>
    <mergeCell ref="B7:D8"/>
    <mergeCell ref="F10:G10"/>
    <mergeCell ref="F100:G100"/>
    <mergeCell ref="F101:G101"/>
    <mergeCell ref="F102:G102"/>
    <mergeCell ref="F103:G103"/>
    <mergeCell ref="G8:H8"/>
    <mergeCell ref="H10:L10"/>
    <mergeCell ref="H100:I100"/>
    <mergeCell ref="H101:I101"/>
    <mergeCell ref="H102:I102"/>
    <mergeCell ref="H103:I103"/>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view="pageBreakPreview" zoomScale="60" zoomScaleNormal="100" workbookViewId="0"/>
  </sheetViews>
  <sheetFormatPr defaultRowHeight="14.5" x14ac:dyDescent="0.25"/>
  <cols>
    <col min="1" max="1" width="143.81640625" customWidth="1"/>
    <col min="2" max="2" width="18.90625" customWidth="1"/>
  </cols>
  <sheetData>
    <row r="1" s="1" customFormat="1" ht="279.39999999999998" customHeight="1" x14ac:dyDescent="0.2"/>
    <row r="2" s="1" customFormat="1" ht="44.75" customHeight="1" x14ac:dyDescent="0.2"/>
    <row r="3" s="1" customFormat="1" ht="19.149999999999999" customHeight="1" x14ac:dyDescent="0.2"/>
  </sheetData>
  <pageMargins left="0.7" right="0.7" top="0.75" bottom="0.75" header="0.3" footer="0.3"/>
  <pageSetup paperSize="9" scale="82" orientation="landscape" r:id="rId1"/>
  <headerFooter alignWithMargins="0">
    <oddFooter>&amp;R&amp;1#&amp;"Calibri"&amp;10&amp;K0078D7Classification : Internal</oddFooter>
  </headerFooter>
  <colBreaks count="1" manualBreakCount="1">
    <brk id="2" max="3"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4B316-283B-4C3A-AFED-8599D060897A}">
  <sheetPr>
    <tabColor rgb="FF002060"/>
  </sheetPr>
  <dimension ref="A1:J112"/>
  <sheetViews>
    <sheetView view="pageBreakPreview" topLeftCell="E1" zoomScale="60" zoomScaleNormal="55" workbookViewId="0">
      <selection activeCell="E21" sqref="E21"/>
    </sheetView>
  </sheetViews>
  <sheetFormatPr defaultRowHeight="14.5" x14ac:dyDescent="0.3"/>
  <cols>
    <col min="1" max="1" width="12.08984375" style="159" customWidth="1"/>
    <col min="2" max="2" width="55.08984375" style="159" bestFit="1" customWidth="1"/>
    <col min="3" max="3" width="40.81640625" style="159" customWidth="1"/>
    <col min="4" max="7" width="37.26953125" style="159" customWidth="1"/>
    <col min="8" max="8" width="6.6328125" style="159" customWidth="1"/>
    <col min="9" max="9" width="83.6328125" style="159" customWidth="1"/>
    <col min="10" max="10" width="43.36328125" style="159" customWidth="1"/>
    <col min="11" max="16384" width="8.7265625" style="154"/>
  </cols>
  <sheetData>
    <row r="1" spans="1:10" x14ac:dyDescent="0.3">
      <c r="A1" s="270" t="s">
        <v>2005</v>
      </c>
      <c r="B1" s="270"/>
    </row>
    <row r="2" spans="1:10" ht="31" x14ac:dyDescent="0.3">
      <c r="A2" s="151" t="s">
        <v>2006</v>
      </c>
      <c r="B2" s="151"/>
      <c r="C2" s="152"/>
      <c r="D2" s="152"/>
      <c r="E2" s="152"/>
      <c r="F2" s="153" t="s">
        <v>1385</v>
      </c>
      <c r="G2" s="200"/>
      <c r="H2" s="152"/>
      <c r="I2" s="151"/>
      <c r="J2" s="152"/>
    </row>
    <row r="3" spans="1:10" ht="15" thickBot="1" x14ac:dyDescent="0.35">
      <c r="A3" s="152"/>
      <c r="B3" s="155"/>
      <c r="C3" s="155"/>
      <c r="D3" s="152"/>
      <c r="E3" s="152"/>
      <c r="F3" s="152"/>
      <c r="G3" s="152"/>
      <c r="H3" s="152"/>
    </row>
    <row r="4" spans="1:10" ht="19" thickBot="1" x14ac:dyDescent="0.35">
      <c r="A4" s="156"/>
      <c r="B4" s="157" t="s">
        <v>0</v>
      </c>
      <c r="C4" s="158" t="s">
        <v>1</v>
      </c>
      <c r="D4" s="156"/>
      <c r="E4" s="156"/>
      <c r="F4" s="152"/>
      <c r="G4" s="152"/>
      <c r="H4" s="152"/>
      <c r="I4" s="167" t="s">
        <v>2007</v>
      </c>
      <c r="J4" s="262" t="s">
        <v>1985</v>
      </c>
    </row>
    <row r="5" spans="1:10" ht="15" thickBot="1" x14ac:dyDescent="0.35">
      <c r="H5" s="152"/>
      <c r="I5" s="271" t="s">
        <v>1987</v>
      </c>
      <c r="J5" s="159" t="s">
        <v>50</v>
      </c>
    </row>
    <row r="6" spans="1:10" ht="18.5" x14ac:dyDescent="0.3">
      <c r="A6" s="160"/>
      <c r="B6" s="161" t="s">
        <v>2008</v>
      </c>
      <c r="C6" s="160"/>
      <c r="E6" s="162"/>
      <c r="F6" s="162"/>
      <c r="G6" s="162"/>
      <c r="H6" s="152"/>
      <c r="I6" s="271" t="s">
        <v>1989</v>
      </c>
      <c r="J6" s="159" t="s">
        <v>1990</v>
      </c>
    </row>
    <row r="7" spans="1:10" x14ac:dyDescent="0.3">
      <c r="B7" s="163" t="s">
        <v>2009</v>
      </c>
      <c r="H7" s="152"/>
      <c r="I7" s="271" t="s">
        <v>1992</v>
      </c>
      <c r="J7" s="159" t="s">
        <v>1993</v>
      </c>
    </row>
    <row r="8" spans="1:10" x14ac:dyDescent="0.3">
      <c r="B8" s="163" t="s">
        <v>763</v>
      </c>
      <c r="H8" s="152"/>
      <c r="I8" s="271" t="s">
        <v>2010</v>
      </c>
      <c r="J8" s="159" t="s">
        <v>2011</v>
      </c>
    </row>
    <row r="9" spans="1:10" ht="15" thickBot="1" x14ac:dyDescent="0.35">
      <c r="B9" s="165" t="s">
        <v>764</v>
      </c>
      <c r="H9" s="152"/>
    </row>
    <row r="10" spans="1:10" x14ac:dyDescent="0.3">
      <c r="B10" s="166"/>
      <c r="H10" s="152"/>
      <c r="I10" s="272" t="s">
        <v>2012</v>
      </c>
    </row>
    <row r="11" spans="1:10" x14ac:dyDescent="0.3">
      <c r="B11" s="166"/>
      <c r="H11" s="152"/>
      <c r="I11" s="272" t="s">
        <v>2013</v>
      </c>
    </row>
    <row r="12" spans="1:10" ht="37" x14ac:dyDescent="0.3">
      <c r="A12" s="167" t="s">
        <v>5</v>
      </c>
      <c r="B12" s="167" t="s">
        <v>762</v>
      </c>
      <c r="C12" s="168"/>
      <c r="D12" s="168"/>
      <c r="E12" s="168"/>
      <c r="F12" s="168"/>
      <c r="G12" s="168"/>
      <c r="H12" s="152"/>
    </row>
    <row r="13" spans="1:10" x14ac:dyDescent="0.3">
      <c r="A13" s="177"/>
      <c r="B13" s="178" t="s">
        <v>765</v>
      </c>
      <c r="C13" s="177" t="s">
        <v>766</v>
      </c>
      <c r="D13" s="177" t="s">
        <v>767</v>
      </c>
      <c r="E13" s="179"/>
      <c r="F13" s="180"/>
      <c r="G13" s="180"/>
      <c r="H13" s="152"/>
    </row>
    <row r="14" spans="1:10" x14ac:dyDescent="0.3">
      <c r="A14" s="159" t="s">
        <v>768</v>
      </c>
      <c r="B14" s="174" t="s">
        <v>769</v>
      </c>
      <c r="C14" s="273"/>
      <c r="D14" s="273"/>
      <c r="E14" s="162"/>
      <c r="F14" s="162"/>
      <c r="G14" s="162"/>
      <c r="H14" s="152"/>
    </row>
    <row r="15" spans="1:10" x14ac:dyDescent="0.3">
      <c r="A15" s="159" t="s">
        <v>770</v>
      </c>
      <c r="B15" s="174" t="s">
        <v>771</v>
      </c>
      <c r="C15" s="159" t="s">
        <v>772</v>
      </c>
      <c r="D15" s="159" t="s">
        <v>773</v>
      </c>
      <c r="E15" s="162"/>
      <c r="F15" s="162"/>
      <c r="G15" s="162"/>
      <c r="H15" s="152"/>
    </row>
    <row r="16" spans="1:10" x14ac:dyDescent="0.3">
      <c r="A16" s="159" t="s">
        <v>774</v>
      </c>
      <c r="B16" s="174" t="s">
        <v>775</v>
      </c>
      <c r="E16" s="162"/>
      <c r="F16" s="162"/>
      <c r="G16" s="162"/>
      <c r="H16" s="152"/>
    </row>
    <row r="17" spans="1:8" x14ac:dyDescent="0.3">
      <c r="A17" s="159" t="s">
        <v>776</v>
      </c>
      <c r="B17" s="174" t="s">
        <v>777</v>
      </c>
      <c r="E17" s="162"/>
      <c r="F17" s="162"/>
      <c r="G17" s="162"/>
      <c r="H17" s="152"/>
    </row>
    <row r="18" spans="1:8" x14ac:dyDescent="0.3">
      <c r="A18" s="159" t="s">
        <v>778</v>
      </c>
      <c r="B18" s="174" t="s">
        <v>779</v>
      </c>
      <c r="E18" s="162"/>
      <c r="F18" s="162"/>
      <c r="G18" s="162"/>
      <c r="H18" s="152"/>
    </row>
    <row r="19" spans="1:8" x14ac:dyDescent="0.3">
      <c r="A19" s="159" t="s">
        <v>780</v>
      </c>
      <c r="B19" s="174" t="s">
        <v>781</v>
      </c>
      <c r="E19" s="162"/>
      <c r="F19" s="162"/>
      <c r="G19" s="162"/>
      <c r="H19" s="152"/>
    </row>
    <row r="20" spans="1:8" x14ac:dyDescent="0.3">
      <c r="A20" s="159" t="s">
        <v>782</v>
      </c>
      <c r="B20" s="174" t="s">
        <v>783</v>
      </c>
      <c r="E20" s="162"/>
      <c r="F20" s="162"/>
      <c r="G20" s="162"/>
      <c r="H20" s="152"/>
    </row>
    <row r="21" spans="1:8" x14ac:dyDescent="0.3">
      <c r="A21" s="159" t="s">
        <v>784</v>
      </c>
      <c r="B21" s="174" t="s">
        <v>785</v>
      </c>
      <c r="E21" s="162"/>
      <c r="F21" s="162"/>
      <c r="G21" s="162"/>
      <c r="H21" s="152"/>
    </row>
    <row r="22" spans="1:8" x14ac:dyDescent="0.3">
      <c r="A22" s="159" t="s">
        <v>786</v>
      </c>
      <c r="B22" s="174" t="s">
        <v>787</v>
      </c>
      <c r="E22" s="162"/>
      <c r="F22" s="162"/>
      <c r="G22" s="162"/>
      <c r="H22" s="152"/>
    </row>
    <row r="23" spans="1:8" ht="29" x14ac:dyDescent="0.3">
      <c r="A23" s="159" t="s">
        <v>788</v>
      </c>
      <c r="B23" s="174" t="s">
        <v>789</v>
      </c>
      <c r="C23" s="159" t="s">
        <v>790</v>
      </c>
      <c r="E23" s="162"/>
      <c r="F23" s="162"/>
      <c r="G23" s="162"/>
      <c r="H23" s="152"/>
    </row>
    <row r="24" spans="1:8" x14ac:dyDescent="0.3">
      <c r="A24" s="159" t="s">
        <v>791</v>
      </c>
      <c r="B24" s="174" t="s">
        <v>792</v>
      </c>
      <c r="C24" s="159" t="s">
        <v>793</v>
      </c>
      <c r="E24" s="162"/>
      <c r="F24" s="162"/>
      <c r="G24" s="162"/>
      <c r="H24" s="152"/>
    </row>
    <row r="25" spans="1:8" x14ac:dyDescent="0.3">
      <c r="A25" s="159" t="s">
        <v>794</v>
      </c>
      <c r="B25" s="172" t="s">
        <v>2014</v>
      </c>
      <c r="E25" s="162"/>
      <c r="F25" s="162"/>
      <c r="G25" s="162"/>
      <c r="H25" s="152"/>
    </row>
    <row r="26" spans="1:8" x14ac:dyDescent="0.3">
      <c r="A26" s="159" t="s">
        <v>795</v>
      </c>
      <c r="B26" s="274"/>
      <c r="C26" s="219"/>
      <c r="D26" s="219"/>
      <c r="E26" s="162"/>
      <c r="F26" s="162"/>
      <c r="G26" s="162"/>
      <c r="H26" s="152"/>
    </row>
    <row r="27" spans="1:8" x14ac:dyDescent="0.3">
      <c r="A27" s="159" t="s">
        <v>796</v>
      </c>
      <c r="B27" s="274"/>
      <c r="C27" s="219"/>
      <c r="D27" s="219"/>
      <c r="E27" s="162"/>
      <c r="F27" s="162"/>
      <c r="G27" s="162"/>
      <c r="H27" s="152"/>
    </row>
    <row r="28" spans="1:8" x14ac:dyDescent="0.3">
      <c r="A28" s="159" t="s">
        <v>797</v>
      </c>
      <c r="B28" s="274"/>
      <c r="C28" s="219"/>
      <c r="D28" s="219"/>
      <c r="E28" s="162"/>
      <c r="F28" s="162"/>
      <c r="G28" s="162"/>
      <c r="H28" s="152"/>
    </row>
    <row r="29" spans="1:8" x14ac:dyDescent="0.3">
      <c r="A29" s="159" t="s">
        <v>798</v>
      </c>
      <c r="B29" s="274"/>
      <c r="C29" s="219"/>
      <c r="D29" s="219"/>
      <c r="E29" s="162"/>
      <c r="F29" s="162"/>
      <c r="G29" s="162"/>
      <c r="H29" s="152"/>
    </row>
    <row r="30" spans="1:8" x14ac:dyDescent="0.3">
      <c r="A30" s="159" t="s">
        <v>799</v>
      </c>
      <c r="B30" s="274"/>
      <c r="C30" s="219"/>
      <c r="D30" s="219"/>
      <c r="E30" s="162"/>
      <c r="F30" s="162"/>
      <c r="G30" s="162"/>
      <c r="H30" s="152"/>
    </row>
    <row r="31" spans="1:8" x14ac:dyDescent="0.3">
      <c r="A31" s="159" t="s">
        <v>800</v>
      </c>
      <c r="B31" s="274"/>
      <c r="C31" s="219"/>
      <c r="D31" s="219"/>
      <c r="E31" s="162"/>
      <c r="F31" s="162"/>
      <c r="G31" s="162"/>
      <c r="H31" s="152"/>
    </row>
    <row r="32" spans="1:8" x14ac:dyDescent="0.3">
      <c r="A32" s="159" t="s">
        <v>801</v>
      </c>
      <c r="B32" s="274"/>
      <c r="C32" s="219"/>
      <c r="D32" s="219"/>
      <c r="E32" s="162"/>
      <c r="F32" s="162"/>
      <c r="G32" s="162"/>
      <c r="H32" s="152"/>
    </row>
    <row r="33" spans="1:8" ht="18.5" x14ac:dyDescent="0.3">
      <c r="A33" s="168"/>
      <c r="B33" s="167" t="s">
        <v>763</v>
      </c>
      <c r="C33" s="168"/>
      <c r="D33" s="168"/>
      <c r="E33" s="168"/>
      <c r="F33" s="168"/>
      <c r="G33" s="168"/>
      <c r="H33" s="152"/>
    </row>
    <row r="34" spans="1:8" x14ac:dyDescent="0.3">
      <c r="A34" s="177"/>
      <c r="B34" s="178" t="s">
        <v>802</v>
      </c>
      <c r="C34" s="177" t="s">
        <v>803</v>
      </c>
      <c r="D34" s="177" t="s">
        <v>767</v>
      </c>
      <c r="E34" s="177" t="s">
        <v>804</v>
      </c>
      <c r="F34" s="180"/>
      <c r="G34" s="180"/>
      <c r="H34" s="152"/>
    </row>
    <row r="35" spans="1:8" x14ac:dyDescent="0.3">
      <c r="A35" s="159" t="s">
        <v>805</v>
      </c>
      <c r="B35" s="273" t="s">
        <v>2015</v>
      </c>
      <c r="C35" s="273"/>
      <c r="D35" s="273"/>
      <c r="E35" s="273"/>
      <c r="F35" s="275"/>
      <c r="G35" s="275"/>
      <c r="H35" s="152"/>
    </row>
    <row r="36" spans="1:8" x14ac:dyDescent="0.3">
      <c r="A36" s="159" t="s">
        <v>806</v>
      </c>
      <c r="B36" s="174" t="s">
        <v>2016</v>
      </c>
      <c r="H36" s="152"/>
    </row>
    <row r="37" spans="1:8" x14ac:dyDescent="0.3">
      <c r="A37" s="159" t="s">
        <v>807</v>
      </c>
      <c r="B37" s="174" t="s">
        <v>2017</v>
      </c>
      <c r="H37" s="152"/>
    </row>
    <row r="38" spans="1:8" x14ac:dyDescent="0.3">
      <c r="A38" s="159" t="s">
        <v>808</v>
      </c>
      <c r="B38" s="174" t="s">
        <v>2018</v>
      </c>
      <c r="H38" s="152"/>
    </row>
    <row r="39" spans="1:8" x14ac:dyDescent="0.3">
      <c r="A39" s="159" t="s">
        <v>809</v>
      </c>
      <c r="B39" s="174" t="s">
        <v>2019</v>
      </c>
      <c r="H39" s="152"/>
    </row>
    <row r="40" spans="1:8" x14ac:dyDescent="0.3">
      <c r="A40" s="159" t="s">
        <v>810</v>
      </c>
      <c r="B40" s="174" t="s">
        <v>2020</v>
      </c>
      <c r="H40" s="152"/>
    </row>
    <row r="41" spans="1:8" x14ac:dyDescent="0.3">
      <c r="A41" s="159" t="s">
        <v>811</v>
      </c>
      <c r="B41" s="174" t="s">
        <v>2021</v>
      </c>
      <c r="H41" s="152"/>
    </row>
    <row r="42" spans="1:8" x14ac:dyDescent="0.3">
      <c r="A42" s="159" t="s">
        <v>812</v>
      </c>
      <c r="B42" s="174" t="s">
        <v>2022</v>
      </c>
      <c r="H42" s="152"/>
    </row>
    <row r="43" spans="1:8" x14ac:dyDescent="0.3">
      <c r="A43" s="159" t="s">
        <v>813</v>
      </c>
      <c r="B43" s="174" t="s">
        <v>2023</v>
      </c>
      <c r="H43" s="152"/>
    </row>
    <row r="44" spans="1:8" x14ac:dyDescent="0.3">
      <c r="A44" s="159" t="s">
        <v>814</v>
      </c>
      <c r="B44" s="174" t="s">
        <v>2024</v>
      </c>
      <c r="H44" s="152"/>
    </row>
    <row r="45" spans="1:8" x14ac:dyDescent="0.3">
      <c r="A45" s="159" t="s">
        <v>815</v>
      </c>
      <c r="B45" s="174" t="s">
        <v>2025</v>
      </c>
      <c r="H45" s="152"/>
    </row>
    <row r="46" spans="1:8" x14ac:dyDescent="0.3">
      <c r="A46" s="159" t="s">
        <v>816</v>
      </c>
      <c r="B46" s="174" t="s">
        <v>2026</v>
      </c>
      <c r="H46" s="152"/>
    </row>
    <row r="47" spans="1:8" x14ac:dyDescent="0.3">
      <c r="A47" s="159" t="s">
        <v>817</v>
      </c>
      <c r="B47" s="174" t="s">
        <v>2027</v>
      </c>
      <c r="H47" s="152"/>
    </row>
    <row r="48" spans="1:8" x14ac:dyDescent="0.3">
      <c r="A48" s="159" t="s">
        <v>818</v>
      </c>
      <c r="B48" s="174" t="s">
        <v>2028</v>
      </c>
      <c r="H48" s="152"/>
    </row>
    <row r="49" spans="1:8" x14ac:dyDescent="0.3">
      <c r="A49" s="159" t="s">
        <v>819</v>
      </c>
      <c r="B49" s="174" t="s">
        <v>2029</v>
      </c>
      <c r="H49" s="152"/>
    </row>
    <row r="50" spans="1:8" x14ac:dyDescent="0.3">
      <c r="A50" s="159" t="s">
        <v>820</v>
      </c>
      <c r="B50" s="174" t="s">
        <v>2030</v>
      </c>
      <c r="H50" s="152"/>
    </row>
    <row r="51" spans="1:8" x14ac:dyDescent="0.3">
      <c r="A51" s="159" t="s">
        <v>821</v>
      </c>
      <c r="B51" s="174" t="s">
        <v>2031</v>
      </c>
      <c r="H51" s="152"/>
    </row>
    <row r="52" spans="1:8" x14ac:dyDescent="0.3">
      <c r="A52" s="159" t="s">
        <v>822</v>
      </c>
      <c r="B52" s="174" t="s">
        <v>2032</v>
      </c>
      <c r="H52" s="152"/>
    </row>
    <row r="53" spans="1:8" x14ac:dyDescent="0.3">
      <c r="A53" s="159" t="s">
        <v>823</v>
      </c>
      <c r="B53" s="174" t="s">
        <v>2033</v>
      </c>
      <c r="H53" s="152"/>
    </row>
    <row r="54" spans="1:8" x14ac:dyDescent="0.3">
      <c r="A54" s="159" t="s">
        <v>824</v>
      </c>
      <c r="B54" s="174" t="s">
        <v>2034</v>
      </c>
      <c r="H54" s="152"/>
    </row>
    <row r="55" spans="1:8" x14ac:dyDescent="0.3">
      <c r="A55" s="159" t="s">
        <v>825</v>
      </c>
      <c r="B55" s="174" t="s">
        <v>2035</v>
      </c>
      <c r="H55" s="152"/>
    </row>
    <row r="56" spans="1:8" x14ac:dyDescent="0.3">
      <c r="A56" s="159" t="s">
        <v>826</v>
      </c>
      <c r="B56" s="174" t="s">
        <v>2036</v>
      </c>
      <c r="H56" s="152"/>
    </row>
    <row r="57" spans="1:8" x14ac:dyDescent="0.3">
      <c r="A57" s="159" t="s">
        <v>827</v>
      </c>
      <c r="B57" s="174" t="s">
        <v>2037</v>
      </c>
      <c r="H57" s="152"/>
    </row>
    <row r="58" spans="1:8" x14ac:dyDescent="0.3">
      <c r="A58" s="159" t="s">
        <v>828</v>
      </c>
      <c r="B58" s="174" t="s">
        <v>2038</v>
      </c>
      <c r="H58" s="152"/>
    </row>
    <row r="59" spans="1:8" x14ac:dyDescent="0.3">
      <c r="A59" s="159" t="s">
        <v>829</v>
      </c>
      <c r="B59" s="174" t="s">
        <v>2039</v>
      </c>
      <c r="H59" s="152"/>
    </row>
    <row r="60" spans="1:8" x14ac:dyDescent="0.3">
      <c r="A60" s="159" t="s">
        <v>830</v>
      </c>
      <c r="B60" s="174"/>
      <c r="E60" s="174"/>
      <c r="F60" s="174"/>
      <c r="G60" s="174"/>
      <c r="H60" s="152"/>
    </row>
    <row r="61" spans="1:8" x14ac:dyDescent="0.3">
      <c r="A61" s="159" t="s">
        <v>831</v>
      </c>
      <c r="B61" s="174"/>
      <c r="E61" s="174"/>
      <c r="F61" s="174"/>
      <c r="G61" s="174"/>
      <c r="H61" s="152"/>
    </row>
    <row r="62" spans="1:8" x14ac:dyDescent="0.3">
      <c r="A62" s="159" t="s">
        <v>832</v>
      </c>
      <c r="B62" s="174"/>
      <c r="E62" s="174"/>
      <c r="F62" s="174"/>
      <c r="G62" s="174"/>
      <c r="H62" s="152"/>
    </row>
    <row r="63" spans="1:8" x14ac:dyDescent="0.3">
      <c r="A63" s="159" t="s">
        <v>833</v>
      </c>
      <c r="B63" s="174"/>
      <c r="E63" s="174"/>
      <c r="F63" s="174"/>
      <c r="G63" s="174"/>
      <c r="H63" s="152"/>
    </row>
    <row r="64" spans="1:8" x14ac:dyDescent="0.3">
      <c r="A64" s="159" t="s">
        <v>834</v>
      </c>
      <c r="B64" s="174"/>
      <c r="E64" s="174"/>
      <c r="F64" s="174"/>
      <c r="G64" s="174"/>
      <c r="H64" s="152"/>
    </row>
    <row r="65" spans="1:10" x14ac:dyDescent="0.3">
      <c r="A65" s="159" t="s">
        <v>835</v>
      </c>
      <c r="B65" s="174"/>
      <c r="E65" s="174"/>
      <c r="F65" s="174"/>
      <c r="G65" s="174"/>
      <c r="H65" s="152"/>
    </row>
    <row r="66" spans="1:10" x14ac:dyDescent="0.3">
      <c r="A66" s="159" t="s">
        <v>836</v>
      </c>
      <c r="B66" s="174"/>
      <c r="E66" s="174"/>
      <c r="F66" s="174"/>
      <c r="G66" s="174"/>
      <c r="H66" s="152"/>
    </row>
    <row r="67" spans="1:10" x14ac:dyDescent="0.3">
      <c r="A67" s="159" t="s">
        <v>837</v>
      </c>
      <c r="B67" s="174"/>
      <c r="E67" s="174"/>
      <c r="F67" s="174"/>
      <c r="G67" s="174"/>
      <c r="H67" s="152"/>
    </row>
    <row r="68" spans="1:10" x14ac:dyDescent="0.3">
      <c r="A68" s="159" t="s">
        <v>838</v>
      </c>
      <c r="B68" s="174"/>
      <c r="E68" s="174"/>
      <c r="F68" s="174"/>
      <c r="G68" s="174"/>
      <c r="H68" s="152"/>
    </row>
    <row r="69" spans="1:10" x14ac:dyDescent="0.3">
      <c r="A69" s="159" t="s">
        <v>839</v>
      </c>
      <c r="B69" s="174"/>
      <c r="E69" s="174"/>
      <c r="F69" s="174"/>
      <c r="G69" s="174"/>
      <c r="H69" s="152"/>
    </row>
    <row r="70" spans="1:10" x14ac:dyDescent="0.3">
      <c r="A70" s="159" t="s">
        <v>840</v>
      </c>
      <c r="B70" s="174"/>
      <c r="E70" s="174"/>
      <c r="F70" s="174"/>
      <c r="G70" s="174"/>
      <c r="H70" s="152"/>
    </row>
    <row r="71" spans="1:10" x14ac:dyDescent="0.3">
      <c r="A71" s="159" t="s">
        <v>841</v>
      </c>
      <c r="B71" s="174"/>
      <c r="E71" s="174"/>
      <c r="F71" s="174"/>
      <c r="G71" s="174"/>
      <c r="H71" s="152"/>
    </row>
    <row r="72" spans="1:10" x14ac:dyDescent="0.3">
      <c r="A72" s="159" t="s">
        <v>842</v>
      </c>
      <c r="B72" s="174"/>
      <c r="E72" s="174"/>
      <c r="F72" s="174"/>
      <c r="G72" s="174"/>
      <c r="H72" s="152"/>
    </row>
    <row r="73" spans="1:10" ht="37" x14ac:dyDescent="0.3">
      <c r="A73" s="168"/>
      <c r="B73" s="167" t="s">
        <v>764</v>
      </c>
      <c r="C73" s="168"/>
      <c r="D73" s="168"/>
      <c r="E73" s="168"/>
      <c r="F73" s="168"/>
      <c r="G73" s="168"/>
      <c r="H73" s="152"/>
    </row>
    <row r="74" spans="1:10" x14ac:dyDescent="0.3">
      <c r="A74" s="177"/>
      <c r="B74" s="178" t="s">
        <v>843</v>
      </c>
      <c r="C74" s="177" t="s">
        <v>844</v>
      </c>
      <c r="D74" s="177"/>
      <c r="E74" s="180"/>
      <c r="F74" s="180"/>
      <c r="G74" s="180"/>
      <c r="H74" s="184"/>
      <c r="I74" s="184"/>
      <c r="J74" s="184"/>
    </row>
    <row r="75" spans="1:10" x14ac:dyDescent="0.3">
      <c r="A75" s="159" t="s">
        <v>845</v>
      </c>
      <c r="B75" s="159" t="s">
        <v>846</v>
      </c>
      <c r="C75" s="226">
        <v>57.073607944648899</v>
      </c>
      <c r="H75" s="152"/>
    </row>
    <row r="76" spans="1:10" x14ac:dyDescent="0.3">
      <c r="A76" s="159" t="s">
        <v>847</v>
      </c>
      <c r="B76" s="159" t="s">
        <v>2040</v>
      </c>
      <c r="C76" s="226">
        <v>167.633534512316</v>
      </c>
      <c r="H76" s="152"/>
    </row>
    <row r="77" spans="1:10" x14ac:dyDescent="0.3">
      <c r="A77" s="159" t="s">
        <v>848</v>
      </c>
      <c r="H77" s="152"/>
    </row>
    <row r="78" spans="1:10" x14ac:dyDescent="0.3">
      <c r="A78" s="159" t="s">
        <v>849</v>
      </c>
      <c r="H78" s="152"/>
    </row>
    <row r="79" spans="1:10" x14ac:dyDescent="0.3">
      <c r="A79" s="159" t="s">
        <v>850</v>
      </c>
      <c r="H79" s="152"/>
    </row>
    <row r="80" spans="1:10" x14ac:dyDescent="0.3">
      <c r="A80" s="159" t="s">
        <v>851</v>
      </c>
      <c r="H80" s="152"/>
    </row>
    <row r="81" spans="1:8" x14ac:dyDescent="0.3">
      <c r="A81" s="177"/>
      <c r="B81" s="178" t="s">
        <v>852</v>
      </c>
      <c r="C81" s="177" t="s">
        <v>440</v>
      </c>
      <c r="D81" s="177" t="s">
        <v>441</v>
      </c>
      <c r="E81" s="180" t="s">
        <v>853</v>
      </c>
      <c r="F81" s="180" t="s">
        <v>854</v>
      </c>
      <c r="G81" s="180" t="s">
        <v>855</v>
      </c>
      <c r="H81" s="152"/>
    </row>
    <row r="82" spans="1:8" x14ac:dyDescent="0.3">
      <c r="A82" s="159" t="s">
        <v>856</v>
      </c>
      <c r="B82" s="159" t="s">
        <v>2041</v>
      </c>
      <c r="C82" s="276">
        <v>4.46043155792886E-4</v>
      </c>
      <c r="G82" s="276">
        <v>4.46043155792886E-4</v>
      </c>
      <c r="H82" s="152"/>
    </row>
    <row r="83" spans="1:8" x14ac:dyDescent="0.3">
      <c r="A83" s="159" t="s">
        <v>857</v>
      </c>
      <c r="B83" s="159" t="s">
        <v>858</v>
      </c>
      <c r="C83" s="276">
        <v>8.9595768209589004E-4</v>
      </c>
      <c r="G83" s="276">
        <v>8.9595768209589004E-4</v>
      </c>
      <c r="H83" s="152"/>
    </row>
    <row r="84" spans="1:8" x14ac:dyDescent="0.3">
      <c r="A84" s="159" t="s">
        <v>859</v>
      </c>
      <c r="B84" s="159" t="s">
        <v>860</v>
      </c>
      <c r="C84" s="276">
        <v>1.2349296452587801E-4</v>
      </c>
      <c r="G84" s="276">
        <v>1.2349296452587801E-4</v>
      </c>
      <c r="H84" s="152"/>
    </row>
    <row r="85" spans="1:8" x14ac:dyDescent="0.3">
      <c r="A85" s="159" t="s">
        <v>861</v>
      </c>
      <c r="B85" s="159" t="s">
        <v>862</v>
      </c>
      <c r="C85" s="276">
        <v>1.9085228724786401E-4</v>
      </c>
      <c r="G85" s="276">
        <v>1.9085228724786401E-4</v>
      </c>
      <c r="H85" s="152"/>
    </row>
    <row r="86" spans="1:8" x14ac:dyDescent="0.3">
      <c r="A86" s="159" t="s">
        <v>863</v>
      </c>
      <c r="B86" s="159" t="s">
        <v>864</v>
      </c>
      <c r="C86" s="276">
        <v>0</v>
      </c>
      <c r="G86" s="276">
        <v>0</v>
      </c>
      <c r="H86" s="152"/>
    </row>
    <row r="87" spans="1:8" x14ac:dyDescent="0.3">
      <c r="A87" s="159" t="s">
        <v>865</v>
      </c>
      <c r="H87" s="152"/>
    </row>
    <row r="88" spans="1:8" x14ac:dyDescent="0.3">
      <c r="A88" s="159" t="s">
        <v>866</v>
      </c>
      <c r="H88" s="152"/>
    </row>
    <row r="89" spans="1:8" x14ac:dyDescent="0.3">
      <c r="A89" s="159" t="s">
        <v>867</v>
      </c>
      <c r="H89" s="152"/>
    </row>
    <row r="90" spans="1:8" x14ac:dyDescent="0.3">
      <c r="A90" s="159" t="s">
        <v>868</v>
      </c>
      <c r="H90" s="152"/>
    </row>
    <row r="91" spans="1:8" x14ac:dyDescent="0.3">
      <c r="H91" s="152"/>
    </row>
    <row r="92" spans="1:8" x14ac:dyDescent="0.3">
      <c r="H92" s="152"/>
    </row>
    <row r="93" spans="1:8" x14ac:dyDescent="0.3">
      <c r="H93" s="152"/>
    </row>
    <row r="94" spans="1:8" x14ac:dyDescent="0.3">
      <c r="H94" s="152"/>
    </row>
    <row r="95" spans="1:8" x14ac:dyDescent="0.3">
      <c r="H95" s="152"/>
    </row>
    <row r="96" spans="1:8" x14ac:dyDescent="0.3">
      <c r="H96" s="152"/>
    </row>
    <row r="97" spans="8:8" x14ac:dyDescent="0.3">
      <c r="H97" s="152"/>
    </row>
    <row r="98" spans="8:8" x14ac:dyDescent="0.3">
      <c r="H98" s="152"/>
    </row>
    <row r="99" spans="8:8" x14ac:dyDescent="0.3">
      <c r="H99" s="152"/>
    </row>
    <row r="100" spans="8:8" x14ac:dyDescent="0.3">
      <c r="H100" s="152"/>
    </row>
    <row r="101" spans="8:8" x14ac:dyDescent="0.3">
      <c r="H101" s="152"/>
    </row>
    <row r="102" spans="8:8" x14ac:dyDescent="0.3">
      <c r="H102" s="152"/>
    </row>
    <row r="103" spans="8:8" x14ac:dyDescent="0.3">
      <c r="H103" s="152"/>
    </row>
    <row r="104" spans="8:8" x14ac:dyDescent="0.3">
      <c r="H104" s="152"/>
    </row>
    <row r="105" spans="8:8" x14ac:dyDescent="0.3">
      <c r="H105" s="152"/>
    </row>
    <row r="106" spans="8:8" x14ac:dyDescent="0.3">
      <c r="H106" s="152"/>
    </row>
    <row r="107" spans="8:8" x14ac:dyDescent="0.3">
      <c r="H107" s="152"/>
    </row>
    <row r="108" spans="8:8" x14ac:dyDescent="0.3">
      <c r="H108" s="152"/>
    </row>
    <row r="109" spans="8:8" x14ac:dyDescent="0.3">
      <c r="H109" s="152"/>
    </row>
    <row r="110" spans="8:8" x14ac:dyDescent="0.3">
      <c r="H110" s="152"/>
    </row>
    <row r="111" spans="8:8" x14ac:dyDescent="0.3">
      <c r="H111" s="152"/>
    </row>
    <row r="112" spans="8:8" x14ac:dyDescent="0.3">
      <c r="H112" s="152"/>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xr:uid="{9A2FC38D-F5F0-44B0-9562-DB3AB6174FCE}"/>
    <hyperlink ref="B7" location="'E. Optional ECB-ECAIs data'!B12" display="1. Additional information on the programme" xr:uid="{40D2AE71-0D5B-44C8-93CD-0C8057EB20F5}"/>
    <hyperlink ref="B9" location="'E. Optional ECB-ECAIs data'!B73" display="3.  Additional information on the asset distribution" xr:uid="{FE1FB17E-81E2-4319-A150-E04E9289F8A3}"/>
  </hyperlinks>
  <pageMargins left="0.7" right="0.7" top="0.75" bottom="0.75" header="0.3" footer="0.3"/>
  <pageSetup paperSize="9" scale="22" orientation="portrait" r:id="rId1"/>
  <headerFooter>
    <oddFooter>&amp;R&amp;1#&amp;"Calibri"&amp;10&amp;K0078D7Classification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2023-09-11T11:40:51Z</dcterms:created>
  <dcterms:modified xsi:type="dcterms:W3CDTF">2023-09-11T13:03:05Z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2023-09-11T13:03:05Z</vt:lpwstr>
  </property>
  <property fmtid="{D5CDD505-2E9C-101B-9397-08002B2CF9AE}" pid="4" name="MSIP_Label_8ffbc0b8-e97b-47d1-beac-cb0955d66f3b_Method">
    <vt:lpwstr>Privileged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d9300f59-d01a-405b-86bf-faef1ac98935</vt:lpwstr>
  </property>
  <property fmtid="{D5CDD505-2E9C-101B-9397-08002B2CF9AE}" pid="8" name="MSIP_Label_8ffbc0b8-e97b-47d1-beac-cb0955d66f3b_ContentBits">
    <vt:lpwstr>2</vt:lpwstr>
  </property>
</Properties>
</file>