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4\"/>
    </mc:Choice>
  </mc:AlternateContent>
  <xr:revisionPtr revIDLastSave="0" documentId="13_ncr:1_{4D2E6313-A367-4D59-9828-3D964C3ED379}" xr6:coauthVersionLast="47" xr6:coauthVersionMax="47" xr10:uidLastSave="{00000000-0000-0000-0000-000000000000}"/>
  <bookViews>
    <workbookView xWindow="-28920" yWindow="-14760" windowWidth="29040" windowHeight="15840" firstSheet="3" activeTab="8"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3">'B1. HTT Mortgage Assets'!$A$1:$G$565</definedName>
    <definedName name="_xlnm.Print_Area" localSheetId="4">'C. HTT Harmonised Glossary'!$A$1:$C$57</definedName>
    <definedName name="_xlnm.Print_Area" localSheetId="14">'D10. Amortisation Graph '!$A$1:$C$5</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8" i="17" l="1"/>
  <c r="G329" i="17"/>
  <c r="G330" i="17"/>
  <c r="G331" i="17"/>
  <c r="G332" i="17"/>
  <c r="G333" i="17"/>
  <c r="G334" i="17"/>
  <c r="G335" i="17"/>
  <c r="G336" i="17"/>
  <c r="G565" i="17" l="1"/>
  <c r="G564" i="17"/>
  <c r="G563" i="17"/>
  <c r="G562" i="17"/>
  <c r="G561" i="17"/>
  <c r="D561" i="17"/>
  <c r="C561" i="17"/>
  <c r="G560" i="17"/>
  <c r="G559" i="17"/>
  <c r="G558" i="17"/>
  <c r="G557" i="17"/>
  <c r="G556" i="17"/>
  <c r="G555" i="17"/>
  <c r="G554" i="17"/>
  <c r="G553" i="17"/>
  <c r="G552" i="17"/>
  <c r="G551" i="17"/>
  <c r="G550" i="17"/>
  <c r="G549" i="17"/>
  <c r="G548" i="17"/>
  <c r="G547" i="17"/>
  <c r="D544" i="17"/>
  <c r="G543" i="17" s="1"/>
  <c r="C544" i="17"/>
  <c r="F543" i="17" s="1"/>
  <c r="F542" i="17"/>
  <c r="F541" i="17"/>
  <c r="F540" i="17"/>
  <c r="D528" i="17"/>
  <c r="G534" i="17" s="1"/>
  <c r="C528" i="17"/>
  <c r="F527" i="17" s="1"/>
  <c r="G527" i="17"/>
  <c r="G524" i="17"/>
  <c r="D510" i="17"/>
  <c r="G507" i="17" s="1"/>
  <c r="C510" i="17"/>
  <c r="F508" i="17" s="1"/>
  <c r="G492" i="17"/>
  <c r="D487" i="17"/>
  <c r="G484" i="17" s="1"/>
  <c r="C487" i="17"/>
  <c r="F485" i="17" s="1"/>
  <c r="G479" i="17"/>
  <c r="D430" i="17"/>
  <c r="G436" i="17" s="1"/>
  <c r="C430" i="17"/>
  <c r="F433" i="17" s="1"/>
  <c r="D408" i="17"/>
  <c r="G414" i="17" s="1"/>
  <c r="C408" i="17"/>
  <c r="F411" i="17" s="1"/>
  <c r="G404" i="17"/>
  <c r="G400" i="17"/>
  <c r="F400" i="17"/>
  <c r="D395" i="17"/>
  <c r="G392" i="17" s="1"/>
  <c r="C395" i="17"/>
  <c r="F393" i="17" s="1"/>
  <c r="G375" i="17"/>
  <c r="G327" i="17"/>
  <c r="G326" i="17"/>
  <c r="G325" i="17"/>
  <c r="G324" i="17"/>
  <c r="G323" i="17"/>
  <c r="G322" i="17"/>
  <c r="G321" i="17"/>
  <c r="G320" i="17"/>
  <c r="G319" i="17"/>
  <c r="G318" i="17"/>
  <c r="D315" i="17"/>
  <c r="G313" i="17" s="1"/>
  <c r="C315" i="17"/>
  <c r="F312" i="17" s="1"/>
  <c r="D308" i="17"/>
  <c r="G307" i="17" s="1"/>
  <c r="C308" i="17"/>
  <c r="F307" i="17" s="1"/>
  <c r="D289" i="17"/>
  <c r="G288" i="17" s="1"/>
  <c r="C289" i="17"/>
  <c r="F287" i="17" s="1"/>
  <c r="F285" i="17"/>
  <c r="G284" i="17"/>
  <c r="F284" i="17"/>
  <c r="G283" i="17"/>
  <c r="F281" i="17"/>
  <c r="G280" i="17"/>
  <c r="F280" i="17"/>
  <c r="G279" i="17"/>
  <c r="G278" i="17"/>
  <c r="F278" i="17"/>
  <c r="F277" i="17"/>
  <c r="G276" i="17"/>
  <c r="F276" i="17"/>
  <c r="D271" i="17"/>
  <c r="G270" i="17" s="1"/>
  <c r="C271" i="17"/>
  <c r="F270" i="17" s="1"/>
  <c r="D248" i="17"/>
  <c r="G247" i="17" s="1"/>
  <c r="C248" i="17"/>
  <c r="F247" i="17" s="1"/>
  <c r="D192" i="17"/>
  <c r="G196" i="17" s="1"/>
  <c r="C192" i="17"/>
  <c r="F196" i="17" s="1"/>
  <c r="G191" i="17"/>
  <c r="G184" i="17"/>
  <c r="D170" i="17"/>
  <c r="G169" i="17" s="1"/>
  <c r="C170" i="17"/>
  <c r="F169" i="17" s="1"/>
  <c r="D157" i="17"/>
  <c r="G153" i="17" s="1"/>
  <c r="C157" i="17"/>
  <c r="F156" i="17" s="1"/>
  <c r="F76" i="17"/>
  <c r="D76" i="17"/>
  <c r="C76" i="17"/>
  <c r="F72" i="17"/>
  <c r="D72" i="17"/>
  <c r="C72" i="17"/>
  <c r="F44" i="17"/>
  <c r="D44" i="17"/>
  <c r="C44" i="17"/>
  <c r="F29" i="17"/>
  <c r="F28" i="17"/>
  <c r="F26" i="17"/>
  <c r="F25" i="17"/>
  <c r="F24" i="17"/>
  <c r="F23" i="17"/>
  <c r="F22" i="17"/>
  <c r="F21" i="17"/>
  <c r="F20" i="17"/>
  <c r="F19" i="17"/>
  <c r="F18" i="17"/>
  <c r="F17" i="17"/>
  <c r="F16"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G220" i="16" s="1"/>
  <c r="F218" i="16"/>
  <c r="F220" i="16" s="1"/>
  <c r="F215" i="16"/>
  <c r="F214" i="16"/>
  <c r="F213" i="16"/>
  <c r="F212" i="16"/>
  <c r="F211" i="16"/>
  <c r="F210" i="16"/>
  <c r="F209" i="16"/>
  <c r="F208" i="16"/>
  <c r="C208" i="16"/>
  <c r="F187" i="16"/>
  <c r="F186" i="16"/>
  <c r="F185" i="16"/>
  <c r="F184" i="16"/>
  <c r="F183" i="16"/>
  <c r="F182" i="16"/>
  <c r="F181" i="16"/>
  <c r="F180" i="16"/>
  <c r="F179" i="16"/>
  <c r="C179" i="16"/>
  <c r="F167"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F156" i="16" s="1"/>
  <c r="G141" i="16"/>
  <c r="F141" i="16"/>
  <c r="G140" i="16"/>
  <c r="F140" i="16"/>
  <c r="G139" i="16"/>
  <c r="G138" i="16"/>
  <c r="G136" i="16"/>
  <c r="F136" i="16"/>
  <c r="G135" i="16"/>
  <c r="G134" i="16"/>
  <c r="G133" i="16"/>
  <c r="F133" i="16"/>
  <c r="G132" i="16"/>
  <c r="F132" i="16"/>
  <c r="G131" i="16"/>
  <c r="F131" i="16"/>
  <c r="F130" i="16"/>
  <c r="D130" i="16"/>
  <c r="F135" i="16" s="1"/>
  <c r="C130" i="16"/>
  <c r="G129" i="16"/>
  <c r="G128" i="16"/>
  <c r="G127" i="16"/>
  <c r="G126" i="16"/>
  <c r="G125" i="16"/>
  <c r="G124" i="16"/>
  <c r="G123" i="16"/>
  <c r="G122" i="16"/>
  <c r="G121" i="16"/>
  <c r="G120" i="16"/>
  <c r="G119" i="16"/>
  <c r="G118" i="16"/>
  <c r="G117" i="16"/>
  <c r="G116" i="16"/>
  <c r="G115" i="16"/>
  <c r="G114" i="16"/>
  <c r="G113" i="16"/>
  <c r="G112" i="16"/>
  <c r="G105" i="16"/>
  <c r="G104" i="16"/>
  <c r="F104" i="16"/>
  <c r="G103" i="16"/>
  <c r="G102" i="16"/>
  <c r="F102" i="16"/>
  <c r="G101" i="16"/>
  <c r="G100" i="16"/>
  <c r="D100" i="16"/>
  <c r="F105" i="16" s="1"/>
  <c r="C100" i="16"/>
  <c r="F99" i="16"/>
  <c r="F98" i="16"/>
  <c r="F97" i="16"/>
  <c r="F95" i="16"/>
  <c r="F94" i="16"/>
  <c r="F93" i="16"/>
  <c r="G87" i="16"/>
  <c r="F87" i="16"/>
  <c r="G86" i="16"/>
  <c r="F86" i="16"/>
  <c r="G82" i="16"/>
  <c r="F82" i="16"/>
  <c r="G81" i="16"/>
  <c r="F81" i="16"/>
  <c r="G80" i="16"/>
  <c r="F80" i="16"/>
  <c r="G79" i="16"/>
  <c r="F79" i="16"/>
  <c r="G78" i="16"/>
  <c r="F78" i="16"/>
  <c r="F77" i="16"/>
  <c r="D77" i="16"/>
  <c r="C77" i="16"/>
  <c r="G76" i="16"/>
  <c r="G75" i="16"/>
  <c r="G74" i="16"/>
  <c r="G73" i="16"/>
  <c r="G72" i="16"/>
  <c r="G77" i="16" s="1"/>
  <c r="G71" i="16"/>
  <c r="G70" i="16"/>
  <c r="F64" i="16"/>
  <c r="F63" i="16"/>
  <c r="F62" i="16"/>
  <c r="F61" i="16"/>
  <c r="F60" i="16"/>
  <c r="F59" i="16"/>
  <c r="F58" i="16"/>
  <c r="C58" i="16"/>
  <c r="D45" i="16"/>
  <c r="G481" i="17" l="1"/>
  <c r="G185" i="17"/>
  <c r="F152" i="17"/>
  <c r="G186" i="17"/>
  <c r="F154" i="17"/>
  <c r="G187" i="17"/>
  <c r="F494" i="17"/>
  <c r="G188" i="17"/>
  <c r="G304" i="17"/>
  <c r="G190" i="17"/>
  <c r="G473" i="17"/>
  <c r="F375" i="17"/>
  <c r="G152" i="17"/>
  <c r="G377" i="17"/>
  <c r="F435" i="17"/>
  <c r="G154" i="17"/>
  <c r="F378" i="17"/>
  <c r="F471" i="17"/>
  <c r="G155" i="17"/>
  <c r="F383" i="17"/>
  <c r="G496" i="17"/>
  <c r="G385" i="17"/>
  <c r="F474" i="17"/>
  <c r="G156" i="17"/>
  <c r="F371" i="17"/>
  <c r="F387" i="17"/>
  <c r="F15" i="17"/>
  <c r="F374" i="17"/>
  <c r="F391" i="17"/>
  <c r="F423" i="17"/>
  <c r="G515" i="17"/>
  <c r="F407" i="17"/>
  <c r="F506" i="17"/>
  <c r="F186" i="17"/>
  <c r="G255" i="17"/>
  <c r="G285" i="17"/>
  <c r="G387" i="17"/>
  <c r="F482" i="17"/>
  <c r="F497" i="17"/>
  <c r="G193" i="17"/>
  <c r="F259" i="17"/>
  <c r="G281" i="17"/>
  <c r="F286" i="17"/>
  <c r="G311" i="17"/>
  <c r="F379" i="17"/>
  <c r="G389" i="17"/>
  <c r="F401" i="17"/>
  <c r="F409" i="17"/>
  <c r="G471" i="17"/>
  <c r="G483" i="17"/>
  <c r="G497" i="17"/>
  <c r="G197" i="17"/>
  <c r="G259" i="17"/>
  <c r="G277" i="17"/>
  <c r="F282" i="17"/>
  <c r="G287" i="17"/>
  <c r="G312" i="17"/>
  <c r="G371" i="17"/>
  <c r="G379" i="17"/>
  <c r="F390" i="17"/>
  <c r="F403" i="17"/>
  <c r="G422" i="17"/>
  <c r="F498" i="17"/>
  <c r="F516" i="17"/>
  <c r="G162" i="17"/>
  <c r="F188" i="17"/>
  <c r="F232" i="17"/>
  <c r="G263" i="17"/>
  <c r="G282" i="17"/>
  <c r="F288" i="17"/>
  <c r="G314" i="17"/>
  <c r="G315" i="17" s="1"/>
  <c r="G373" i="17"/>
  <c r="G381" i="17"/>
  <c r="G499" i="17"/>
  <c r="G516" i="17"/>
  <c r="G236" i="17"/>
  <c r="G267" i="17"/>
  <c r="F382" i="17"/>
  <c r="G393" i="17"/>
  <c r="F405" i="17"/>
  <c r="F408" i="17" s="1"/>
  <c r="F426" i="17"/>
  <c r="G475" i="17"/>
  <c r="F502" i="17"/>
  <c r="G517" i="17"/>
  <c r="F244" i="17"/>
  <c r="F406" i="17"/>
  <c r="F479" i="17"/>
  <c r="F493" i="17"/>
  <c r="G502" i="17"/>
  <c r="G519" i="17"/>
  <c r="F184" i="17"/>
  <c r="F190" i="17"/>
  <c r="F197" i="17"/>
  <c r="G240" i="17"/>
  <c r="F263" i="17"/>
  <c r="G286" i="17"/>
  <c r="F311" i="17"/>
  <c r="G383" i="17"/>
  <c r="G391" i="17"/>
  <c r="F402" i="17"/>
  <c r="F425" i="17"/>
  <c r="F434" i="17"/>
  <c r="F475" i="17"/>
  <c r="F483" i="17"/>
  <c r="G493" i="17"/>
  <c r="G498" i="17"/>
  <c r="F505" i="17"/>
  <c r="G198" i="17"/>
  <c r="F386" i="17"/>
  <c r="F394" i="17"/>
  <c r="F404" i="17"/>
  <c r="F412" i="17"/>
  <c r="F427" i="17"/>
  <c r="G469" i="17"/>
  <c r="G477" i="17"/>
  <c r="G485" i="17"/>
  <c r="G494" i="17"/>
  <c r="G500" i="17"/>
  <c r="G506" i="17"/>
  <c r="F313" i="17"/>
  <c r="F413" i="17"/>
  <c r="F428" i="17"/>
  <c r="F470" i="17"/>
  <c r="F478" i="17"/>
  <c r="F486" i="17"/>
  <c r="G495" i="17"/>
  <c r="F501" i="17"/>
  <c r="G508" i="17"/>
  <c r="G232" i="17"/>
  <c r="F255" i="17"/>
  <c r="F422" i="17"/>
  <c r="F429" i="17"/>
  <c r="G501" i="17"/>
  <c r="F509" i="17"/>
  <c r="F520" i="17"/>
  <c r="F193" i="17"/>
  <c r="F236" i="17"/>
  <c r="G520" i="17"/>
  <c r="G523" i="17"/>
  <c r="G194" i="17"/>
  <c r="F240" i="17"/>
  <c r="F424" i="17"/>
  <c r="F431" i="17"/>
  <c r="G504" i="17"/>
  <c r="F524" i="17"/>
  <c r="F544" i="17"/>
  <c r="F162" i="17"/>
  <c r="F267" i="17"/>
  <c r="G411" i="17"/>
  <c r="G426" i="17"/>
  <c r="F155" i="17"/>
  <c r="F163" i="17"/>
  <c r="F167" i="17"/>
  <c r="F187" i="17"/>
  <c r="F191" i="17"/>
  <c r="F194" i="17"/>
  <c r="F198" i="17"/>
  <c r="F233" i="17"/>
  <c r="F237" i="17"/>
  <c r="F241" i="17"/>
  <c r="F245" i="17"/>
  <c r="F256" i="17"/>
  <c r="F260" i="17"/>
  <c r="F264" i="17"/>
  <c r="F268" i="17"/>
  <c r="F279" i="17"/>
  <c r="F289" i="17" s="1"/>
  <c r="F283" i="17"/>
  <c r="F301" i="17"/>
  <c r="F305" i="17"/>
  <c r="F314" i="17"/>
  <c r="G374" i="17"/>
  <c r="G378" i="17"/>
  <c r="G382" i="17"/>
  <c r="G386" i="17"/>
  <c r="G390" i="17"/>
  <c r="G394" i="17"/>
  <c r="G401" i="17"/>
  <c r="G405" i="17"/>
  <c r="G412" i="17"/>
  <c r="G423" i="17"/>
  <c r="G427" i="17"/>
  <c r="G434" i="17"/>
  <c r="G470" i="17"/>
  <c r="G474" i="17"/>
  <c r="G478" i="17"/>
  <c r="G482" i="17"/>
  <c r="G486" i="17"/>
  <c r="G505" i="17"/>
  <c r="G509" i="17"/>
  <c r="G541" i="17"/>
  <c r="G163" i="17"/>
  <c r="G301" i="17"/>
  <c r="G305" i="17"/>
  <c r="F517" i="17"/>
  <c r="F521" i="17"/>
  <c r="F525" i="17"/>
  <c r="F304" i="17"/>
  <c r="G433" i="17"/>
  <c r="G166" i="17"/>
  <c r="G233" i="17"/>
  <c r="G241" i="17"/>
  <c r="G256" i="17"/>
  <c r="G268" i="17"/>
  <c r="F164" i="17"/>
  <c r="F168" i="17"/>
  <c r="F195" i="17"/>
  <c r="F230" i="17"/>
  <c r="F234" i="17"/>
  <c r="F238" i="17"/>
  <c r="F242" i="17"/>
  <c r="F246" i="17"/>
  <c r="F253" i="17"/>
  <c r="F257" i="17"/>
  <c r="F261" i="17"/>
  <c r="F265" i="17"/>
  <c r="F269" i="17"/>
  <c r="F302" i="17"/>
  <c r="F306" i="17"/>
  <c r="G402" i="17"/>
  <c r="G406" i="17"/>
  <c r="G409" i="17"/>
  <c r="G413" i="17"/>
  <c r="G424" i="17"/>
  <c r="G428" i="17"/>
  <c r="G431" i="17"/>
  <c r="G435" i="17"/>
  <c r="G521" i="17"/>
  <c r="G525" i="17"/>
  <c r="G542" i="17"/>
  <c r="G244" i="17"/>
  <c r="G167" i="17"/>
  <c r="G237" i="17"/>
  <c r="G245" i="17"/>
  <c r="G260" i="17"/>
  <c r="G164" i="17"/>
  <c r="G168" i="17"/>
  <c r="G195" i="17"/>
  <c r="G230" i="17"/>
  <c r="G234" i="17"/>
  <c r="G238" i="17"/>
  <c r="G242" i="17"/>
  <c r="G246" i="17"/>
  <c r="G253" i="17"/>
  <c r="G257" i="17"/>
  <c r="G261" i="17"/>
  <c r="G265" i="17"/>
  <c r="G269" i="17"/>
  <c r="G302" i="17"/>
  <c r="G306" i="17"/>
  <c r="F372" i="17"/>
  <c r="F376" i="17"/>
  <c r="F380" i="17"/>
  <c r="F384" i="17"/>
  <c r="F388" i="17"/>
  <c r="F392" i="17"/>
  <c r="F410" i="17"/>
  <c r="F414" i="17"/>
  <c r="F432" i="17"/>
  <c r="F436" i="17"/>
  <c r="F472" i="17"/>
  <c r="F476" i="17"/>
  <c r="F480" i="17"/>
  <c r="F484" i="17"/>
  <c r="F495" i="17"/>
  <c r="F499" i="17"/>
  <c r="F503" i="17"/>
  <c r="F507" i="17"/>
  <c r="F518" i="17"/>
  <c r="F522" i="17"/>
  <c r="F526" i="17"/>
  <c r="F534" i="17"/>
  <c r="F166" i="17"/>
  <c r="G540" i="17"/>
  <c r="F153" i="17"/>
  <c r="F157" i="17" s="1"/>
  <c r="F165" i="17"/>
  <c r="F185" i="17"/>
  <c r="F189" i="17"/>
  <c r="F231" i="17"/>
  <c r="F235" i="17"/>
  <c r="F239" i="17"/>
  <c r="F243" i="17"/>
  <c r="F254" i="17"/>
  <c r="F258" i="17"/>
  <c r="F262" i="17"/>
  <c r="F266" i="17"/>
  <c r="F303" i="17"/>
  <c r="G372" i="17"/>
  <c r="G376" i="17"/>
  <c r="G380" i="17"/>
  <c r="G384" i="17"/>
  <c r="G388" i="17"/>
  <c r="G403" i="17"/>
  <c r="G407" i="17"/>
  <c r="G410" i="17"/>
  <c r="G425" i="17"/>
  <c r="G429" i="17"/>
  <c r="G432" i="17"/>
  <c r="G472" i="17"/>
  <c r="G476" i="17"/>
  <c r="G480" i="17"/>
  <c r="G503" i="17"/>
  <c r="G518" i="17"/>
  <c r="G522" i="17"/>
  <c r="G526" i="17"/>
  <c r="G264" i="17"/>
  <c r="G165" i="17"/>
  <c r="G189" i="17"/>
  <c r="G231" i="17"/>
  <c r="G235" i="17"/>
  <c r="G239" i="17"/>
  <c r="G243" i="17"/>
  <c r="G254" i="17"/>
  <c r="G258" i="17"/>
  <c r="G262" i="17"/>
  <c r="G266" i="17"/>
  <c r="G303" i="17"/>
  <c r="F373" i="17"/>
  <c r="F377" i="17"/>
  <c r="F381" i="17"/>
  <c r="F385" i="17"/>
  <c r="F389" i="17"/>
  <c r="F469" i="17"/>
  <c r="F473" i="17"/>
  <c r="F477" i="17"/>
  <c r="F481" i="17"/>
  <c r="F492" i="17"/>
  <c r="F496" i="17"/>
  <c r="F500" i="17"/>
  <c r="F504" i="17"/>
  <c r="F515" i="17"/>
  <c r="F519" i="17"/>
  <c r="F523" i="17"/>
  <c r="F100" i="16"/>
  <c r="F103" i="16"/>
  <c r="F134" i="16"/>
  <c r="F96" i="16"/>
  <c r="F101" i="16"/>
  <c r="G192" i="17" l="1"/>
  <c r="G157" i="17"/>
  <c r="F192" i="17"/>
  <c r="G430" i="17"/>
  <c r="F430" i="17"/>
  <c r="G289" i="17"/>
  <c r="G510" i="17"/>
  <c r="G408" i="17"/>
  <c r="F395" i="17"/>
  <c r="F315" i="17"/>
  <c r="G395" i="17"/>
  <c r="G170" i="17"/>
  <c r="G487" i="17"/>
  <c r="G528" i="17"/>
  <c r="F271" i="17"/>
  <c r="G248" i="17"/>
  <c r="F170" i="17"/>
  <c r="G271" i="17"/>
  <c r="G544" i="17"/>
  <c r="F510" i="17"/>
  <c r="F528" i="17"/>
  <c r="F487" i="17"/>
  <c r="G308" i="17"/>
  <c r="F308" i="17"/>
  <c r="F248" i="17"/>
</calcChain>
</file>

<file path=xl/sharedStrings.xml><?xml version="1.0" encoding="utf-8"?>
<sst xmlns="http://schemas.openxmlformats.org/spreadsheetml/2006/main" count="2934" uniqueCount="1988">
  <si>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</si>
  <si>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</si>
  <si>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</si>
  <si>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</si>
  <si>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</si>
  <si>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</si>
  <si>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</si>
  <si>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</si>
  <si>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</si>
  <si>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</si>
  <si>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</si>
  <si>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</si>
  <si>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</si>
  <si>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</si>
  <si>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</si>
  <si>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</si>
  <si>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</si>
  <si>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</si>
  <si>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</si>
  <si>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</si>
  <si>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</si>
  <si>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</si>
  <si>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</si>
  <si>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</si>
  <si>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</si>
  <si>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</si>
  <si>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</si>
  <si>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</si>
  <si>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</si>
  <si>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</si>
  <si>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</si>
  <si>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</si>
  <si>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</si>
  <si>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</si>
  <si>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</si>
  <si>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</si>
  <si>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</si>
  <si>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</si>
  <si>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</si>
  <si>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</si>
  <si>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</si>
  <si>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</si>
  <si>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</si>
  <si>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</si>
  <si>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</si>
  <si>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</si>
  <si>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</si>
  <si>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</si>
  <si>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</si>
  <si>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</si>
  <si>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</si>
  <si>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</si>
  <si>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</si>
  <si>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</si>
  <si>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</si>
  <si>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</si>
  <si>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</si>
  <si>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</si>
  <si>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</si>
  <si>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</si>
  <si>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</si>
  <si>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</si>
  <si>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</si>
  <si>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</si>
  <si>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</si>
  <si>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</si>
  <si>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</si>
  <si>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</si>
  <si>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</si>
  <si>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</si>
  <si>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</si>
  <si>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</si>
  <si>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</si>
  <si>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</si>
  <si>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</si>
  <si>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</si>
  <si>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</si>
  <si>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</si>
  <si>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</si>
  <si>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</si>
  <si>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</si>
  <si>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</si>
  <si>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</si>
  <si>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</si>
  <si>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</si>
  <si>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</si>
  <si>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</si>
  <si>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</si>
  <si>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</si>
  <si>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</si>
  <si>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</si>
  <si>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</si>
  <si>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</si>
  <si>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</si>
  <si>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</si>
  <si>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</si>
  <si>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</si>
  <si>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</si>
  <si>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</si>
  <si>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</si>
  <si>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</si>
  <si>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</si>
  <si>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</si>
  <si>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</si>
  <si>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</si>
  <si>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</si>
  <si>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</si>
  <si>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</si>
  <si>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</si>
  <si>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</si>
  <si>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</si>
  <si>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</si>
  <si>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</si>
  <si>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</si>
  <si>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</si>
  <si>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</si>
  <si>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</si>
  <si>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</si>
  <si>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</si>
  <si>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</si>
  <si>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</si>
  <si>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</si>
  <si>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</si>
  <si>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</si>
  <si>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</si>
  <si>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</si>
  <si>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</si>
  <si>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</si>
  <si>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</si>
  <si>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</si>
  <si>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</si>
  <si>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</si>
  <si>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</si>
  <si>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</si>
  <si>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</si>
  <si>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</si>
  <si>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</si>
  <si>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</si>
  <si>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</si>
  <si>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</si>
  <si>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</si>
  <si>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</si>
  <si>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</si>
  <si>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</si>
  <si>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</si>
  <si>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</si>
  <si>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</si>
  <si>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</si>
  <si>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</si>
  <si>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</si>
  <si>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</si>
  <si>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</si>
  <si>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</si>
  <si>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</si>
  <si>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</si>
  <si>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</si>
  <si>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</si>
  <si>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</si>
  <si>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</si>
  <si>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</si>
  <si>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</si>
  <si>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</si>
  <si>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</si>
  <si>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</si>
  <si>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</si>
  <si>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</si>
  <si>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</si>
  <si>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</si>
  <si>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</si>
  <si>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</si>
  <si>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</si>
  <si>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</si>
  <si>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</si>
  <si>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</si>
  <si>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</si>
  <si>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</si>
  <si>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</si>
  <si>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</si>
  <si>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</si>
  <si>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</si>
  <si>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</si>
  <si>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</si>
  <si>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</si>
  <si>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</si>
  <si>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</si>
  <si>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</si>
  <si>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</si>
  <si>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</si>
  <si>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</si>
  <si>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</si>
  <si>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</si>
  <si>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</si>
  <si>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</si>
  <si>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</si>
  <si>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</si>
  <si>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</si>
  <si>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</si>
  <si>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</si>
  <si>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</si>
  <si>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</si>
  <si>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</si>
  <si>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</si>
  <si>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</si>
  <si>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</si>
  <si>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</si>
  <si>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</si>
  <si>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</si>
  <si>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</si>
  <si>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</si>
  <si>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</si>
  <si>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</si>
  <si>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</si>
  <si>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</si>
  <si>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</si>
  <si>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</si>
  <si>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</si>
  <si>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</si>
  <si>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</si>
  <si>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</si>
  <si>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</si>
  <si>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</si>
  <si>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</si>
  <si>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</si>
  <si>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</si>
  <si>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</si>
  <si>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</si>
  <si>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</si>
  <si>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</si>
  <si>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</si>
  <si>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</si>
  <si>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</si>
  <si>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</si>
  <si>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</si>
  <si>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</si>
  <si>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</si>
  <si>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</si>
  <si>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</si>
  <si>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</si>
  <si>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</si>
  <si>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</si>
  <si>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</si>
  <si>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</si>
  <si>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</si>
  <si>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</si>
  <si>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</si>
  <si>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</si>
  <si>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</si>
  <si>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</si>
  <si>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</si>
  <si>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</si>
  <si>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</si>
  <si>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</si>
  <si>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</si>
  <si>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</si>
  <si>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</si>
  <si>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</si>
  <si>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</si>
  <si>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</si>
  <si>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</si>
  <si>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</si>
  <si>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</si>
  <si>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</si>
  <si>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</si>
  <si>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</si>
  <si>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</si>
  <si>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</si>
  <si>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</si>
  <si>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</si>
  <si>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</si>
  <si>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</si>
  <si>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</si>
  <si>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</si>
  <si>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</si>
  <si>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</si>
  <si>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</si>
  <si>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</si>
  <si>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</si>
  <si>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</si>
  <si>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</si>
  <si>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</si>
  <si>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</si>
  <si>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</si>
  <si>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</si>
  <si>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</si>
  <si>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</si>
  <si>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</si>
  <si>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</si>
  <si>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</si>
  <si>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</si>
  <si>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</si>
  <si>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</si>
  <si>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</si>
  <si>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</si>
  <si>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</si>
  <si>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</si>
  <si>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</si>
  <si>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</si>
  <si>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</si>
  <si>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</si>
  <si>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</si>
  <si>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</si>
  <si>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</si>
  <si>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</si>
  <si>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</si>
  <si>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</si>
  <si>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</si>
  <si>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</si>
  <si>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</si>
  <si>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</si>
  <si>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</si>
  <si>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</si>
  <si>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</si>
  <si>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</si>
  <si>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</si>
  <si>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</si>
  <si>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</si>
  <si>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</si>
  <si>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</si>
  <si>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</si>
  <si>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</si>
  <si>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</si>
  <si>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</si>
  <si>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</si>
  <si>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</si>
  <si>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</si>
  <si>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</si>
  <si>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</si>
  <si>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</si>
  <si>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</si>
  <si>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</si>
  <si>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</si>
  <si>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</si>
  <si>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</si>
  <si>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</si>
  <si>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</si>
  <si>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</si>
  <si>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</si>
  <si>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</si>
  <si>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</si>
  <si>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</si>
  <si>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</si>
  <si>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</si>
  <si>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</si>
  <si>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</si>
  <si>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</si>
  <si>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</si>
  <si>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</si>
  <si>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</si>
  <si>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</si>
  <si>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</si>
  <si>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</si>
  <si>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</si>
  <si>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</si>
  <si>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</si>
  <si>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</si>
  <si>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</si>
  <si>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</si>
  <si>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</si>
  <si>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</si>
  <si>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</si>
  <si>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</si>
  <si>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</si>
  <si>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</si>
  <si>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</si>
  <si>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</si>
  <si>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</si>
  <si>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</si>
  <si>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</si>
  <si>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</si>
  <si>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</si>
  <si>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</si>
  <si>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</si>
  <si>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</si>
  <si>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</si>
  <si>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</si>
  <si>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</si>
  <si>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</si>
  <si>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</si>
  <si>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</si>
  <si>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</si>
  <si>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</si>
  <si>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</si>
  <si>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</si>
  <si>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</si>
  <si>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</si>
  <si>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</si>
  <si>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</si>
  <si>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</si>
  <si>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</si>
  <si>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</si>
  <si>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</si>
  <si>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</si>
  <si>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</si>
  <si>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</si>
  <si>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</si>
  <si>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</si>
  <si>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</si>
  <si>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</si>
  <si>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</si>
  <si>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</si>
  <si>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</si>
  <si>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</si>
  <si>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</si>
  <si>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</si>
  <si>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</si>
  <si>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</si>
  <si>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</si>
  <si>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</si>
  <si>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</si>
  <si>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</si>
  <si>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</si>
  <si>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</si>
  <si>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</si>
  <si>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</si>
  <si>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</si>
  <si>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</si>
  <si>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</si>
  <si>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</si>
  <si>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</si>
  <si>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</si>
  <si>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</si>
  <si>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</si>
  <si>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</si>
  <si>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</si>
  <si>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</si>
  <si>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</si>
  <si>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</si>
  <si>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</si>
  <si>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</si>
  <si>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</si>
  <si>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</si>
  <si>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</si>
  <si>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</si>
  <si>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</si>
  <si>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</si>
  <si>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</si>
  <si>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</si>
  <si>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</si>
  <si>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</si>
  <si>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</si>
  <si>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</si>
  <si>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</si>
  <si>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</si>
  <si>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</si>
  <si>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</si>
  <si>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</si>
  <si>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</si>
  <si>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</si>
  <si>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</si>
  <si>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</si>
  <si>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</si>
  <si>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</si>
  <si>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</si>
  <si>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</si>
  <si>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</si>
  <si>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</si>
  <si>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</si>
  <si>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</si>
  <si>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</si>
  <si>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</si>
  <si>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</si>
  <si>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</si>
  <si>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</si>
  <si>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</si>
  <si>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</si>
  <si>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</si>
  <si>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</si>
  <si>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</si>
  <si>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</si>
  <si>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</si>
  <si>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</si>
  <si>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</si>
  <si>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</si>
  <si>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</si>
  <si>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</si>
  <si>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</si>
  <si>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</si>
  <si>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</si>
  <si>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</si>
  <si>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</si>
  <si>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</si>
  <si>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</si>
  <si>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</si>
  <si>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</si>
  <si>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</si>
  <si>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</si>
  <si>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</si>
  <si>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</si>
  <si>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</si>
  <si>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</si>
  <si>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</si>
  <si>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</si>
  <si>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</si>
  <si>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</si>
  <si>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</si>
  <si>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</si>
  <si>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</si>
  <si>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</si>
  <si>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</si>
  <si>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</si>
  <si>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</si>
  <si>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</si>
  <si>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</si>
  <si>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</si>
  <si>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</si>
  <si>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</si>
  <si>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</si>
  <si>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</si>
  <si>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</si>
  <si>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</si>
  <si>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</si>
  <si>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</si>
  <si>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</si>
  <si>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</si>
  <si>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</si>
  <si>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</si>
  <si>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</si>
  <si>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</si>
  <si>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</si>
  <si>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</si>
  <si>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</si>
  <si>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</si>
  <si>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</si>
  <si>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</si>
  <si>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</si>
  <si>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</si>
  <si>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</si>
  <si>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</si>
  <si>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</si>
  <si>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</si>
  <si>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</si>
  <si>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</si>
  <si>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</si>
  <si>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</si>
  <si>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</si>
  <si>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</si>
  <si>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</si>
  <si>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</si>
  <si>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</si>
  <si>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</si>
  <si>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</si>
  <si>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</si>
  <si>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</si>
  <si>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</si>
  <si>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</si>
  <si>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</si>
  <si>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</si>
  <si>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</si>
  <si>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</si>
  <si>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</si>
  <si>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</si>
  <si>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</si>
  <si>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</si>
  <si>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</si>
  <si>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</si>
  <si>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</si>
  <si>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</si>
  <si>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TBC at a country level</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</si>
  <si>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</si>
  <si>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</si>
  <si>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</si>
  <si>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</si>
  <si>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</si>
  <si>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</si>
  <si>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</si>
  <si>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</si>
  <si>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</si>
  <si>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</si>
  <si>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</si>
  <si>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</si>
  <si>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</si>
  <si>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</si>
  <si>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</si>
  <si>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</si>
  <si>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</si>
  <si>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</si>
  <si>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</si>
  <si>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</si>
  <si>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</si>
  <si>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</si>
  <si>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</si>
  <si>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</si>
  <si>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</si>
  <si>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</si>
  <si>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</si>
  <si>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</si>
  <si>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</si>
  <si>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</si>
  <si>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</si>
  <si>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</si>
  <si>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</si>
  <si>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</si>
  <si>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</si>
  <si>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</si>
  <si>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</si>
  <si>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</si>
  <si>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</si>
  <si>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</si>
  <si>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</si>
  <si>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</si>
  <si>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</si>
  <si>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</si>
  <si>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</si>
  <si>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</si>
  <si>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</si>
  <si>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</si>
  <si>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</si>
  <si>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</si>
  <si>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</si>
  <si>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</si>
  <si>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</si>
  <si>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</si>
  <si>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</si>
  <si>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</si>
  <si>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</si>
  <si>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</si>
  <si>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</si>
  <si>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</si>
  <si>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</si>
  <si>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</si>
  <si>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</si>
  <si>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</si>
  <si>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</si>
  <si>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</si>
  <si>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</si>
  <si>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</si>
  <si>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</si>
  <si>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</si>
  <si>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</si>
  <si>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</si>
  <si>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</si>
  <si>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</si>
  <si>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</si>
  <si>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</si>
  <si>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</si>
  <si>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</si>
  <si>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</si>
  <si>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</si>
  <si>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</si>
  <si>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</si>
  <si>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</si>
  <si>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</si>
  <si>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</si>
  <si>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</si>
  <si>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</si>
  <si>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</si>
  <si>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</si>
  <si>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</si>
  <si>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</si>
  <si>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</si>
  <si>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</si>
  <si>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</si>
  <si>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</si>
  <si>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</si>
  <si>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</si>
  <si>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</si>
  <si>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</si>
  <si>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</si>
  <si>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</si>
  <si>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</si>
  <si>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</si>
  <si>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</si>
  <si>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</si>
  <si>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</si>
  <si>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</si>
  <si>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</si>
  <si>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</si>
  <si>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</si>
  <si>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</si>
  <si>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</si>
  <si>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</si>
  <si>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</si>
  <si>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</si>
  <si>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</si>
  <si>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</si>
  <si>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</si>
  <si>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</si>
  <si>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</si>
  <si>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</si>
  <si>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</si>
  <si>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</si>
  <si>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</si>
  <si>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</si>
  <si>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</si>
  <si>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</si>
  <si>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</si>
  <si>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</si>
  <si>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</si>
  <si>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</si>
  <si>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</si>
  <si>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</si>
  <si>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</si>
  <si>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</si>
  <si>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</si>
  <si>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</si>
  <si>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</si>
  <si>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</si>
  <si>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</si>
  <si>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</si>
  <si>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</si>
  <si>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</si>
  <si>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</si>
  <si>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</si>
  <si>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</si>
  <si>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</si>
  <si>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</si>
  <si>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</si>
  <si>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</si>
  <si>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</si>
  <si>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</si>
  <si>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</si>
  <si>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</si>
  <si>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</si>
  <si>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</si>
  <si>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</si>
  <si>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</si>
  <si>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</si>
  <si>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</si>
  <si>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</si>
  <si>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</si>
  <si>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</si>
  <si>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</si>
  <si>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</si>
  <si>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</si>
  <si>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</si>
  <si>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</si>
  <si>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</si>
  <si>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</si>
  <si>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</si>
  <si>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</si>
  <si>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</si>
  <si>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</si>
  <si>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</si>
  <si>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</si>
  <si>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</si>
  <si>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</si>
  <si>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</si>
  <si>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</si>
  <si>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</si>
  <si>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</si>
  <si>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</si>
  <si>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</si>
  <si>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</si>
  <si>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</si>
  <si>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</si>
  <si>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</si>
  <si>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</si>
  <si>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</si>
  <si>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</si>
  <si>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</si>
  <si>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</si>
  <si>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</si>
  <si>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</si>
  <si>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</si>
  <si>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</si>
  <si>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</si>
  <si>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</si>
  <si>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</si>
  <si>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</si>
  <si>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</si>
  <si>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</si>
  <si>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</si>
  <si>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</si>
  <si>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</si>
  <si>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</si>
  <si>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</si>
  <si>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</si>
  <si>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</si>
  <si>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</si>
  <si>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</si>
  <si>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</si>
  <si>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</si>
  <si>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</si>
  <si>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</si>
  <si>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</si>
  <si>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</si>
  <si>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</si>
  <si>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</si>
  <si>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</si>
  <si>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</si>
  <si>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</si>
  <si>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</si>
  <si>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</si>
  <si>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</si>
  <si>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</si>
  <si>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</si>
  <si>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</si>
  <si>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</si>
  <si>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</si>
  <si>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</si>
  <si>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</si>
  <si>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</si>
  <si>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</si>
  <si>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</si>
  <si>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</si>
  <si>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</si>
  <si>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</si>
  <si>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</si>
  <si>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</si>
  <si>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</si>
  <si>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</si>
  <si>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</si>
  <si>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</si>
  <si>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</si>
  <si>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</si>
  <si>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</si>
  <si>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</si>
  <si>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</si>
  <si>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</si>
  <si>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</si>
  <si>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</si>
  <si>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</si>
  <si>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</si>
  <si>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</si>
  <si>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</si>
  <si>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</si>
  <si>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</si>
  <si>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</si>
  <si>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</si>
  <si>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</si>
  <si>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</si>
  <si>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</si>
  <si>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</si>
  <si>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</si>
  <si>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</si>
  <si>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</si>
  <si>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</si>
  <si>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</si>
  <si>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</si>
  <si>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</si>
  <si>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</si>
  <si>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</si>
  <si>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</si>
  <si>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</si>
  <si>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</si>
  <si>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</si>
  <si>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</si>
  <si>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</si>
  <si>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</si>
  <si>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</si>
  <si>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</si>
  <si>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</si>
  <si>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</si>
  <si>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</si>
  <si>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</si>
  <si>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</si>
  <si>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</si>
  <si>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</si>
  <si>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</si>
  <si>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</si>
  <si>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</si>
  <si>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</si>
  <si>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</si>
  <si>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</si>
  <si>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</si>
  <si>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</si>
  <si>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</si>
  <si>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</si>
  <si>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</si>
  <si>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</si>
  <si>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</si>
  <si>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</si>
  <si>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</si>
  <si>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</si>
  <si>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</si>
  <si>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</si>
  <si>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</si>
  <si>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</si>
  <si>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</si>
  <si>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</si>
  <si>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</si>
  <si>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</si>
  <si>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</si>
  <si>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</si>
  <si>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</si>
  <si>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</si>
  <si>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</si>
  <si>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</si>
  <si>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</si>
  <si>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</si>
  <si>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</si>
  <si>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</si>
  <si>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</si>
  <si>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</si>
  <si>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</si>
  <si>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</si>
  <si>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</si>
  <si>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</si>
  <si>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</si>
  <si>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</si>
  <si>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</si>
  <si>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</si>
  <si>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</si>
  <si>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</si>
  <si>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</si>
  <si>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</si>
  <si>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</si>
  <si>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</si>
  <si>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</si>
  <si>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</si>
  <si>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</si>
  <si>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</si>
  <si>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</si>
  <si>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</si>
  <si>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</si>
  <si>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</si>
  <si>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</si>
  <si>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</si>
  <si>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</si>
  <si>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</si>
  <si>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</si>
  <si>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</si>
  <si>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</si>
  <si>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</si>
  <si>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</si>
  <si>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</si>
  <si>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</si>
  <si>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</si>
  <si>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</si>
  <si>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</si>
  <si>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</si>
  <si>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</si>
  <si>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</si>
  <si>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</si>
  <si>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</si>
  <si>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</si>
  <si>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</si>
  <si>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</si>
  <si>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</si>
  <si>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</si>
  <si>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</si>
  <si>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</si>
  <si>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</si>
  <si>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</si>
  <si>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</si>
  <si>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</si>
  <si>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</si>
  <si>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</si>
  <si>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</si>
  <si>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</si>
  <si>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</si>
  <si>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</si>
  <si>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</si>
  <si>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</si>
  <si>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</si>
  <si>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</si>
  <si>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</si>
  <si>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</si>
  <si>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</si>
  <si>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</si>
  <si>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</si>
  <si>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</si>
  <si>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</si>
  <si>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</si>
  <si>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</si>
  <si>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</si>
  <si>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</si>
  <si>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</si>
  <si>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</si>
  <si>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</si>
  <si>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</si>
  <si>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</si>
  <si>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</si>
  <si>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</si>
  <si>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</si>
  <si>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</si>
  <si>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</si>
  <si>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</si>
  <si>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</si>
  <si>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</si>
  <si>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</si>
  <si>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</si>
  <si>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</si>
  <si>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</si>
  <si>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</si>
  <si>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</si>
  <si>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</si>
  <si>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</si>
  <si>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</si>
  <si>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</si>
  <si>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</si>
  <si>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</si>
  <si>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</si>
  <si>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</si>
  <si>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</si>
  <si>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</si>
  <si>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</si>
  <si>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</si>
  <si>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</si>
  <si>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</si>
  <si>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</si>
  <si>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</si>
  <si>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</si>
  <si>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</si>
  <si>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</si>
  <si>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</si>
  <si>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</si>
  <si>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ERROR 15</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</si>
  <si>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</si>
  <si>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</si>
  <si>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</si>
  <si>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</si>
  <si>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</si>
  <si>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</si>
  <si>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</si>
  <si>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</si>
  <si>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</si>
  <si>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</si>
  <si>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</si>
  <si>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</si>
  <si>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</si>
  <si>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</si>
  <si>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</si>
  <si>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</si>
  <si>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</si>
  <si>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</si>
  <si>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</si>
  <si>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</si>
  <si>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</si>
  <si>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</si>
  <si>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</si>
  <si>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</si>
  <si>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</si>
  <si>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</si>
  <si>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</si>
  <si>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</si>
  <si>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</si>
  <si>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</si>
  <si>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</si>
  <si>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</si>
  <si>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</si>
  <si>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</si>
  <si>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</si>
  <si>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</si>
  <si>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</si>
  <si>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</si>
  <si>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</si>
  <si>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</si>
  <si>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</si>
  <si>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</si>
  <si>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</si>
  <si>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</si>
  <si>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</si>
  <si>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</si>
  <si>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</si>
  <si>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</si>
  <si>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</si>
  <si>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</si>
  <si>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</si>
  <si>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</si>
  <si>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</si>
  <si>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</si>
  <si>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</si>
  <si>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</si>
  <si>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</si>
  <si>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</si>
  <si>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</si>
  <si>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</si>
  <si>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</si>
  <si>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</si>
  <si>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</si>
  <si>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</si>
  <si>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</si>
  <si>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</si>
  <si>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</si>
  <si>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</si>
  <si>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</si>
  <si>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</si>
  <si>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</si>
  <si>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</si>
  <si>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</si>
  <si>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</si>
  <si>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</si>
  <si>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</si>
  <si>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</si>
  <si>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</si>
  <si>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</si>
  <si>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</si>
  <si>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</si>
  <si>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</si>
  <si>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</si>
  <si>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</si>
  <si>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</si>
  <si>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</si>
  <si>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</si>
  <si>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</si>
  <si>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</si>
  <si>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</si>
  <si>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</si>
  <si>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</si>
  <si>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</si>
  <si>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</si>
  <si>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</si>
  <si>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</si>
  <si>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</si>
  <si>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</si>
  <si>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</si>
  <si>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</si>
  <si>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</si>
  <si>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</si>
  <si>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</si>
  <si>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</si>
  <si>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</si>
  <si>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</si>
  <si>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</si>
  <si>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</si>
  <si>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</si>
  <si>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</si>
  <si>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</si>
  <si>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</si>
  <si>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</si>
  <si>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</si>
  <si>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</si>
  <si>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</si>
  <si>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</si>
  <si>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</si>
  <si>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</si>
  <si>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</si>
  <si>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</si>
  <si>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</si>
  <si>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</si>
  <si>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</si>
  <si>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</si>
  <si>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</si>
  <si>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</si>
  <si>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</si>
  <si>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</si>
  <si>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</si>
  <si>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</si>
  <si>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</si>
  <si>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</si>
  <si>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</si>
  <si>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</si>
  <si>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</si>
  <si>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</si>
  <si>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</si>
  <si>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</si>
  <si>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</si>
  <si>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</si>
  <si>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</si>
  <si>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</si>
  <si>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</si>
  <si>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</si>
  <si>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</si>
  <si>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</si>
  <si>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</si>
  <si>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</si>
  <si>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</si>
  <si>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</si>
  <si>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</si>
  <si>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</si>
  <si>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</si>
  <si>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</si>
  <si>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</si>
  <si>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</si>
  <si>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</si>
  <si>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</si>
  <si>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</si>
  <si>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</si>
  <si>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</si>
  <si>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</si>
  <si>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</si>
  <si>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</si>
  <si>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</si>
  <si>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</si>
  <si>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</si>
  <si>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</si>
  <si>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</si>
  <si>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</si>
  <si>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</si>
  <si>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</si>
  <si>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</si>
  <si>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</si>
  <si>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</si>
  <si>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</si>
  <si>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</si>
  <si>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</si>
  <si>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</si>
  <si>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</si>
  <si>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</si>
  <si>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</si>
  <si>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</si>
  <si>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</si>
  <si>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</si>
  <si>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</si>
  <si>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</si>
  <si>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</si>
  <si>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</si>
  <si>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</si>
  <si>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</si>
  <si>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</si>
  <si>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</si>
  <si>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</si>
  <si>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</si>
  <si>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</si>
  <si>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</si>
  <si>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</si>
  <si>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</si>
  <si>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</si>
  <si>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</si>
  <si>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</si>
  <si>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</si>
  <si>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</si>
  <si>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</si>
  <si>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</si>
  <si>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</si>
  <si>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</si>
  <si>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</si>
  <si>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</si>
  <si>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</si>
  <si>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</si>
  <si>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</si>
  <si>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</si>
  <si>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</si>
  <si>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</si>
  <si>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</si>
  <si>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</si>
  <si>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</si>
  <si>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</si>
  <si>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</si>
  <si>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</si>
  <si>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</si>
  <si>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</si>
  <si>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</si>
  <si>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</si>
  <si>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</si>
  <si>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</si>
  <si>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</si>
  <si>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</si>
  <si>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</si>
  <si>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</si>
  <si>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</si>
  <si>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</si>
  <si>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</si>
  <si>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</si>
  <si>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</si>
  <si>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</si>
  <si>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</si>
  <si>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</si>
  <si>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</si>
  <si>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</si>
  <si>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</si>
  <si>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</si>
  <si>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</si>
  <si>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</si>
  <si>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</si>
  <si>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</si>
  <si>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</si>
  <si>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</si>
  <si>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</si>
  <si>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</si>
  <si>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</si>
  <si>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</si>
  <si>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</si>
  <si>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</si>
  <si>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</si>
  <si>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</si>
  <si>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</si>
  <si>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</si>
  <si>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</si>
  <si>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</si>
  <si>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</si>
  <si>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</si>
  <si>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</si>
  <si>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</si>
  <si>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</si>
  <si>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</si>
  <si>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</si>
  <si>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</si>
  <si>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</si>
  <si>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</si>
  <si>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</si>
  <si>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</si>
  <si>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</si>
  <si>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</si>
  <si>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</si>
  <si>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</si>
  <si>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</si>
  <si>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</si>
  <si>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</si>
  <si>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</si>
  <si>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</si>
  <si>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</si>
  <si>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</si>
  <si>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</si>
  <si>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</si>
  <si>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</si>
  <si>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</si>
  <si>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</si>
  <si>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</si>
  <si>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</si>
  <si>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</si>
  <si>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</si>
  <si>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</si>
  <si>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</si>
  <si>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</si>
  <si>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</si>
  <si>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</si>
  <si>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</si>
  <si>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</si>
  <si>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</si>
  <si>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</si>
  <si>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</si>
  <si>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</si>
  <si>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</si>
  <si>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</si>
  <si>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</si>
  <si>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</si>
  <si>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</si>
  <si>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</si>
  <si>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</si>
  <si>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</si>
  <si>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</si>
  <si>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</si>
  <si>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</si>
  <si>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</si>
  <si>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</si>
  <si>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</si>
  <si>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</si>
  <si>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</si>
  <si>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</si>
  <si>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</si>
  <si>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</si>
  <si>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</si>
  <si>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</si>
  <si>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</si>
  <si>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</si>
  <si>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</si>
  <si>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</si>
  <si>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</si>
  <si>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</si>
  <si>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</si>
  <si>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</si>
  <si>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</si>
  <si>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</si>
  <si>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</si>
  <si>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</si>
  <si>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</si>
  <si>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</si>
  <si>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</si>
  <si>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</si>
  <si>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</si>
  <si>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</si>
  <si>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</si>
  <si>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</si>
  <si>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</si>
  <si>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</si>
  <si>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</si>
  <si>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</si>
  <si>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</si>
  <si>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</si>
  <si>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</si>
  <si>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</si>
  <si>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</si>
  <si>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</si>
  <si>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</si>
  <si>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</si>
  <si>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</si>
  <si>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</si>
  <si>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</si>
  <si>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</si>
  <si>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</si>
  <si>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</si>
  <si>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</si>
  <si>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</si>
  <si>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</si>
  <si>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</si>
  <si>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</si>
  <si>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</si>
  <si>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</si>
  <si>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</si>
  <si>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</si>
  <si>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</si>
  <si>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</si>
  <si>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</si>
  <si>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</si>
  <si>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</si>
  <si>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</si>
  <si>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</si>
  <si>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</si>
  <si>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</si>
  <si>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</si>
  <si>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</si>
  <si>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</si>
  <si>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</si>
  <si>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</si>
  <si>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</si>
  <si>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</si>
  <si>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</si>
  <si>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</si>
  <si>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</si>
  <si>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</si>
  <si>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</si>
  <si>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</si>
  <si>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</si>
  <si>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</si>
  <si>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</si>
  <si>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</si>
  <si>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</si>
  <si>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</si>
  <si>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</si>
  <si>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</si>
  <si>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</si>
  <si>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</si>
  <si>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</si>
  <si>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</si>
  <si>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</si>
  <si>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</si>
  <si>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</si>
  <si>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</si>
  <si>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</si>
  <si>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</si>
  <si>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</si>
  <si>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</si>
  <si>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</si>
  <si>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</si>
  <si>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</si>
  <si>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</si>
  <si>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</si>
  <si>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</si>
  <si>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</si>
  <si>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</si>
  <si>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</si>
  <si>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</si>
  <si>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</si>
  <si>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</si>
  <si>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</si>
  <si>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</si>
  <si>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</si>
  <si>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</si>
  <si>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</si>
  <si>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</si>
  <si>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</si>
  <si>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</si>
  <si>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</si>
  <si>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</si>
  <si>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</si>
  <si>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</si>
  <si>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</si>
  <si>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</si>
  <si>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</si>
  <si>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</si>
  <si>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</si>
  <si>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</si>
  <si>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</si>
  <si>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</si>
  <si>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</si>
  <si>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</si>
  <si>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</si>
  <si>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</si>
  <si>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</si>
  <si>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</si>
  <si>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</si>
  <si>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</si>
  <si>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</si>
  <si>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</si>
  <si>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</si>
  <si>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</si>
  <si>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</si>
  <si>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</si>
  <si>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</si>
  <si>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</si>
  <si>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</si>
  <si>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</si>
  <si>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</si>
  <si>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</si>
  <si>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</si>
  <si>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</si>
  <si>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</si>
  <si>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</si>
  <si>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</si>
  <si>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</si>
  <si>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</si>
  <si>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</si>
  <si>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</si>
  <si>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</si>
  <si>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  12 - ≤ 24 months</t>
  </si>
  <si>
    <t>≥ 24 - ≤ 36 months</t>
  </si>
  <si>
    <t>≥ 36 - ≤ 60 months</t>
  </si>
  <si>
    <t>≥ 60 months</t>
  </si>
  <si>
    <t>% NPLs</t>
  </si>
  <si>
    <t>Owner occupied</t>
  </si>
  <si>
    <t>to adapt in agape</t>
  </si>
  <si>
    <t>+ to discuss</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</si>
  <si>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</si>
  <si>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</si>
  <si>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</si>
  <si>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</si>
  <si>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</si>
  <si>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</si>
  <si>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</si>
  <si>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</si>
  <si>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</si>
  <si>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</si>
  <si>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</si>
  <si>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</si>
  <si>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</si>
  <si>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</si>
  <si>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</si>
  <si>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</si>
  <si>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</si>
  <si>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</si>
  <si>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</si>
  <si>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</si>
  <si>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</si>
  <si>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</si>
  <si>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</si>
  <si>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</si>
  <si>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</si>
  <si>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</si>
  <si>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</si>
  <si>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</si>
  <si>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</si>
  <si>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</si>
  <si>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</si>
  <si>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</si>
  <si>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</si>
  <si>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</si>
  <si>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</si>
  <si>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</si>
  <si>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</si>
  <si>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</si>
  <si>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</si>
  <si>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</si>
  <si>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</si>
  <si>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</si>
  <si>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</si>
  <si>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</si>
  <si>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</si>
  <si>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</si>
  <si>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</si>
  <si>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</si>
  <si>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</si>
  <si>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</si>
  <si>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</si>
  <si>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</si>
  <si>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</si>
  <si>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</si>
  <si>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</si>
  <si>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</si>
  <si>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</si>
  <si>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</si>
  <si>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</si>
  <si>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</si>
  <si>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</si>
  <si>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</si>
  <si>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</si>
  <si>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</si>
  <si>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</si>
  <si>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</si>
  <si>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</si>
  <si>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</si>
  <si>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</si>
  <si>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</si>
  <si>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</si>
  <si>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</si>
  <si>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</si>
  <si>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</si>
  <si>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</si>
  <si>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</si>
  <si>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</si>
  <si>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</si>
  <si>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</si>
  <si>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</si>
  <si>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</si>
  <si>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</si>
  <si>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</si>
  <si>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</si>
  <si>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</si>
  <si>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</si>
  <si>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</si>
  <si>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</si>
  <si>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</si>
  <si>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</si>
  <si>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</si>
  <si>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</si>
  <si>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</si>
  <si>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</si>
  <si>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</si>
  <si>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</si>
  <si>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</si>
  <si>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</si>
  <si>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</si>
  <si>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</si>
  <si>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</si>
  <si>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</si>
  <si>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</si>
  <si>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</si>
  <si>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</si>
  <si>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</si>
  <si>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</si>
  <si>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</si>
  <si>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</si>
  <si>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</si>
  <si>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</si>
  <si>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</si>
  <si>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</si>
  <si>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</si>
  <si>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</si>
  <si>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</si>
  <si>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</si>
  <si>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</si>
  <si>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</si>
  <si>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</si>
  <si>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</si>
  <si>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</si>
  <si>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</si>
  <si>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</si>
  <si>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</si>
  <si>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</si>
  <si>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</si>
  <si>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</si>
  <si>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</si>
  <si>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</si>
  <si>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</si>
  <si>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</si>
  <si>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</si>
  <si>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</si>
  <si>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</si>
  <si>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</si>
  <si>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</si>
  <si>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</si>
  <si>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</si>
  <si>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</si>
  <si>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</si>
  <si>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</si>
  <si>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</si>
  <si>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</si>
  <si>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</si>
  <si>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</si>
  <si>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</si>
  <si>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</si>
  <si>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</si>
  <si>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</si>
  <si>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</si>
  <si>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</si>
  <si>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</si>
  <si>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</si>
  <si>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</si>
  <si>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</si>
  <si>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</si>
  <si>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</si>
  <si>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</si>
  <si>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</si>
  <si>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</si>
  <si>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</si>
  <si>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</si>
  <si>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</si>
  <si>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</si>
  <si>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</si>
  <si>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</si>
  <si>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</si>
  <si>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</si>
  <si>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</si>
  <si>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</si>
  <si>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</si>
  <si>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</si>
  <si>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</si>
  <si>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</si>
  <si>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</si>
  <si>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</si>
  <si>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</si>
  <si>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</si>
  <si>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</si>
  <si>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</si>
  <si>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</si>
  <si>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</si>
  <si>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</si>
  <si>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</si>
  <si>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</si>
  <si>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</si>
  <si>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</si>
  <si>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</si>
  <si>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</si>
  <si>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</si>
  <si>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</si>
  <si>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</si>
  <si>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</si>
  <si>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</si>
  <si>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</si>
  <si>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</si>
  <si>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</si>
  <si>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</si>
  <si>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</si>
  <si>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</si>
  <si>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</si>
  <si>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</si>
  <si>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</si>
  <si>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</si>
  <si>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</si>
  <si>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</si>
  <si>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</si>
  <si>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</si>
  <si>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</si>
  <si>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</si>
  <si>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</si>
  <si>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</si>
  <si>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</si>
  <si>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</si>
  <si>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</si>
  <si>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</si>
  <si>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</si>
  <si>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</si>
  <si>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</si>
  <si>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</si>
  <si>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</si>
  <si>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</si>
  <si>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</si>
  <si>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</si>
  <si>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</si>
  <si>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</si>
  <si>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</si>
  <si>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</si>
  <si>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</si>
  <si>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</si>
  <si>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</si>
  <si>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</si>
  <si>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</si>
  <si>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</si>
  <si>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</si>
  <si>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</si>
  <si>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</si>
  <si>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</si>
  <si>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</si>
  <si>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</si>
  <si>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</si>
  <si>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</si>
  <si>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</si>
  <si>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</si>
  <si>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</si>
  <si>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</si>
  <si>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</si>
  <si>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</si>
  <si>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</si>
  <si>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</si>
  <si>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</si>
  <si>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</si>
  <si>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</si>
  <si>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</si>
  <si>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</si>
  <si>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</si>
  <si>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</si>
  <si>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</si>
  <si>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</si>
  <si>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</si>
  <si>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</si>
  <si>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</si>
  <si>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</si>
  <si>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</si>
  <si>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</si>
  <si>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</si>
  <si>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</si>
  <si>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</si>
  <si>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</si>
  <si>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</si>
  <si>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</si>
  <si>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</si>
  <si>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</si>
  <si>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</si>
  <si>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</si>
  <si>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</si>
  <si>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</si>
  <si>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</si>
  <si>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</si>
  <si>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</si>
  <si>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</si>
  <si>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</si>
  <si>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</si>
  <si>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</si>
  <si>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</si>
  <si>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</si>
  <si>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</si>
  <si>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</si>
  <si>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</si>
  <si>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</si>
  <si>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</si>
  <si>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</si>
  <si>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</si>
  <si>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</si>
  <si>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</si>
  <si>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</si>
  <si>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</si>
  <si>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</si>
  <si>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</si>
  <si>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</si>
  <si>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</si>
  <si>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</si>
  <si>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</si>
  <si>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</si>
  <si>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</si>
  <si>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</si>
  <si>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</si>
  <si>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</si>
  <si>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</si>
  <si>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</si>
  <si>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</si>
  <si>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</si>
  <si>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</si>
  <si>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</si>
  <si>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</si>
  <si>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</si>
  <si>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</si>
  <si>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</si>
  <si>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</si>
  <si>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</si>
  <si>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</si>
  <si>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</si>
  <si>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</si>
  <si>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</si>
  <si>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</si>
  <si>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</si>
  <si>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</si>
  <si>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</si>
  <si>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</si>
  <si>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</si>
  <si>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</si>
  <si>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</si>
  <si>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</si>
  <si>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</si>
  <si>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</si>
  <si>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</si>
  <si>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</si>
  <si>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</si>
  <si>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</si>
  <si>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</si>
  <si>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</si>
  <si>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</si>
  <si>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</si>
  <si>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</si>
  <si>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</si>
  <si>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</si>
  <si>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</si>
  <si>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</si>
  <si>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</si>
  <si>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</si>
  <si>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</si>
  <si>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</si>
  <si>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</si>
  <si>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</si>
  <si>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</si>
  <si>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</si>
  <si>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</si>
  <si>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</si>
  <si>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</si>
  <si>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</si>
  <si>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</si>
  <si>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</si>
  <si>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</si>
  <si>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</si>
  <si>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</si>
  <si>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</si>
  <si>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</si>
  <si>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</si>
  <si>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</si>
  <si>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</si>
  <si>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</si>
  <si>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</si>
  <si>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</si>
  <si>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</si>
  <si>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</si>
  <si>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</si>
  <si>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</si>
  <si>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</si>
  <si>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</si>
  <si>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</si>
  <si>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</si>
  <si>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</si>
  <si>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</si>
  <si>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</si>
  <si>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</si>
  <si>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</si>
  <si>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</si>
  <si>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</si>
  <si>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</si>
  <si>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</si>
  <si>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</si>
  <si>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</si>
  <si>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</si>
  <si>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</si>
  <si>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</si>
  <si>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</si>
  <si>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</si>
  <si>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</si>
  <si>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</si>
  <si>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</si>
  <si>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</si>
  <si>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</si>
  <si>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</si>
  <si>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</si>
  <si>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</si>
  <si>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</si>
  <si>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</si>
  <si>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</si>
  <si>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</si>
  <si>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</si>
  <si>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</si>
  <si>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</si>
  <si>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</si>
  <si>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</si>
  <si>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</si>
  <si>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</si>
  <si>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</si>
  <si>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</si>
  <si>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</si>
  <si>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</si>
  <si>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</si>
  <si>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</si>
  <si>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</si>
  <si>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</si>
  <si>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</si>
  <si>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</si>
  <si>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</si>
  <si>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</si>
  <si>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</si>
  <si>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</si>
  <si>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</si>
  <si>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</si>
  <si>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</si>
  <si>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</si>
  <si>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</si>
  <si>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</si>
  <si>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</si>
  <si>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</si>
  <si>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</si>
  <si>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</si>
  <si>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</si>
  <si>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</si>
  <si>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</si>
  <si>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</si>
  <si>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</si>
  <si>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</si>
  <si>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</si>
  <si>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</si>
  <si>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</si>
  <si>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</si>
  <si>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</si>
  <si>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</si>
  <si>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</si>
  <si>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</si>
  <si>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</si>
  <si>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</si>
  <si>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</si>
  <si>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</si>
  <si>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</si>
  <si>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</si>
  <si>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</si>
  <si>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</si>
  <si>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</si>
  <si>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</si>
  <si>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</si>
  <si>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</si>
  <si>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</si>
  <si>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</si>
  <si>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</si>
  <si>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</si>
  <si>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</si>
  <si>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</si>
  <si>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</si>
  <si>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</si>
  <si>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</si>
  <si>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</si>
  <si>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</si>
  <si>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</si>
  <si>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</si>
  <si>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</si>
  <si>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</si>
  <si>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</si>
  <si>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</si>
  <si>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</si>
  <si>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</si>
  <si>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</si>
  <si>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</si>
  <si>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</si>
  <si>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</si>
  <si>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</si>
  <si>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</si>
  <si>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</si>
  <si>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</si>
  <si>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</si>
  <si>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</si>
  <si>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</si>
  <si>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</si>
  <si>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</si>
  <si>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</si>
  <si>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</si>
  <si>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</si>
  <si>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30/4/2023</t>
  </si>
  <si>
    <t>Cut-off Date: 30/4/2023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</si>
</sst>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42" fillId="0" borderId="0" xfId="1" applyFont="1" applyAlignment="1">
      <alignment horizontal="center" vertical="center"/>
    </xf>
    <xf numFmtId="0" fontId="28" fillId="9" borderId="0" xfId="1" applyFont="1" applyFill="1" applyAlignment="1">
      <alignment horizontal="center"/>
    </xf>
    <xf numFmtId="0" fontId="1" fillId="0" borderId="0" xfId="1"/>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3" fillId="2" borderId="0" xfId="0"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49"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3" fontId="24" fillId="3" borderId="5" xfId="0" applyNumberFormat="1" applyFont="1" applyFill="1" applyBorder="1" applyAlignment="1">
      <alignment horizontal="right" vertical="center"/>
    </xf>
    <xf numFmtId="0" fontId="64" fillId="0" borderId="0" xfId="3" applyFont="1" applyAlignment="1">
      <alignment horizontal="left" vertical="center" wrapText="1"/>
    </xf>
  </cellXfs>
  <cellStyles count="5">
    <cellStyle name="Hyperlink 2" xfId="2" xr:uid="{526142F4-00FC-45D7-ADC0-A5ABBC734642}"/>
    <cellStyle name="Normal" xfId="0" builtinId="0"/>
    <cellStyle name="Normal 2" xfId="1" xr:uid="{86CAE64A-7D5D-42FC-9C20-C85F3114B73B}"/>
    <cellStyle name="Normal 3" xfId="3" xr:uid="{FC0EF28D-59C7-446A-8F5F-4B7F8D4A256C}"/>
    <cellStyle name="Percent 2" xfId="4" xr:uid="{7305A51D-7D3E-47D2-A1F4-67E5642BD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F11A420-F00A-4802-9479-A28B5F91B6DE}"/>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5689-B95F-4F0B-9E2A-9E9086F6B0DC}">
  <sheetPr>
    <tabColor rgb="FFE36E00"/>
  </sheetPr>
  <dimension ref="A1:A174"/>
  <sheetViews>
    <sheetView zoomScale="60" zoomScaleNormal="60" workbookViewId="0">
      <selection activeCell="C7" sqref="C7"/>
    </sheetView>
  </sheetViews>
  <sheetFormatPr defaultColWidth="8.26953125" defaultRowHeight="14.5" x14ac:dyDescent="0.35"/>
  <cols>
    <col min="1" max="1" width="220" style="71" customWidth="1"/>
    <col min="2" max="16384" width="8.26953125" style="71"/>
  </cols>
  <sheetData>
    <row r="1" spans="1:1" ht="31" x14ac:dyDescent="0.35">
      <c r="A1" s="70" t="s">
        <v>1168</v>
      </c>
    </row>
    <row r="3" spans="1:1" ht="15" x14ac:dyDescent="0.35">
      <c r="A3" s="72"/>
    </row>
    <row r="4" spans="1:1" ht="34" x14ac:dyDescent="0.35">
      <c r="A4" s="73" t="s">
        <v>1169</v>
      </c>
    </row>
    <row r="5" spans="1:1" ht="34" x14ac:dyDescent="0.35">
      <c r="A5" s="73" t="s">
        <v>1170</v>
      </c>
    </row>
    <row r="6" spans="1:1" ht="51" x14ac:dyDescent="0.35">
      <c r="A6" s="73" t="s">
        <v>1171</v>
      </c>
    </row>
    <row r="7" spans="1:1" ht="17" x14ac:dyDescent="0.35">
      <c r="A7" s="73"/>
    </row>
    <row r="8" spans="1:1" ht="18.5" x14ac:dyDescent="0.35">
      <c r="A8" s="74" t="s">
        <v>1172</v>
      </c>
    </row>
    <row r="9" spans="1:1" ht="34" x14ac:dyDescent="0.4">
      <c r="A9" s="75" t="s">
        <v>1173</v>
      </c>
    </row>
    <row r="10" spans="1:1" ht="85" x14ac:dyDescent="0.35">
      <c r="A10" s="76" t="s">
        <v>1174</v>
      </c>
    </row>
    <row r="11" spans="1:1" ht="34" x14ac:dyDescent="0.35">
      <c r="A11" s="76" t="s">
        <v>1175</v>
      </c>
    </row>
    <row r="12" spans="1:1" ht="17" x14ac:dyDescent="0.35">
      <c r="A12" s="76" t="s">
        <v>1176</v>
      </c>
    </row>
    <row r="13" spans="1:1" ht="17" x14ac:dyDescent="0.35">
      <c r="A13" s="76" t="s">
        <v>1177</v>
      </c>
    </row>
    <row r="14" spans="1:1" ht="34" x14ac:dyDescent="0.35">
      <c r="A14" s="76" t="s">
        <v>1178</v>
      </c>
    </row>
    <row r="15" spans="1:1" ht="17" x14ac:dyDescent="0.35">
      <c r="A15" s="76"/>
    </row>
    <row r="16" spans="1:1" ht="18.5" x14ac:dyDescent="0.35">
      <c r="A16" s="74" t="s">
        <v>1179</v>
      </c>
    </row>
    <row r="17" spans="1:1" ht="17" x14ac:dyDescent="0.35">
      <c r="A17" s="77" t="s">
        <v>1180</v>
      </c>
    </row>
    <row r="18" spans="1:1" ht="51" x14ac:dyDescent="0.35">
      <c r="A18" s="78" t="s">
        <v>1181</v>
      </c>
    </row>
    <row r="19" spans="1:1" ht="34" x14ac:dyDescent="0.35">
      <c r="A19" s="78" t="s">
        <v>1182</v>
      </c>
    </row>
    <row r="20" spans="1:1" ht="51" x14ac:dyDescent="0.35">
      <c r="A20" s="78" t="s">
        <v>1183</v>
      </c>
    </row>
    <row r="21" spans="1:1" ht="85" x14ac:dyDescent="0.35">
      <c r="A21" s="78" t="s">
        <v>1184</v>
      </c>
    </row>
    <row r="22" spans="1:1" ht="51" x14ac:dyDescent="0.35">
      <c r="A22" s="78" t="s">
        <v>1185</v>
      </c>
    </row>
    <row r="23" spans="1:1" ht="34" x14ac:dyDescent="0.35">
      <c r="A23" s="78" t="s">
        <v>1186</v>
      </c>
    </row>
    <row r="24" spans="1:1" ht="17" x14ac:dyDescent="0.35">
      <c r="A24" s="78" t="s">
        <v>1187</v>
      </c>
    </row>
    <row r="25" spans="1:1" ht="17" x14ac:dyDescent="0.35">
      <c r="A25" s="77" t="s">
        <v>1188</v>
      </c>
    </row>
    <row r="26" spans="1:1" ht="51" x14ac:dyDescent="0.4">
      <c r="A26" s="79" t="s">
        <v>1189</v>
      </c>
    </row>
    <row r="27" spans="1:1" ht="17" x14ac:dyDescent="0.4">
      <c r="A27" s="79" t="s">
        <v>1190</v>
      </c>
    </row>
    <row r="28" spans="1:1" ht="17" x14ac:dyDescent="0.35">
      <c r="A28" s="77" t="s">
        <v>1191</v>
      </c>
    </row>
    <row r="29" spans="1:1" ht="34" x14ac:dyDescent="0.35">
      <c r="A29" s="78" t="s">
        <v>1192</v>
      </c>
    </row>
    <row r="30" spans="1:1" ht="34" x14ac:dyDescent="0.35">
      <c r="A30" s="78" t="s">
        <v>1193</v>
      </c>
    </row>
    <row r="31" spans="1:1" ht="34" x14ac:dyDescent="0.35">
      <c r="A31" s="78" t="s">
        <v>1194</v>
      </c>
    </row>
    <row r="32" spans="1:1" ht="34" x14ac:dyDescent="0.35">
      <c r="A32" s="78" t="s">
        <v>1195</v>
      </c>
    </row>
    <row r="33" spans="1:1" ht="17" x14ac:dyDescent="0.35">
      <c r="A33" s="78"/>
    </row>
    <row r="34" spans="1:1" ht="18.5" x14ac:dyDescent="0.35">
      <c r="A34" s="74" t="s">
        <v>1196</v>
      </c>
    </row>
    <row r="35" spans="1:1" ht="17" x14ac:dyDescent="0.35">
      <c r="A35" s="77" t="s">
        <v>1197</v>
      </c>
    </row>
    <row r="36" spans="1:1" ht="34" x14ac:dyDescent="0.35">
      <c r="A36" s="78" t="s">
        <v>1198</v>
      </c>
    </row>
    <row r="37" spans="1:1" ht="34" x14ac:dyDescent="0.35">
      <c r="A37" s="78" t="s">
        <v>1199</v>
      </c>
    </row>
    <row r="38" spans="1:1" ht="34" x14ac:dyDescent="0.35">
      <c r="A38" s="78" t="s">
        <v>1200</v>
      </c>
    </row>
    <row r="39" spans="1:1" ht="17" x14ac:dyDescent="0.35">
      <c r="A39" s="78" t="s">
        <v>1201</v>
      </c>
    </row>
    <row r="40" spans="1:1" ht="34" x14ac:dyDescent="0.35">
      <c r="A40" s="78" t="s">
        <v>1202</v>
      </c>
    </row>
    <row r="41" spans="1:1" ht="17" x14ac:dyDescent="0.35">
      <c r="A41" s="77" t="s">
        <v>1203</v>
      </c>
    </row>
    <row r="42" spans="1:1" ht="17" x14ac:dyDescent="0.35">
      <c r="A42" s="78" t="s">
        <v>1204</v>
      </c>
    </row>
    <row r="43" spans="1:1" ht="17" x14ac:dyDescent="0.4">
      <c r="A43" s="79" t="s">
        <v>1205</v>
      </c>
    </row>
    <row r="44" spans="1:1" ht="17" x14ac:dyDescent="0.35">
      <c r="A44" s="77" t="s">
        <v>1206</v>
      </c>
    </row>
    <row r="45" spans="1:1" ht="34" x14ac:dyDescent="0.4">
      <c r="A45" s="79" t="s">
        <v>1207</v>
      </c>
    </row>
    <row r="46" spans="1:1" ht="34" x14ac:dyDescent="0.35">
      <c r="A46" s="78" t="s">
        <v>1208</v>
      </c>
    </row>
    <row r="47" spans="1:1" ht="51" x14ac:dyDescent="0.35">
      <c r="A47" s="78" t="s">
        <v>1209</v>
      </c>
    </row>
    <row r="48" spans="1:1" ht="17" x14ac:dyDescent="0.35">
      <c r="A48" s="78" t="s">
        <v>1210</v>
      </c>
    </row>
    <row r="49" spans="1:1" ht="34" x14ac:dyDescent="0.4">
      <c r="A49" s="79" t="s">
        <v>1211</v>
      </c>
    </row>
    <row r="50" spans="1:1" ht="17" x14ac:dyDescent="0.35">
      <c r="A50" s="77" t="s">
        <v>1212</v>
      </c>
    </row>
    <row r="51" spans="1:1" ht="34" x14ac:dyDescent="0.4">
      <c r="A51" s="79" t="s">
        <v>1213</v>
      </c>
    </row>
    <row r="52" spans="1:1" ht="17" x14ac:dyDescent="0.35">
      <c r="A52" s="78" t="s">
        <v>1214</v>
      </c>
    </row>
    <row r="53" spans="1:1" ht="34" x14ac:dyDescent="0.4">
      <c r="A53" s="79" t="s">
        <v>1215</v>
      </c>
    </row>
    <row r="54" spans="1:1" ht="17" x14ac:dyDescent="0.35">
      <c r="A54" s="77" t="s">
        <v>1216</v>
      </c>
    </row>
    <row r="55" spans="1:1" ht="17" x14ac:dyDescent="0.4">
      <c r="A55" s="79" t="s">
        <v>1217</v>
      </c>
    </row>
    <row r="56" spans="1:1" ht="34" x14ac:dyDescent="0.35">
      <c r="A56" s="78" t="s">
        <v>1218</v>
      </c>
    </row>
    <row r="57" spans="1:1" ht="17" x14ac:dyDescent="0.35">
      <c r="A57" s="78" t="s">
        <v>1219</v>
      </c>
    </row>
    <row r="58" spans="1:1" ht="34" x14ac:dyDescent="0.35">
      <c r="A58" s="78" t="s">
        <v>1220</v>
      </c>
    </row>
    <row r="59" spans="1:1" ht="17" x14ac:dyDescent="0.35">
      <c r="A59" s="77" t="s">
        <v>1221</v>
      </c>
    </row>
    <row r="60" spans="1:1" ht="34" x14ac:dyDescent="0.35">
      <c r="A60" s="78" t="s">
        <v>1222</v>
      </c>
    </row>
    <row r="61" spans="1:1" ht="17" x14ac:dyDescent="0.35">
      <c r="A61" s="80"/>
    </row>
    <row r="62" spans="1:1" ht="18.5" x14ac:dyDescent="0.35">
      <c r="A62" s="74" t="s">
        <v>1223</v>
      </c>
    </row>
    <row r="63" spans="1:1" ht="17" x14ac:dyDescent="0.35">
      <c r="A63" s="77" t="s">
        <v>1224</v>
      </c>
    </row>
    <row r="64" spans="1:1" ht="34" x14ac:dyDescent="0.35">
      <c r="A64" s="78" t="s">
        <v>1225</v>
      </c>
    </row>
    <row r="65" spans="1:1" ht="17" x14ac:dyDescent="0.35">
      <c r="A65" s="78" t="s">
        <v>1226</v>
      </c>
    </row>
    <row r="66" spans="1:1" ht="51" x14ac:dyDescent="0.35">
      <c r="A66" s="76" t="s">
        <v>1227</v>
      </c>
    </row>
    <row r="67" spans="1:1" ht="34" x14ac:dyDescent="0.35">
      <c r="A67" s="76" t="s">
        <v>1228</v>
      </c>
    </row>
    <row r="68" spans="1:1" ht="34" x14ac:dyDescent="0.35">
      <c r="A68" s="76" t="s">
        <v>1229</v>
      </c>
    </row>
    <row r="69" spans="1:1" ht="17" x14ac:dyDescent="0.35">
      <c r="A69" s="81" t="s">
        <v>1230</v>
      </c>
    </row>
    <row r="70" spans="1:1" ht="51" x14ac:dyDescent="0.35">
      <c r="A70" s="76" t="s">
        <v>1231</v>
      </c>
    </row>
    <row r="71" spans="1:1" ht="17" x14ac:dyDescent="0.35">
      <c r="A71" s="76" t="s">
        <v>1232</v>
      </c>
    </row>
    <row r="72" spans="1:1" ht="17" x14ac:dyDescent="0.35">
      <c r="A72" s="81" t="s">
        <v>1233</v>
      </c>
    </row>
    <row r="73" spans="1:1" ht="17" x14ac:dyDescent="0.35">
      <c r="A73" s="76" t="s">
        <v>1234</v>
      </c>
    </row>
    <row r="74" spans="1:1" ht="17" x14ac:dyDescent="0.35">
      <c r="A74" s="81" t="s">
        <v>1235</v>
      </c>
    </row>
    <row r="75" spans="1:1" ht="34" x14ac:dyDescent="0.35">
      <c r="A75" s="76" t="s">
        <v>1236</v>
      </c>
    </row>
    <row r="76" spans="1:1" ht="17" x14ac:dyDescent="0.35">
      <c r="A76" s="76" t="s">
        <v>1237</v>
      </c>
    </row>
    <row r="77" spans="1:1" ht="51" x14ac:dyDescent="0.35">
      <c r="A77" s="76" t="s">
        <v>1238</v>
      </c>
    </row>
    <row r="78" spans="1:1" ht="17" x14ac:dyDescent="0.35">
      <c r="A78" s="81" t="s">
        <v>1239</v>
      </c>
    </row>
    <row r="79" spans="1:1" ht="17" x14ac:dyDescent="0.4">
      <c r="A79" s="75" t="s">
        <v>1240</v>
      </c>
    </row>
    <row r="80" spans="1:1" ht="17" x14ac:dyDescent="0.35">
      <c r="A80" s="81" t="s">
        <v>1241</v>
      </c>
    </row>
    <row r="81" spans="1:1" ht="34" x14ac:dyDescent="0.35">
      <c r="A81" s="76" t="s">
        <v>1242</v>
      </c>
    </row>
    <row r="82" spans="1:1" ht="34" x14ac:dyDescent="0.35">
      <c r="A82" s="76" t="s">
        <v>1243</v>
      </c>
    </row>
    <row r="83" spans="1:1" ht="34" x14ac:dyDescent="0.35">
      <c r="A83" s="76" t="s">
        <v>1244</v>
      </c>
    </row>
    <row r="84" spans="1:1" ht="51" x14ac:dyDescent="0.35">
      <c r="A84" s="76" t="s">
        <v>1245</v>
      </c>
    </row>
    <row r="85" spans="1:1" ht="34" x14ac:dyDescent="0.35">
      <c r="A85" s="76" t="s">
        <v>1246</v>
      </c>
    </row>
    <row r="86" spans="1:1" ht="17" x14ac:dyDescent="0.35">
      <c r="A86" s="81" t="s">
        <v>1247</v>
      </c>
    </row>
    <row r="87" spans="1:1" ht="17" x14ac:dyDescent="0.35">
      <c r="A87" s="76" t="s">
        <v>1248</v>
      </c>
    </row>
    <row r="88" spans="1:1" ht="34" x14ac:dyDescent="0.35">
      <c r="A88" s="76" t="s">
        <v>1249</v>
      </c>
    </row>
    <row r="89" spans="1:1" ht="17" x14ac:dyDescent="0.35">
      <c r="A89" s="81" t="s">
        <v>1250</v>
      </c>
    </row>
    <row r="90" spans="1:1" ht="34" x14ac:dyDescent="0.35">
      <c r="A90" s="76" t="s">
        <v>1251</v>
      </c>
    </row>
    <row r="91" spans="1:1" ht="17" x14ac:dyDescent="0.35">
      <c r="A91" s="81" t="s">
        <v>1252</v>
      </c>
    </row>
    <row r="92" spans="1:1" ht="17" x14ac:dyDescent="0.4">
      <c r="A92" s="75" t="s">
        <v>1253</v>
      </c>
    </row>
    <row r="93" spans="1:1" ht="17" x14ac:dyDescent="0.35">
      <c r="A93" s="76" t="s">
        <v>1254</v>
      </c>
    </row>
    <row r="94" spans="1:1" ht="17" x14ac:dyDescent="0.35">
      <c r="A94" s="76"/>
    </row>
    <row r="95" spans="1:1" ht="18.5" x14ac:dyDescent="0.35">
      <c r="A95" s="74" t="s">
        <v>1255</v>
      </c>
    </row>
    <row r="96" spans="1:1" ht="34" x14ac:dyDescent="0.4">
      <c r="A96" s="75" t="s">
        <v>1256</v>
      </c>
    </row>
    <row r="97" spans="1:1" ht="17" x14ac:dyDescent="0.4">
      <c r="A97" s="75" t="s">
        <v>1257</v>
      </c>
    </row>
    <row r="98" spans="1:1" ht="17" x14ac:dyDescent="0.35">
      <c r="A98" s="81" t="s">
        <v>1258</v>
      </c>
    </row>
    <row r="99" spans="1:1" ht="17" x14ac:dyDescent="0.35">
      <c r="A99" s="73" t="s">
        <v>1259</v>
      </c>
    </row>
    <row r="100" spans="1:1" ht="17" x14ac:dyDescent="0.35">
      <c r="A100" s="76" t="s">
        <v>1260</v>
      </c>
    </row>
    <row r="101" spans="1:1" ht="17" x14ac:dyDescent="0.35">
      <c r="A101" s="76" t="s">
        <v>1261</v>
      </c>
    </row>
    <row r="102" spans="1:1" ht="17" x14ac:dyDescent="0.35">
      <c r="A102" s="76" t="s">
        <v>1262</v>
      </c>
    </row>
    <row r="103" spans="1:1" ht="17" x14ac:dyDescent="0.35">
      <c r="A103" s="76" t="s">
        <v>1263</v>
      </c>
    </row>
    <row r="104" spans="1:1" ht="34" x14ac:dyDescent="0.35">
      <c r="A104" s="76" t="s">
        <v>1264</v>
      </c>
    </row>
    <row r="105" spans="1:1" ht="17" x14ac:dyDescent="0.35">
      <c r="A105" s="73" t="s">
        <v>1265</v>
      </c>
    </row>
    <row r="106" spans="1:1" ht="17" x14ac:dyDescent="0.35">
      <c r="A106" s="76" t="s">
        <v>1266</v>
      </c>
    </row>
    <row r="107" spans="1:1" ht="17" x14ac:dyDescent="0.35">
      <c r="A107" s="76" t="s">
        <v>1267</v>
      </c>
    </row>
    <row r="108" spans="1:1" ht="17" x14ac:dyDescent="0.35">
      <c r="A108" s="76" t="s">
        <v>1268</v>
      </c>
    </row>
    <row r="109" spans="1:1" ht="17" x14ac:dyDescent="0.35">
      <c r="A109" s="76" t="s">
        <v>1269</v>
      </c>
    </row>
    <row r="110" spans="1:1" ht="17" x14ac:dyDescent="0.35">
      <c r="A110" s="76" t="s">
        <v>1270</v>
      </c>
    </row>
    <row r="111" spans="1:1" ht="17" x14ac:dyDescent="0.35">
      <c r="A111" s="76" t="s">
        <v>1271</v>
      </c>
    </row>
    <row r="112" spans="1:1" ht="17" x14ac:dyDescent="0.35">
      <c r="A112" s="81" t="s">
        <v>1272</v>
      </c>
    </row>
    <row r="113" spans="1:1" ht="17" x14ac:dyDescent="0.35">
      <c r="A113" s="76" t="s">
        <v>1273</v>
      </c>
    </row>
    <row r="114" spans="1:1" ht="17" x14ac:dyDescent="0.35">
      <c r="A114" s="73" t="s">
        <v>1274</v>
      </c>
    </row>
    <row r="115" spans="1:1" ht="17" x14ac:dyDescent="0.35">
      <c r="A115" s="76" t="s">
        <v>1275</v>
      </c>
    </row>
    <row r="116" spans="1:1" ht="17" x14ac:dyDescent="0.35">
      <c r="A116" s="76" t="s">
        <v>1276</v>
      </c>
    </row>
    <row r="117" spans="1:1" ht="17" x14ac:dyDescent="0.35">
      <c r="A117" s="73" t="s">
        <v>1277</v>
      </c>
    </row>
    <row r="118" spans="1:1" ht="17" x14ac:dyDescent="0.35">
      <c r="A118" s="76" t="s">
        <v>1278</v>
      </c>
    </row>
    <row r="119" spans="1:1" ht="17" x14ac:dyDescent="0.35">
      <c r="A119" s="76" t="s">
        <v>1279</v>
      </c>
    </row>
    <row r="120" spans="1:1" ht="17" x14ac:dyDescent="0.35">
      <c r="A120" s="76" t="s">
        <v>1280</v>
      </c>
    </row>
    <row r="121" spans="1:1" ht="17" x14ac:dyDescent="0.35">
      <c r="A121" s="81" t="s">
        <v>1281</v>
      </c>
    </row>
    <row r="122" spans="1:1" ht="17" x14ac:dyDescent="0.35">
      <c r="A122" s="73" t="s">
        <v>1282</v>
      </c>
    </row>
    <row r="123" spans="1:1" ht="17" x14ac:dyDescent="0.35">
      <c r="A123" s="73" t="s">
        <v>1283</v>
      </c>
    </row>
    <row r="124" spans="1:1" ht="17" x14ac:dyDescent="0.35">
      <c r="A124" s="76" t="s">
        <v>1284</v>
      </c>
    </row>
    <row r="125" spans="1:1" ht="17" x14ac:dyDescent="0.35">
      <c r="A125" s="76" t="s">
        <v>1285</v>
      </c>
    </row>
    <row r="126" spans="1:1" ht="17" x14ac:dyDescent="0.35">
      <c r="A126" s="76" t="s">
        <v>1286</v>
      </c>
    </row>
    <row r="127" spans="1:1" ht="17" x14ac:dyDescent="0.35">
      <c r="A127" s="76" t="s">
        <v>1287</v>
      </c>
    </row>
    <row r="128" spans="1:1" ht="17" x14ac:dyDescent="0.35">
      <c r="A128" s="76" t="s">
        <v>1288</v>
      </c>
    </row>
    <row r="129" spans="1:1" ht="17" x14ac:dyDescent="0.35">
      <c r="A129" s="81" t="s">
        <v>1289</v>
      </c>
    </row>
    <row r="130" spans="1:1" ht="34" x14ac:dyDescent="0.35">
      <c r="A130" s="76" t="s">
        <v>1290</v>
      </c>
    </row>
    <row r="131" spans="1:1" ht="85" x14ac:dyDescent="0.35">
      <c r="A131" s="76" t="s">
        <v>1291</v>
      </c>
    </row>
    <row r="132" spans="1:1" ht="34" x14ac:dyDescent="0.35">
      <c r="A132" s="76" t="s">
        <v>1292</v>
      </c>
    </row>
    <row r="133" spans="1:1" ht="17" x14ac:dyDescent="0.35">
      <c r="A133" s="81" t="s">
        <v>1293</v>
      </c>
    </row>
    <row r="134" spans="1:1" ht="34" x14ac:dyDescent="0.35">
      <c r="A134" s="73" t="s">
        <v>1294</v>
      </c>
    </row>
    <row r="135" spans="1:1" ht="17" x14ac:dyDescent="0.35">
      <c r="A135" s="73"/>
    </row>
    <row r="136" spans="1:1" ht="18.5" x14ac:dyDescent="0.35">
      <c r="A136" s="74" t="s">
        <v>1295</v>
      </c>
    </row>
    <row r="137" spans="1:1" ht="17" x14ac:dyDescent="0.35">
      <c r="A137" s="76" t="s">
        <v>1296</v>
      </c>
    </row>
    <row r="138" spans="1:1" ht="51" x14ac:dyDescent="0.35">
      <c r="A138" s="78" t="s">
        <v>1297</v>
      </c>
    </row>
    <row r="139" spans="1:1" ht="34" x14ac:dyDescent="0.35">
      <c r="A139" s="78" t="s">
        <v>1298</v>
      </c>
    </row>
    <row r="140" spans="1:1" ht="17" x14ac:dyDescent="0.35">
      <c r="A140" s="77" t="s">
        <v>1299</v>
      </c>
    </row>
    <row r="141" spans="1:1" ht="17" x14ac:dyDescent="0.35">
      <c r="A141" s="82" t="s">
        <v>1300</v>
      </c>
    </row>
    <row r="142" spans="1:1" ht="34" x14ac:dyDescent="0.4">
      <c r="A142" s="79" t="s">
        <v>1301</v>
      </c>
    </row>
    <row r="143" spans="1:1" ht="17" x14ac:dyDescent="0.35">
      <c r="A143" s="78" t="s">
        <v>1302</v>
      </c>
    </row>
    <row r="144" spans="1:1" ht="17" x14ac:dyDescent="0.35">
      <c r="A144" s="78" t="s">
        <v>1303</v>
      </c>
    </row>
    <row r="145" spans="1:1" ht="17" x14ac:dyDescent="0.35">
      <c r="A145" s="82" t="s">
        <v>1304</v>
      </c>
    </row>
    <row r="146" spans="1:1" ht="17" x14ac:dyDescent="0.35">
      <c r="A146" s="77" t="s">
        <v>1305</v>
      </c>
    </row>
    <row r="147" spans="1:1" ht="17" x14ac:dyDescent="0.35">
      <c r="A147" s="82" t="s">
        <v>1306</v>
      </c>
    </row>
    <row r="148" spans="1:1" ht="17" x14ac:dyDescent="0.35">
      <c r="A148" s="78" t="s">
        <v>1307</v>
      </c>
    </row>
    <row r="149" spans="1:1" ht="17" x14ac:dyDescent="0.35">
      <c r="A149" s="78" t="s">
        <v>1308</v>
      </c>
    </row>
    <row r="150" spans="1:1" ht="17" x14ac:dyDescent="0.35">
      <c r="A150" s="78" t="s">
        <v>1309</v>
      </c>
    </row>
    <row r="151" spans="1:1" ht="34" x14ac:dyDescent="0.35">
      <c r="A151" s="82" t="s">
        <v>1310</v>
      </c>
    </row>
    <row r="152" spans="1:1" ht="17" x14ac:dyDescent="0.35">
      <c r="A152" s="77" t="s">
        <v>1311</v>
      </c>
    </row>
    <row r="153" spans="1:1" ht="17" x14ac:dyDescent="0.35">
      <c r="A153" s="78" t="s">
        <v>1312</v>
      </c>
    </row>
    <row r="154" spans="1:1" ht="17" x14ac:dyDescent="0.35">
      <c r="A154" s="78" t="s">
        <v>1313</v>
      </c>
    </row>
    <row r="155" spans="1:1" ht="17" x14ac:dyDescent="0.35">
      <c r="A155" s="78" t="s">
        <v>1314</v>
      </c>
    </row>
    <row r="156" spans="1:1" ht="17" x14ac:dyDescent="0.35">
      <c r="A156" s="78" t="s">
        <v>1315</v>
      </c>
    </row>
    <row r="157" spans="1:1" ht="34" x14ac:dyDescent="0.35">
      <c r="A157" s="78" t="s">
        <v>1316</v>
      </c>
    </row>
    <row r="158" spans="1:1" ht="34" x14ac:dyDescent="0.35">
      <c r="A158" s="78" t="s">
        <v>1317</v>
      </c>
    </row>
    <row r="159" spans="1:1" ht="17" x14ac:dyDescent="0.35">
      <c r="A159" s="77" t="s">
        <v>1318</v>
      </c>
    </row>
    <row r="160" spans="1:1" ht="34" x14ac:dyDescent="0.35">
      <c r="A160" s="78" t="s">
        <v>1319</v>
      </c>
    </row>
    <row r="161" spans="1:1" ht="34" x14ac:dyDescent="0.35">
      <c r="A161" s="78" t="s">
        <v>1320</v>
      </c>
    </row>
    <row r="162" spans="1:1" ht="17" x14ac:dyDescent="0.35">
      <c r="A162" s="78" t="s">
        <v>1321</v>
      </c>
    </row>
    <row r="163" spans="1:1" ht="17" x14ac:dyDescent="0.35">
      <c r="A163" s="77" t="s">
        <v>1322</v>
      </c>
    </row>
    <row r="164" spans="1:1" ht="34" x14ac:dyDescent="0.4">
      <c r="A164" s="79" t="s">
        <v>1323</v>
      </c>
    </row>
    <row r="165" spans="1:1" ht="34" x14ac:dyDescent="0.35">
      <c r="A165" s="78" t="s">
        <v>1324</v>
      </c>
    </row>
    <row r="166" spans="1:1" ht="17" x14ac:dyDescent="0.35">
      <c r="A166" s="77" t="s">
        <v>1325</v>
      </c>
    </row>
    <row r="167" spans="1:1" ht="17" x14ac:dyDescent="0.35">
      <c r="A167" s="78" t="s">
        <v>1326</v>
      </c>
    </row>
    <row r="168" spans="1:1" ht="17" x14ac:dyDescent="0.35">
      <c r="A168" s="77" t="s">
        <v>1327</v>
      </c>
    </row>
    <row r="169" spans="1:1" ht="17" x14ac:dyDescent="0.4">
      <c r="A169" s="79" t="s">
        <v>1328</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&amp;R&amp;1#&amp;"Calibri"&amp;10&amp;K0078D7Classification : Internal</oddFooter>
  </headerFooter>
  <rowBreaks count="4" manualBreakCount="4">
    <brk id="15"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122C-F9DC-4DB6-B5D5-B0BB37676D0D}">
  <sheetPr>
    <tabColor rgb="FF847A75"/>
  </sheetPr>
  <dimension ref="B1:J43"/>
  <sheetViews>
    <sheetView topLeftCell="A3" zoomScale="80" zoomScaleNormal="80" workbookViewId="0">
      <selection activeCell="H10" sqref="H10"/>
    </sheetView>
  </sheetViews>
  <sheetFormatPr defaultColWidth="8.26953125" defaultRowHeight="14.5" x14ac:dyDescent="0.35"/>
  <cols>
    <col min="1" max="1" width="8.26953125" style="71"/>
    <col min="2" max="10" width="11.26953125" style="71" customWidth="1"/>
    <col min="11" max="16384" width="8.26953125" style="71"/>
  </cols>
  <sheetData>
    <row r="1" spans="2:10" ht="15" thickBot="1" x14ac:dyDescent="0.4"/>
    <row r="2" spans="2:10" x14ac:dyDescent="0.35">
      <c r="B2" s="83"/>
      <c r="C2" s="84"/>
      <c r="D2" s="84"/>
      <c r="E2" s="84"/>
      <c r="F2" s="84"/>
      <c r="G2" s="84"/>
      <c r="H2" s="84"/>
      <c r="I2" s="84"/>
      <c r="J2" s="85"/>
    </row>
    <row r="3" spans="2:10" x14ac:dyDescent="0.35">
      <c r="B3" s="86"/>
      <c r="C3" s="87"/>
      <c r="D3" s="87"/>
      <c r="E3" s="87"/>
      <c r="F3" s="87"/>
      <c r="G3" s="87"/>
      <c r="H3" s="87"/>
      <c r="I3" s="87"/>
      <c r="J3" s="88"/>
    </row>
    <row r="4" spans="2:10" x14ac:dyDescent="0.35">
      <c r="B4" s="86"/>
      <c r="C4" s="87"/>
      <c r="D4" s="87"/>
      <c r="E4" s="87"/>
      <c r="F4" s="87"/>
      <c r="G4" s="87"/>
      <c r="H4" s="87"/>
      <c r="I4" s="87"/>
      <c r="J4" s="88"/>
    </row>
    <row r="5" spans="2:10" ht="31" x14ac:dyDescent="0.45">
      <c r="B5" s="86"/>
      <c r="C5" s="87"/>
      <c r="D5" s="87"/>
      <c r="E5" s="89"/>
      <c r="F5" s="90" t="s">
        <v>1329</v>
      </c>
      <c r="G5" s="87"/>
      <c r="H5" s="87"/>
      <c r="I5" s="87"/>
      <c r="J5" s="88"/>
    </row>
    <row r="6" spans="2:10" ht="41.25" customHeight="1" x14ac:dyDescent="0.35">
      <c r="B6" s="86"/>
      <c r="C6" s="87"/>
      <c r="D6" s="226" t="s">
        <v>1330</v>
      </c>
      <c r="E6" s="226"/>
      <c r="F6" s="226"/>
      <c r="G6" s="226"/>
      <c r="H6" s="226"/>
      <c r="I6" s="87"/>
      <c r="J6" s="88"/>
    </row>
    <row r="7" spans="2:10" ht="26" x14ac:dyDescent="0.35">
      <c r="B7" s="86"/>
      <c r="C7" s="87"/>
      <c r="D7" s="87"/>
      <c r="E7" s="87"/>
      <c r="F7" s="91" t="s">
        <v>1331</v>
      </c>
      <c r="G7" s="87"/>
      <c r="H7" s="87"/>
      <c r="I7" s="87"/>
      <c r="J7" s="88"/>
    </row>
    <row r="8" spans="2:10" ht="26" x14ac:dyDescent="0.35">
      <c r="B8" s="86"/>
      <c r="C8" s="87"/>
      <c r="D8" s="87"/>
      <c r="E8" s="87"/>
      <c r="F8" s="91" t="s">
        <v>1332</v>
      </c>
      <c r="G8" s="87"/>
      <c r="H8" s="87"/>
      <c r="I8" s="87"/>
      <c r="J8" s="88"/>
    </row>
    <row r="9" spans="2:10" ht="21" x14ac:dyDescent="0.35">
      <c r="B9" s="86"/>
      <c r="C9" s="87"/>
      <c r="D9" s="87"/>
      <c r="E9" s="87"/>
      <c r="F9" s="92" t="s">
        <v>1986</v>
      </c>
      <c r="G9" s="87"/>
      <c r="H9" s="87"/>
      <c r="I9" s="87"/>
      <c r="J9" s="88"/>
    </row>
    <row r="10" spans="2:10" ht="21" x14ac:dyDescent="0.35">
      <c r="B10" s="86"/>
      <c r="C10" s="87"/>
      <c r="D10" s="87"/>
      <c r="E10" s="87"/>
      <c r="F10" s="92" t="s">
        <v>1987</v>
      </c>
      <c r="G10" s="87"/>
      <c r="H10" s="87"/>
      <c r="I10" s="87"/>
      <c r="J10" s="88"/>
    </row>
    <row r="11" spans="2:10" ht="21" x14ac:dyDescent="0.35">
      <c r="B11" s="86"/>
      <c r="C11" s="87"/>
      <c r="D11" s="87"/>
      <c r="E11" s="87"/>
      <c r="F11" s="92"/>
      <c r="G11" s="87"/>
      <c r="H11" s="87"/>
      <c r="I11" s="87"/>
      <c r="J11" s="88"/>
    </row>
    <row r="12" spans="2:10" x14ac:dyDescent="0.35">
      <c r="B12" s="86"/>
      <c r="C12" s="87"/>
      <c r="D12" s="87"/>
      <c r="E12" s="87"/>
      <c r="F12" s="87"/>
      <c r="G12" s="87"/>
      <c r="H12" s="87"/>
      <c r="I12" s="87"/>
      <c r="J12" s="88"/>
    </row>
    <row r="13" spans="2:10" x14ac:dyDescent="0.35">
      <c r="B13" s="86"/>
      <c r="C13" s="87"/>
      <c r="D13" s="87"/>
      <c r="E13" s="87"/>
      <c r="F13" s="87"/>
      <c r="G13" s="87"/>
      <c r="H13" s="87"/>
      <c r="I13" s="87"/>
      <c r="J13" s="88"/>
    </row>
    <row r="14" spans="2:10" x14ac:dyDescent="0.35">
      <c r="B14" s="86"/>
      <c r="C14" s="87"/>
      <c r="D14" s="87"/>
      <c r="E14" s="87"/>
      <c r="F14" s="87"/>
      <c r="G14" s="87"/>
      <c r="H14" s="87"/>
      <c r="I14" s="87"/>
      <c r="J14" s="88"/>
    </row>
    <row r="15" spans="2:10" x14ac:dyDescent="0.35">
      <c r="B15" s="86"/>
      <c r="C15" s="87"/>
      <c r="D15" s="87"/>
      <c r="E15" s="87"/>
      <c r="F15" s="87"/>
      <c r="G15" s="87"/>
      <c r="H15" s="87"/>
      <c r="I15" s="87"/>
      <c r="J15" s="88"/>
    </row>
    <row r="16" spans="2:10" x14ac:dyDescent="0.35">
      <c r="B16" s="86"/>
      <c r="C16" s="87"/>
      <c r="D16" s="87"/>
      <c r="E16" s="87"/>
      <c r="F16" s="87"/>
      <c r="G16" s="87"/>
      <c r="H16" s="87"/>
      <c r="I16" s="87"/>
      <c r="J16" s="88"/>
    </row>
    <row r="17" spans="2:10" x14ac:dyDescent="0.35">
      <c r="B17" s="86"/>
      <c r="C17" s="87"/>
      <c r="D17" s="87"/>
      <c r="E17" s="87"/>
      <c r="F17" s="87"/>
      <c r="G17" s="87"/>
      <c r="H17" s="87"/>
      <c r="I17" s="87"/>
      <c r="J17" s="88"/>
    </row>
    <row r="18" spans="2:10" x14ac:dyDescent="0.35">
      <c r="B18" s="86"/>
      <c r="C18" s="87"/>
      <c r="D18" s="87"/>
      <c r="E18" s="87"/>
      <c r="F18" s="87"/>
      <c r="G18" s="87"/>
      <c r="H18" s="87"/>
      <c r="I18" s="87"/>
      <c r="J18" s="88"/>
    </row>
    <row r="19" spans="2:10" x14ac:dyDescent="0.35">
      <c r="B19" s="86"/>
      <c r="C19" s="87"/>
      <c r="D19" s="87"/>
      <c r="E19" s="87"/>
      <c r="F19" s="87"/>
      <c r="G19" s="87"/>
      <c r="H19" s="87"/>
      <c r="I19" s="87"/>
      <c r="J19" s="88"/>
    </row>
    <row r="20" spans="2:10" x14ac:dyDescent="0.35">
      <c r="B20" s="86"/>
      <c r="C20" s="87"/>
      <c r="D20" s="87"/>
      <c r="E20" s="87"/>
      <c r="F20" s="87"/>
      <c r="G20" s="87"/>
      <c r="H20" s="87"/>
      <c r="I20" s="87"/>
      <c r="J20" s="88"/>
    </row>
    <row r="21" spans="2:10" x14ac:dyDescent="0.35">
      <c r="B21" s="86"/>
      <c r="C21" s="87"/>
      <c r="D21" s="87"/>
      <c r="E21" s="87"/>
      <c r="F21" s="87"/>
      <c r="G21" s="87"/>
      <c r="H21" s="87"/>
      <c r="I21" s="87"/>
      <c r="J21" s="88"/>
    </row>
    <row r="22" spans="2:10" x14ac:dyDescent="0.35">
      <c r="B22" s="86"/>
      <c r="C22" s="87"/>
      <c r="D22" s="87"/>
      <c r="E22" s="87"/>
      <c r="F22" s="93" t="s">
        <v>1333</v>
      </c>
      <c r="G22" s="87"/>
      <c r="H22" s="87"/>
      <c r="I22" s="87"/>
      <c r="J22" s="88"/>
    </row>
    <row r="23" spans="2:10" x14ac:dyDescent="0.35">
      <c r="B23" s="86"/>
      <c r="C23" s="87"/>
      <c r="D23" s="87"/>
      <c r="E23" s="87"/>
      <c r="F23" s="94"/>
      <c r="G23" s="87"/>
      <c r="H23" s="87"/>
      <c r="I23" s="87"/>
      <c r="J23" s="88"/>
    </row>
    <row r="24" spans="2:10" x14ac:dyDescent="0.35">
      <c r="B24" s="86"/>
      <c r="C24" s="87"/>
      <c r="D24" s="224" t="s">
        <v>1334</v>
      </c>
      <c r="E24" s="225" t="s">
        <v>1335</v>
      </c>
      <c r="F24" s="225"/>
      <c r="G24" s="225"/>
      <c r="H24" s="225"/>
      <c r="I24" s="87"/>
      <c r="J24" s="88"/>
    </row>
    <row r="25" spans="2:10" x14ac:dyDescent="0.35">
      <c r="B25" s="86"/>
      <c r="C25" s="87"/>
      <c r="D25" s="87"/>
      <c r="H25" s="87"/>
      <c r="I25" s="87"/>
      <c r="J25" s="88"/>
    </row>
    <row r="26" spans="2:10" x14ac:dyDescent="0.35">
      <c r="B26" s="86"/>
      <c r="C26" s="87"/>
      <c r="D26" s="224" t="s">
        <v>1336</v>
      </c>
      <c r="E26" s="225"/>
      <c r="F26" s="225"/>
      <c r="G26" s="225"/>
      <c r="H26" s="225"/>
      <c r="I26" s="87"/>
      <c r="J26" s="88"/>
    </row>
    <row r="27" spans="2:10" x14ac:dyDescent="0.35">
      <c r="B27" s="86"/>
      <c r="C27" s="87"/>
      <c r="D27" s="95"/>
      <c r="E27" s="95"/>
      <c r="F27" s="95"/>
      <c r="G27" s="95"/>
      <c r="H27" s="95"/>
      <c r="I27" s="87"/>
      <c r="J27" s="88"/>
    </row>
    <row r="28" spans="2:10" x14ac:dyDescent="0.35">
      <c r="B28" s="86"/>
      <c r="C28" s="87"/>
      <c r="D28" s="224" t="s">
        <v>1337</v>
      </c>
      <c r="E28" s="225" t="s">
        <v>1335</v>
      </c>
      <c r="F28" s="225"/>
      <c r="G28" s="225"/>
      <c r="H28" s="225"/>
      <c r="I28" s="87"/>
      <c r="J28" s="88"/>
    </row>
    <row r="29" spans="2:10" x14ac:dyDescent="0.35">
      <c r="B29" s="86"/>
      <c r="C29" s="87"/>
      <c r="D29" s="95"/>
      <c r="E29" s="95"/>
      <c r="F29" s="95"/>
      <c r="G29" s="95"/>
      <c r="H29" s="95"/>
      <c r="I29" s="87"/>
      <c r="J29" s="88"/>
    </row>
    <row r="30" spans="2:10" x14ac:dyDescent="0.35">
      <c r="B30" s="86"/>
      <c r="C30" s="87"/>
      <c r="D30" s="224" t="s">
        <v>1338</v>
      </c>
      <c r="E30" s="225" t="s">
        <v>1335</v>
      </c>
      <c r="F30" s="225"/>
      <c r="G30" s="225"/>
      <c r="H30" s="225"/>
      <c r="I30" s="87"/>
      <c r="J30" s="88"/>
    </row>
    <row r="31" spans="2:10" x14ac:dyDescent="0.35">
      <c r="B31" s="86"/>
      <c r="C31" s="87"/>
      <c r="D31" s="95"/>
      <c r="E31" s="95"/>
      <c r="F31" s="95"/>
      <c r="G31" s="95"/>
      <c r="H31" s="95"/>
      <c r="I31" s="87"/>
      <c r="J31" s="88"/>
    </row>
    <row r="32" spans="2:10" x14ac:dyDescent="0.35">
      <c r="B32" s="86"/>
      <c r="C32" s="87"/>
      <c r="D32" s="224" t="s">
        <v>1339</v>
      </c>
      <c r="E32" s="225" t="s">
        <v>1335</v>
      </c>
      <c r="F32" s="225"/>
      <c r="G32" s="225"/>
      <c r="H32" s="225"/>
      <c r="I32" s="87"/>
      <c r="J32" s="88"/>
    </row>
    <row r="33" spans="2:10" x14ac:dyDescent="0.35">
      <c r="B33" s="86"/>
      <c r="C33" s="87"/>
      <c r="I33" s="87"/>
      <c r="J33" s="88"/>
    </row>
    <row r="34" spans="2:10" x14ac:dyDescent="0.35">
      <c r="B34" s="86"/>
      <c r="C34" s="87"/>
      <c r="D34" s="224" t="s">
        <v>1340</v>
      </c>
      <c r="E34" s="225" t="s">
        <v>1335</v>
      </c>
      <c r="F34" s="225"/>
      <c r="G34" s="225"/>
      <c r="H34" s="225"/>
      <c r="I34" s="87"/>
      <c r="J34" s="88"/>
    </row>
    <row r="35" spans="2:10" x14ac:dyDescent="0.35">
      <c r="B35" s="86"/>
      <c r="C35" s="87"/>
      <c r="D35" s="87"/>
      <c r="E35" s="87"/>
      <c r="F35" s="87"/>
      <c r="G35" s="87"/>
      <c r="H35" s="87"/>
      <c r="I35" s="87"/>
      <c r="J35" s="88"/>
    </row>
    <row r="36" spans="2:10" x14ac:dyDescent="0.35">
      <c r="B36" s="86"/>
      <c r="C36" s="87"/>
      <c r="D36" s="227" t="s">
        <v>1341</v>
      </c>
      <c r="E36" s="228"/>
      <c r="F36" s="228"/>
      <c r="G36" s="228"/>
      <c r="H36" s="228"/>
      <c r="I36" s="87"/>
      <c r="J36" s="88"/>
    </row>
    <row r="37" spans="2:10" x14ac:dyDescent="0.35">
      <c r="B37" s="86"/>
      <c r="C37" s="87"/>
      <c r="D37" s="87"/>
      <c r="E37" s="87"/>
      <c r="F37" s="94"/>
      <c r="G37" s="87"/>
      <c r="H37" s="87"/>
      <c r="I37" s="87"/>
      <c r="J37" s="88"/>
    </row>
    <row r="38" spans="2:10" x14ac:dyDescent="0.35">
      <c r="B38" s="86"/>
      <c r="C38" s="87"/>
      <c r="D38" s="227" t="s">
        <v>1342</v>
      </c>
      <c r="E38" s="228"/>
      <c r="F38" s="228"/>
      <c r="G38" s="228"/>
      <c r="H38" s="228"/>
      <c r="I38" s="87"/>
      <c r="J38" s="88"/>
    </row>
    <row r="39" spans="2:10" x14ac:dyDescent="0.35">
      <c r="B39" s="86"/>
      <c r="C39" s="87"/>
      <c r="I39" s="87"/>
      <c r="J39" s="88"/>
    </row>
    <row r="40" spans="2:10" x14ac:dyDescent="0.35">
      <c r="B40" s="86"/>
      <c r="C40" s="87"/>
      <c r="D40" s="227" t="s">
        <v>1343</v>
      </c>
      <c r="E40" s="228" t="s">
        <v>1335</v>
      </c>
      <c r="F40" s="228"/>
      <c r="G40" s="228"/>
      <c r="H40" s="228"/>
      <c r="I40" s="87"/>
      <c r="J40" s="88"/>
    </row>
    <row r="41" spans="2:10" x14ac:dyDescent="0.35">
      <c r="B41" s="86"/>
      <c r="C41" s="87"/>
      <c r="D41" s="87"/>
      <c r="E41" s="95"/>
      <c r="F41" s="95"/>
      <c r="G41" s="95"/>
      <c r="H41" s="95"/>
      <c r="I41" s="87"/>
      <c r="J41" s="88"/>
    </row>
    <row r="42" spans="2:10" x14ac:dyDescent="0.35">
      <c r="B42" s="86"/>
      <c r="C42" s="87"/>
      <c r="D42" s="227" t="s">
        <v>1344</v>
      </c>
      <c r="E42" s="228"/>
      <c r="F42" s="228"/>
      <c r="G42" s="228"/>
      <c r="H42" s="228"/>
      <c r="I42" s="87"/>
      <c r="J42" s="88"/>
    </row>
    <row r="43" spans="2:10" ht="15" thickBot="1" x14ac:dyDescent="0.4">
      <c r="B43" s="96"/>
      <c r="C43" s="97"/>
      <c r="D43" s="97"/>
      <c r="E43" s="97"/>
      <c r="F43" s="97"/>
      <c r="G43" s="97"/>
      <c r="H43" s="97"/>
      <c r="I43" s="97"/>
      <c r="J43" s="98"/>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5A1E7DC-3B16-4777-951A-29C82D2C67C2}"/>
    <hyperlink ref="D26:H26" location="'B1. HTT Mortgage Assets'!A1" display="Worksheet B1: HTT Mortgage Assets" xr:uid="{26CD349A-78E2-4BFB-8843-93F6ED113459}"/>
    <hyperlink ref="D28:H28" location="'B2. HTT Public Sector Assets'!A1" display="Worksheet C: HTT Public Sector Assets" xr:uid="{43E8DB30-53E7-46C8-BDAB-BF1F616115E0}"/>
    <hyperlink ref="D32:H32" location="'C. HTT Harmonised Glossary'!A1" display="Worksheet C: HTT Harmonised Glossary" xr:uid="{226E74A2-27FD-4717-BB64-FF9B99AE839B}"/>
    <hyperlink ref="D30:H30" location="'B3. HTT Shipping Assets'!A1" display="Worksheet B3: HTT Shipping Assets" xr:uid="{9FDAA256-0A6C-4108-B486-8D3FBC82E5DE}"/>
    <hyperlink ref="D34:H34" location="Disclaimer!A1" display="Disclaimer" xr:uid="{5E81FE0B-E221-40D7-8CD7-5105FCD13BBB}"/>
    <hyperlink ref="D40:H40" location="'F1. Sustainable M data'!A1" display="Worksheet F1: Sustainable M data" xr:uid="{D22AAAE6-D588-41BB-B4EC-395644314717}"/>
    <hyperlink ref="D42:H42" location="'G1. Crisis M Payment Holidays'!A1" display="Worksheet G1. Crisis M Payment Holidays" xr:uid="{FEB414E0-3CD7-4F17-9A66-EE19EEB2413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FB4C-48D1-4C0A-BC43-2E374ACC09A9}">
  <sheetPr>
    <tabColor theme="9" tint="-0.249977111117893"/>
  </sheetPr>
  <dimension ref="A1:G413"/>
  <sheetViews>
    <sheetView view="pageBreakPreview" zoomScale="60" zoomScaleNormal="100" workbookViewId="0"/>
  </sheetViews>
  <sheetFormatPr defaultRowHeight="14.5" x14ac:dyDescent="0.3"/>
  <cols>
    <col min="1" max="1" width="12.08984375" style="107" customWidth="1"/>
    <col min="2" max="2" width="55.1796875" style="107" customWidth="1"/>
    <col min="3" max="3" width="37" style="107" customWidth="1"/>
    <col min="4" max="4" width="31.90625" style="107" bestFit="1" customWidth="1"/>
    <col min="5" max="5" width="6.08984375" style="107" customWidth="1"/>
    <col min="6" max="6" width="37.90625" style="107" customWidth="1"/>
    <col min="7" max="7" width="37.90625" style="100" customWidth="1"/>
    <col min="8" max="16384" width="8.7265625" style="102"/>
  </cols>
  <sheetData>
    <row r="1" spans="1:7" ht="31" x14ac:dyDescent="0.3">
      <c r="A1" s="99" t="s">
        <v>1345</v>
      </c>
      <c r="B1" s="99"/>
      <c r="C1" s="100"/>
      <c r="D1" s="100"/>
      <c r="E1" s="100"/>
      <c r="F1" s="101" t="s">
        <v>1346</v>
      </c>
    </row>
    <row r="2" spans="1:7" ht="13.5" thickBot="1" x14ac:dyDescent="0.35">
      <c r="A2" s="100"/>
      <c r="B2" s="103"/>
      <c r="C2" s="103"/>
      <c r="D2" s="100"/>
      <c r="E2" s="100"/>
      <c r="F2" s="100"/>
    </row>
    <row r="3" spans="1:7" ht="19" thickBot="1" x14ac:dyDescent="0.35">
      <c r="A3" s="104"/>
      <c r="B3" s="105" t="s">
        <v>0</v>
      </c>
      <c r="C3" s="106" t="s">
        <v>1</v>
      </c>
      <c r="D3" s="104"/>
      <c r="E3" s="104"/>
      <c r="F3" s="100"/>
      <c r="G3" s="104"/>
    </row>
    <row r="4" spans="1:7" ht="15" thickBot="1" x14ac:dyDescent="0.35"/>
    <row r="5" spans="1:7" ht="18.5" x14ac:dyDescent="0.3">
      <c r="A5" s="108"/>
      <c r="B5" s="109" t="s">
        <v>2</v>
      </c>
      <c r="C5" s="108"/>
      <c r="E5" s="110"/>
      <c r="F5" s="110"/>
    </row>
    <row r="6" spans="1:7" x14ac:dyDescent="0.3">
      <c r="B6" s="111" t="s">
        <v>3</v>
      </c>
      <c r="C6" s="110"/>
      <c r="D6" s="110"/>
    </row>
    <row r="7" spans="1:7" x14ac:dyDescent="0.3">
      <c r="B7" s="112" t="s">
        <v>1347</v>
      </c>
      <c r="C7" s="110"/>
      <c r="D7" s="110"/>
    </row>
    <row r="8" spans="1:7" x14ac:dyDescent="0.3">
      <c r="B8" s="112" t="s">
        <v>4</v>
      </c>
      <c r="C8" s="110"/>
      <c r="D8" s="110"/>
      <c r="F8" s="107" t="s">
        <v>1348</v>
      </c>
    </row>
    <row r="9" spans="1:7" x14ac:dyDescent="0.3">
      <c r="B9" s="111" t="s">
        <v>1349</v>
      </c>
    </row>
    <row r="10" spans="1:7" x14ac:dyDescent="0.3">
      <c r="B10" s="111" t="s">
        <v>337</v>
      </c>
    </row>
    <row r="11" spans="1:7" ht="15" thickBot="1" x14ac:dyDescent="0.35">
      <c r="B11" s="113" t="s">
        <v>348</v>
      </c>
    </row>
    <row r="12" spans="1:7" x14ac:dyDescent="0.3">
      <c r="B12" s="114"/>
    </row>
    <row r="13" spans="1:7" ht="37" x14ac:dyDescent="0.3">
      <c r="A13" s="115" t="s">
        <v>5</v>
      </c>
      <c r="B13" s="115" t="s">
        <v>3</v>
      </c>
      <c r="C13" s="116"/>
      <c r="D13" s="116"/>
      <c r="E13" s="116"/>
      <c r="F13" s="116"/>
      <c r="G13" s="117"/>
    </row>
    <row r="14" spans="1:7" x14ac:dyDescent="0.3">
      <c r="A14" s="107" t="s">
        <v>6</v>
      </c>
      <c r="B14" s="118" t="s">
        <v>7</v>
      </c>
      <c r="C14" s="107" t="s">
        <v>8</v>
      </c>
      <c r="E14" s="110"/>
      <c r="F14" s="110"/>
    </row>
    <row r="15" spans="1:7" x14ac:dyDescent="0.3">
      <c r="A15" s="107" t="s">
        <v>9</v>
      </c>
      <c r="B15" s="118" t="s">
        <v>10</v>
      </c>
      <c r="C15" s="107" t="s">
        <v>11</v>
      </c>
      <c r="E15" s="110"/>
      <c r="F15" s="110"/>
    </row>
    <row r="16" spans="1:7" ht="29" x14ac:dyDescent="0.3">
      <c r="A16" s="107" t="s">
        <v>12</v>
      </c>
      <c r="B16" s="118" t="s">
        <v>13</v>
      </c>
      <c r="C16" s="107" t="s">
        <v>14</v>
      </c>
      <c r="E16" s="110"/>
      <c r="F16" s="110"/>
    </row>
    <row r="17" spans="1:7" x14ac:dyDescent="0.3">
      <c r="A17" s="107" t="s">
        <v>15</v>
      </c>
      <c r="B17" s="118" t="s">
        <v>16</v>
      </c>
      <c r="C17" s="119">
        <v>45046</v>
      </c>
      <c r="E17" s="110"/>
      <c r="F17" s="110"/>
    </row>
    <row r="18" spans="1:7" x14ac:dyDescent="0.3">
      <c r="A18" s="107" t="s">
        <v>17</v>
      </c>
      <c r="B18" s="120" t="s">
        <v>1350</v>
      </c>
      <c r="E18" s="110"/>
      <c r="F18" s="110"/>
    </row>
    <row r="19" spans="1:7" x14ac:dyDescent="0.3">
      <c r="A19" s="107" t="s">
        <v>18</v>
      </c>
      <c r="B19" s="120" t="s">
        <v>1351</v>
      </c>
      <c r="E19" s="110"/>
      <c r="F19" s="110"/>
    </row>
    <row r="20" spans="1:7" x14ac:dyDescent="0.3">
      <c r="A20" s="107" t="s">
        <v>19</v>
      </c>
      <c r="B20" s="120"/>
      <c r="E20" s="110"/>
      <c r="F20" s="110"/>
    </row>
    <row r="21" spans="1:7" x14ac:dyDescent="0.3">
      <c r="A21" s="107" t="s">
        <v>20</v>
      </c>
      <c r="B21" s="120"/>
      <c r="E21" s="110"/>
      <c r="F21" s="110"/>
    </row>
    <row r="22" spans="1:7" x14ac:dyDescent="0.3">
      <c r="A22" s="107" t="s">
        <v>21</v>
      </c>
      <c r="B22" s="120"/>
      <c r="E22" s="110"/>
      <c r="F22" s="110"/>
    </row>
    <row r="23" spans="1:7" x14ac:dyDescent="0.3">
      <c r="A23" s="107" t="s">
        <v>22</v>
      </c>
      <c r="B23" s="120"/>
      <c r="E23" s="110"/>
      <c r="F23" s="110"/>
    </row>
    <row r="24" spans="1:7" x14ac:dyDescent="0.3">
      <c r="A24" s="107" t="s">
        <v>23</v>
      </c>
      <c r="B24" s="120"/>
      <c r="E24" s="110"/>
      <c r="F24" s="110"/>
    </row>
    <row r="25" spans="1:7" x14ac:dyDescent="0.3">
      <c r="A25" s="107" t="s">
        <v>24</v>
      </c>
      <c r="B25" s="120"/>
      <c r="E25" s="110"/>
      <c r="F25" s="110"/>
    </row>
    <row r="26" spans="1:7" ht="18.5" x14ac:dyDescent="0.3">
      <c r="A26" s="116"/>
      <c r="B26" s="115" t="s">
        <v>1347</v>
      </c>
      <c r="C26" s="116"/>
      <c r="D26" s="116"/>
      <c r="E26" s="116"/>
      <c r="F26" s="116"/>
      <c r="G26" s="117"/>
    </row>
    <row r="27" spans="1:7" x14ac:dyDescent="0.3">
      <c r="A27" s="107" t="s">
        <v>25</v>
      </c>
      <c r="B27" s="121" t="s">
        <v>1352</v>
      </c>
      <c r="C27" s="107" t="s">
        <v>26</v>
      </c>
      <c r="D27" s="122"/>
      <c r="E27" s="122"/>
      <c r="F27" s="122"/>
    </row>
    <row r="28" spans="1:7" x14ac:dyDescent="0.3">
      <c r="A28" s="107" t="s">
        <v>27</v>
      </c>
      <c r="B28" s="123" t="s">
        <v>1353</v>
      </c>
      <c r="C28" s="107" t="s">
        <v>26</v>
      </c>
      <c r="D28" s="122"/>
      <c r="E28" s="122"/>
      <c r="F28" s="122"/>
    </row>
    <row r="29" spans="1:7" x14ac:dyDescent="0.3">
      <c r="A29" s="107" t="s">
        <v>28</v>
      </c>
      <c r="B29" s="121" t="s">
        <v>29</v>
      </c>
      <c r="C29" s="107" t="s">
        <v>26</v>
      </c>
      <c r="E29" s="122"/>
      <c r="F29" s="122"/>
    </row>
    <row r="30" spans="1:7" x14ac:dyDescent="0.3">
      <c r="A30" s="107" t="s">
        <v>30</v>
      </c>
      <c r="B30" s="121" t="s">
        <v>31</v>
      </c>
      <c r="C30" s="107" t="s">
        <v>26</v>
      </c>
      <c r="E30" s="122"/>
      <c r="F30" s="122"/>
    </row>
    <row r="31" spans="1:7" x14ac:dyDescent="0.3">
      <c r="A31" s="107" t="s">
        <v>32</v>
      </c>
      <c r="B31" s="121"/>
      <c r="E31" s="122"/>
      <c r="F31" s="122"/>
    </row>
    <row r="32" spans="1:7" x14ac:dyDescent="0.3">
      <c r="A32" s="107" t="s">
        <v>33</v>
      </c>
      <c r="B32" s="121"/>
      <c r="E32" s="122"/>
      <c r="F32" s="122"/>
    </row>
    <row r="33" spans="1:7" x14ac:dyDescent="0.3">
      <c r="A33" s="107" t="s">
        <v>34</v>
      </c>
      <c r="B33" s="121"/>
      <c r="E33" s="122"/>
      <c r="F33" s="122"/>
    </row>
    <row r="34" spans="1:7" x14ac:dyDescent="0.3">
      <c r="A34" s="107" t="s">
        <v>35</v>
      </c>
      <c r="B34" s="121"/>
      <c r="E34" s="122"/>
      <c r="F34" s="122"/>
    </row>
    <row r="35" spans="1:7" x14ac:dyDescent="0.3">
      <c r="A35" s="107" t="s">
        <v>1354</v>
      </c>
      <c r="B35" s="124"/>
      <c r="E35" s="122"/>
      <c r="F35" s="122"/>
    </row>
    <row r="36" spans="1:7" ht="37" x14ac:dyDescent="0.3">
      <c r="A36" s="115"/>
      <c r="B36" s="115" t="s">
        <v>4</v>
      </c>
      <c r="C36" s="115"/>
      <c r="D36" s="116"/>
      <c r="E36" s="116"/>
      <c r="F36" s="116"/>
      <c r="G36" s="117"/>
    </row>
    <row r="37" spans="1:7" x14ac:dyDescent="0.3">
      <c r="A37" s="125"/>
      <c r="B37" s="126" t="s">
        <v>36</v>
      </c>
      <c r="C37" s="125" t="s">
        <v>55</v>
      </c>
      <c r="D37" s="127"/>
      <c r="E37" s="127"/>
      <c r="F37" s="127"/>
      <c r="G37" s="128"/>
    </row>
    <row r="38" spans="1:7" x14ac:dyDescent="0.3">
      <c r="A38" s="107" t="s">
        <v>37</v>
      </c>
      <c r="B38" s="122" t="s">
        <v>1355</v>
      </c>
      <c r="C38" s="129">
        <v>2951.1028789300099</v>
      </c>
      <c r="F38" s="122"/>
    </row>
    <row r="39" spans="1:7" x14ac:dyDescent="0.3">
      <c r="A39" s="107" t="s">
        <v>38</v>
      </c>
      <c r="B39" s="122" t="s">
        <v>39</v>
      </c>
      <c r="C39" s="129">
        <v>2250</v>
      </c>
      <c r="F39" s="122"/>
    </row>
    <row r="40" spans="1:7" x14ac:dyDescent="0.3">
      <c r="A40" s="107" t="s">
        <v>40</v>
      </c>
      <c r="B40" s="130" t="s">
        <v>41</v>
      </c>
      <c r="C40" s="129">
        <v>2721.3347859032001</v>
      </c>
      <c r="F40" s="122"/>
    </row>
    <row r="41" spans="1:7" x14ac:dyDescent="0.3">
      <c r="A41" s="107" t="s">
        <v>42</v>
      </c>
      <c r="B41" s="130" t="s">
        <v>43</v>
      </c>
      <c r="C41" s="129">
        <v>2129.6472187499999</v>
      </c>
      <c r="F41" s="122"/>
    </row>
    <row r="42" spans="1:7" x14ac:dyDescent="0.3">
      <c r="A42" s="107" t="s">
        <v>44</v>
      </c>
      <c r="B42" s="130"/>
      <c r="C42" s="131"/>
      <c r="F42" s="122"/>
    </row>
    <row r="43" spans="1:7" x14ac:dyDescent="0.3">
      <c r="A43" s="132" t="s">
        <v>1356</v>
      </c>
      <c r="B43" s="122"/>
      <c r="F43" s="122"/>
    </row>
    <row r="44" spans="1:7" x14ac:dyDescent="0.3">
      <c r="A44" s="125"/>
      <c r="B44" s="125" t="s">
        <v>1357</v>
      </c>
      <c r="C44" s="125" t="s">
        <v>1358</v>
      </c>
      <c r="D44" s="125" t="s">
        <v>45</v>
      </c>
      <c r="E44" s="125"/>
      <c r="F44" s="125" t="s">
        <v>46</v>
      </c>
      <c r="G44" s="125" t="s">
        <v>47</v>
      </c>
    </row>
    <row r="45" spans="1:7" x14ac:dyDescent="0.3">
      <c r="A45" s="107" t="s">
        <v>48</v>
      </c>
      <c r="B45" s="122" t="s">
        <v>49</v>
      </c>
      <c r="C45" s="133">
        <v>0.05</v>
      </c>
      <c r="D45" s="133">
        <f>IF(OR(C38="[For completion]",C39="[For completion]"),"Please complete G.3.1.1 and G.3.1.2",(C38/C39-1-MAX(C45,F45)))</f>
        <v>0.26160127952444895</v>
      </c>
      <c r="E45" s="133"/>
      <c r="F45" s="133">
        <v>0.05</v>
      </c>
      <c r="G45" s="107" t="s">
        <v>50</v>
      </c>
    </row>
    <row r="46" spans="1:7" x14ac:dyDescent="0.3">
      <c r="A46" s="107" t="s">
        <v>51</v>
      </c>
      <c r="B46" s="120" t="s">
        <v>1359</v>
      </c>
      <c r="C46" s="133"/>
      <c r="D46" s="133">
        <v>0.246054896901166</v>
      </c>
      <c r="E46" s="133"/>
      <c r="F46" s="133"/>
      <c r="G46" s="134"/>
    </row>
    <row r="47" spans="1:7" x14ac:dyDescent="0.3">
      <c r="A47" s="107" t="s">
        <v>52</v>
      </c>
      <c r="B47" s="120" t="s">
        <v>1360</v>
      </c>
      <c r="C47" s="133"/>
      <c r="D47" s="133">
        <v>0.27783360640382998</v>
      </c>
      <c r="E47" s="133"/>
      <c r="F47" s="133"/>
      <c r="G47" s="134"/>
    </row>
    <row r="48" spans="1:7" x14ac:dyDescent="0.3">
      <c r="A48" s="107" t="s">
        <v>53</v>
      </c>
      <c r="B48" s="120"/>
      <c r="C48" s="134"/>
      <c r="D48" s="134"/>
      <c r="E48" s="134"/>
      <c r="F48" s="134"/>
      <c r="G48" s="134"/>
    </row>
    <row r="49" spans="1:7" x14ac:dyDescent="0.3">
      <c r="A49" s="107" t="s">
        <v>54</v>
      </c>
      <c r="B49" s="120"/>
      <c r="C49" s="134"/>
      <c r="D49" s="134"/>
      <c r="E49" s="134"/>
      <c r="F49" s="134"/>
      <c r="G49" s="134"/>
    </row>
    <row r="50" spans="1:7" x14ac:dyDescent="0.3">
      <c r="A50" s="107" t="s">
        <v>1361</v>
      </c>
      <c r="B50" s="120"/>
      <c r="C50" s="134"/>
      <c r="D50" s="134"/>
      <c r="E50" s="134"/>
      <c r="F50" s="134"/>
      <c r="G50" s="134"/>
    </row>
    <row r="51" spans="1:7" x14ac:dyDescent="0.3">
      <c r="A51" s="107" t="s">
        <v>1362</v>
      </c>
      <c r="B51" s="120"/>
      <c r="C51" s="134"/>
      <c r="D51" s="134"/>
      <c r="E51" s="134"/>
      <c r="F51" s="134"/>
      <c r="G51" s="134"/>
    </row>
    <row r="52" spans="1:7" x14ac:dyDescent="0.3">
      <c r="A52" s="125"/>
      <c r="B52" s="126" t="s">
        <v>1363</v>
      </c>
      <c r="C52" s="125" t="s">
        <v>55</v>
      </c>
      <c r="D52" s="125"/>
      <c r="E52" s="127"/>
      <c r="F52" s="128" t="s">
        <v>287</v>
      </c>
      <c r="G52" s="128"/>
    </row>
    <row r="53" spans="1:7" x14ac:dyDescent="0.3">
      <c r="A53" s="107" t="s">
        <v>56</v>
      </c>
      <c r="B53" s="122" t="s">
        <v>57</v>
      </c>
      <c r="C53" s="129">
        <v>2951.1028789299999</v>
      </c>
      <c r="E53" s="135"/>
      <c r="F53" s="133">
        <v>0.956846504872225</v>
      </c>
      <c r="G53" s="136"/>
    </row>
    <row r="54" spans="1:7" x14ac:dyDescent="0.3">
      <c r="A54" s="107" t="s">
        <v>58</v>
      </c>
      <c r="B54" s="122" t="s">
        <v>59</v>
      </c>
      <c r="C54" s="129" t="s">
        <v>60</v>
      </c>
      <c r="E54" s="135"/>
      <c r="F54" s="133" t="s">
        <v>60</v>
      </c>
      <c r="G54" s="136"/>
    </row>
    <row r="55" spans="1:7" x14ac:dyDescent="0.3">
      <c r="A55" s="107" t="s">
        <v>61</v>
      </c>
      <c r="B55" s="122" t="s">
        <v>62</v>
      </c>
      <c r="C55" s="129" t="s">
        <v>60</v>
      </c>
      <c r="E55" s="135"/>
      <c r="F55" s="133" t="s">
        <v>60</v>
      </c>
      <c r="G55" s="136"/>
    </row>
    <row r="56" spans="1:7" x14ac:dyDescent="0.3">
      <c r="A56" s="107" t="s">
        <v>63</v>
      </c>
      <c r="B56" s="122" t="s">
        <v>64</v>
      </c>
      <c r="C56" s="129">
        <v>13</v>
      </c>
      <c r="E56" s="135"/>
      <c r="F56" s="133">
        <v>4.2150358945971401E-3</v>
      </c>
      <c r="G56" s="136"/>
    </row>
    <row r="57" spans="1:7" x14ac:dyDescent="0.3">
      <c r="A57" s="107" t="s">
        <v>65</v>
      </c>
      <c r="B57" s="107" t="s">
        <v>66</v>
      </c>
      <c r="C57" s="129">
        <v>120.09386935000001</v>
      </c>
      <c r="E57" s="135"/>
      <c r="F57" s="133">
        <v>3.8938459233177597E-2</v>
      </c>
      <c r="G57" s="136"/>
    </row>
    <row r="58" spans="1:7" x14ac:dyDescent="0.3">
      <c r="A58" s="107" t="s">
        <v>67</v>
      </c>
      <c r="B58" s="137" t="s">
        <v>68</v>
      </c>
      <c r="C58" s="138">
        <f>SUM(C53:C57)</f>
        <v>3084.1967482800001</v>
      </c>
      <c r="D58" s="135"/>
      <c r="E58" s="135"/>
      <c r="F58" s="139">
        <f>SUM(F53:F57)</f>
        <v>0.99999999999999978</v>
      </c>
      <c r="G58" s="136"/>
    </row>
    <row r="59" spans="1:7" x14ac:dyDescent="0.3">
      <c r="A59" s="107" t="s">
        <v>69</v>
      </c>
      <c r="B59" s="140" t="s">
        <v>174</v>
      </c>
      <c r="C59" s="131"/>
      <c r="E59" s="135"/>
      <c r="F59" s="141" t="str">
        <f t="shared" ref="F59:F64" si="0">IF($D$58=0,"",IF(C59="[for completion]","",C59/$D$58))</f>
        <v/>
      </c>
      <c r="G59" s="136"/>
    </row>
    <row r="60" spans="1:7" x14ac:dyDescent="0.3">
      <c r="A60" s="107" t="s">
        <v>70</v>
      </c>
      <c r="B60" s="140" t="s">
        <v>174</v>
      </c>
      <c r="C60" s="131"/>
      <c r="E60" s="135"/>
      <c r="F60" s="141" t="str">
        <f t="shared" si="0"/>
        <v/>
      </c>
      <c r="G60" s="136"/>
    </row>
    <row r="61" spans="1:7" x14ac:dyDescent="0.3">
      <c r="A61" s="107" t="s">
        <v>71</v>
      </c>
      <c r="B61" s="140" t="s">
        <v>174</v>
      </c>
      <c r="C61" s="131"/>
      <c r="E61" s="135"/>
      <c r="F61" s="141" t="str">
        <f t="shared" si="0"/>
        <v/>
      </c>
      <c r="G61" s="136"/>
    </row>
    <row r="62" spans="1:7" x14ac:dyDescent="0.3">
      <c r="A62" s="107" t="s">
        <v>72</v>
      </c>
      <c r="B62" s="140" t="s">
        <v>174</v>
      </c>
      <c r="C62" s="131"/>
      <c r="E62" s="135"/>
      <c r="F62" s="141" t="str">
        <f t="shared" si="0"/>
        <v/>
      </c>
      <c r="G62" s="136"/>
    </row>
    <row r="63" spans="1:7" x14ac:dyDescent="0.3">
      <c r="A63" s="107" t="s">
        <v>73</v>
      </c>
      <c r="B63" s="140" t="s">
        <v>174</v>
      </c>
      <c r="C63" s="131"/>
      <c r="E63" s="135"/>
      <c r="F63" s="141" t="str">
        <f t="shared" si="0"/>
        <v/>
      </c>
      <c r="G63" s="136"/>
    </row>
    <row r="64" spans="1:7" x14ac:dyDescent="0.3">
      <c r="A64" s="107" t="s">
        <v>74</v>
      </c>
      <c r="B64" s="140" t="s">
        <v>174</v>
      </c>
      <c r="C64" s="142"/>
      <c r="D64" s="132"/>
      <c r="E64" s="132"/>
      <c r="F64" s="141" t="str">
        <f t="shared" si="0"/>
        <v/>
      </c>
      <c r="G64" s="143"/>
    </row>
    <row r="65" spans="1:7" x14ac:dyDescent="0.3">
      <c r="A65" s="125"/>
      <c r="B65" s="126" t="s">
        <v>75</v>
      </c>
      <c r="C65" s="144" t="s">
        <v>1364</v>
      </c>
      <c r="D65" s="144" t="s">
        <v>1365</v>
      </c>
      <c r="E65" s="127"/>
      <c r="F65" s="128" t="s">
        <v>76</v>
      </c>
      <c r="G65" s="145" t="s">
        <v>77</v>
      </c>
    </row>
    <row r="66" spans="1:7" x14ac:dyDescent="0.3">
      <c r="A66" s="107" t="s">
        <v>78</v>
      </c>
      <c r="B66" s="122" t="s">
        <v>1366</v>
      </c>
      <c r="C66" s="129">
        <v>7.2790885554156697</v>
      </c>
      <c r="D66" s="146" t="s">
        <v>50</v>
      </c>
      <c r="E66" s="118"/>
      <c r="F66" s="147"/>
      <c r="G66" s="148"/>
    </row>
    <row r="67" spans="1:7" x14ac:dyDescent="0.3">
      <c r="B67" s="122"/>
      <c r="C67" s="129"/>
      <c r="E67" s="118"/>
      <c r="F67" s="147"/>
      <c r="G67" s="148"/>
    </row>
    <row r="68" spans="1:7" x14ac:dyDescent="0.3">
      <c r="B68" s="122" t="s">
        <v>80</v>
      </c>
      <c r="C68" s="129"/>
      <c r="D68" s="118"/>
      <c r="E68" s="118"/>
      <c r="F68" s="148"/>
      <c r="G68" s="148"/>
    </row>
    <row r="69" spans="1:7" x14ac:dyDescent="0.3">
      <c r="B69" s="122" t="s">
        <v>81</v>
      </c>
      <c r="C69" s="129"/>
      <c r="E69" s="118"/>
      <c r="F69" s="148"/>
      <c r="G69" s="148"/>
    </row>
    <row r="70" spans="1:7" x14ac:dyDescent="0.3">
      <c r="A70" s="107" t="s">
        <v>82</v>
      </c>
      <c r="B70" s="149" t="s">
        <v>110</v>
      </c>
      <c r="C70" s="129">
        <v>52.13379003</v>
      </c>
      <c r="D70" s="146" t="s">
        <v>50</v>
      </c>
      <c r="E70" s="149"/>
      <c r="F70" s="150">
        <v>1.7665866684018299E-2</v>
      </c>
      <c r="G70" s="141" t="str">
        <f>IF($E$77=0,"",IF(D70="[Mark as ND1 if not relevant]","",D70/$E$77))</f>
        <v/>
      </c>
    </row>
    <row r="71" spans="1:7" x14ac:dyDescent="0.3">
      <c r="A71" s="107" t="s">
        <v>83</v>
      </c>
      <c r="B71" s="149" t="s">
        <v>112</v>
      </c>
      <c r="C71" s="129">
        <v>148.66585798</v>
      </c>
      <c r="D71" s="146" t="s">
        <v>50</v>
      </c>
      <c r="E71" s="149"/>
      <c r="F71" s="150">
        <v>5.03763725220936E-2</v>
      </c>
      <c r="G71" s="141" t="str">
        <f t="shared" ref="G71:G76" si="1">IF($E$77=0,"",IF(D71="[Mark as ND1 if not relevant]","",D71/$E$77))</f>
        <v/>
      </c>
    </row>
    <row r="72" spans="1:7" x14ac:dyDescent="0.3">
      <c r="A72" s="107" t="s">
        <v>84</v>
      </c>
      <c r="B72" s="149" t="s">
        <v>114</v>
      </c>
      <c r="C72" s="129">
        <v>151.26409150999999</v>
      </c>
      <c r="D72" s="146" t="s">
        <v>50</v>
      </c>
      <c r="E72" s="149"/>
      <c r="F72" s="150">
        <v>5.1256800496512801E-2</v>
      </c>
      <c r="G72" s="141" t="str">
        <f t="shared" si="1"/>
        <v/>
      </c>
    </row>
    <row r="73" spans="1:7" x14ac:dyDescent="0.3">
      <c r="A73" s="107" t="s">
        <v>85</v>
      </c>
      <c r="B73" s="149" t="s">
        <v>116</v>
      </c>
      <c r="C73" s="129">
        <v>203.17403120999899</v>
      </c>
      <c r="D73" s="146" t="s">
        <v>50</v>
      </c>
      <c r="E73" s="149"/>
      <c r="F73" s="150">
        <v>6.88468140709705E-2</v>
      </c>
      <c r="G73" s="141" t="str">
        <f t="shared" si="1"/>
        <v/>
      </c>
    </row>
    <row r="74" spans="1:7" x14ac:dyDescent="0.3">
      <c r="A74" s="107" t="s">
        <v>86</v>
      </c>
      <c r="B74" s="149" t="s">
        <v>118</v>
      </c>
      <c r="C74" s="129">
        <v>229.163084179999</v>
      </c>
      <c r="D74" s="146" t="s">
        <v>50</v>
      </c>
      <c r="E74" s="149"/>
      <c r="F74" s="150">
        <v>7.7653370140416303E-2</v>
      </c>
      <c r="G74" s="141" t="str">
        <f t="shared" si="1"/>
        <v/>
      </c>
    </row>
    <row r="75" spans="1:7" x14ac:dyDescent="0.3">
      <c r="A75" s="107" t="s">
        <v>87</v>
      </c>
      <c r="B75" s="149" t="s">
        <v>120</v>
      </c>
      <c r="C75" s="129">
        <v>1548.4546779899999</v>
      </c>
      <c r="D75" s="146" t="s">
        <v>50</v>
      </c>
      <c r="E75" s="149"/>
      <c r="F75" s="150">
        <v>0.52470372654423802</v>
      </c>
      <c r="G75" s="141" t="str">
        <f t="shared" si="1"/>
        <v/>
      </c>
    </row>
    <row r="76" spans="1:7" x14ac:dyDescent="0.3">
      <c r="A76" s="107" t="s">
        <v>88</v>
      </c>
      <c r="B76" s="149" t="s">
        <v>122</v>
      </c>
      <c r="C76" s="129">
        <v>618.24734603000002</v>
      </c>
      <c r="D76" s="146" t="s">
        <v>50</v>
      </c>
      <c r="E76" s="149"/>
      <c r="F76" s="150">
        <v>0.209497049541751</v>
      </c>
      <c r="G76" s="141" t="str">
        <f t="shared" si="1"/>
        <v/>
      </c>
    </row>
    <row r="77" spans="1:7" x14ac:dyDescent="0.3">
      <c r="A77" s="107" t="s">
        <v>89</v>
      </c>
      <c r="B77" s="151" t="s">
        <v>68</v>
      </c>
      <c r="C77" s="138">
        <f>SUM(C70:C76)</f>
        <v>2951.102878929998</v>
      </c>
      <c r="D77" s="138">
        <f>SUM(D70:D76)</f>
        <v>0</v>
      </c>
      <c r="E77" s="122"/>
      <c r="F77" s="139">
        <f>SUM(F70:F76)</f>
        <v>1.0000000000000004</v>
      </c>
      <c r="G77" s="139">
        <f>SUM(G70:G76)</f>
        <v>0</v>
      </c>
    </row>
    <row r="78" spans="1:7" x14ac:dyDescent="0.3">
      <c r="A78" s="107" t="s">
        <v>91</v>
      </c>
      <c r="B78" s="152" t="s">
        <v>92</v>
      </c>
      <c r="C78" s="129">
        <v>1.58680832</v>
      </c>
      <c r="D78" s="138"/>
      <c r="E78" s="122"/>
      <c r="F78" s="141" t="str">
        <f>IF($D$77=0,"",IF(C78="[for completion]","",C78/$D$77))</f>
        <v/>
      </c>
      <c r="G78" s="141" t="str">
        <f t="shared" ref="G78:G87" si="2">IF($E$77=0,"",IF(D78="[for completion]","",D78/$E$77))</f>
        <v/>
      </c>
    </row>
    <row r="79" spans="1:7" x14ac:dyDescent="0.3">
      <c r="A79" s="107" t="s">
        <v>93</v>
      </c>
      <c r="B79" s="152" t="s">
        <v>94</v>
      </c>
      <c r="C79" s="129">
        <v>16.723469390000002</v>
      </c>
      <c r="D79" s="138"/>
      <c r="E79" s="122"/>
      <c r="F79" s="141" t="str">
        <f t="shared" ref="F79:F87" si="3">IF($D$77=0,"",IF(C79="[for completion]","",C79/$D$77))</f>
        <v/>
      </c>
      <c r="G79" s="141" t="str">
        <f t="shared" si="2"/>
        <v/>
      </c>
    </row>
    <row r="80" spans="1:7" x14ac:dyDescent="0.3">
      <c r="A80" s="107" t="s">
        <v>95</v>
      </c>
      <c r="B80" s="152" t="s">
        <v>1367</v>
      </c>
      <c r="C80" s="129">
        <v>33.823512319999999</v>
      </c>
      <c r="D80" s="138"/>
      <c r="E80" s="122"/>
      <c r="F80" s="141" t="str">
        <f t="shared" si="3"/>
        <v/>
      </c>
      <c r="G80" s="141" t="str">
        <f t="shared" si="2"/>
        <v/>
      </c>
    </row>
    <row r="81" spans="1:7" x14ac:dyDescent="0.3">
      <c r="A81" s="107" t="s">
        <v>96</v>
      </c>
      <c r="B81" s="152" t="s">
        <v>97</v>
      </c>
      <c r="C81" s="129">
        <v>57.903604409999801</v>
      </c>
      <c r="D81" s="138"/>
      <c r="E81" s="122"/>
      <c r="F81" s="141" t="str">
        <f t="shared" si="3"/>
        <v/>
      </c>
      <c r="G81" s="141" t="str">
        <f t="shared" si="2"/>
        <v/>
      </c>
    </row>
    <row r="82" spans="1:7" x14ac:dyDescent="0.3">
      <c r="A82" s="107" t="s">
        <v>98</v>
      </c>
      <c r="B82" s="152" t="s">
        <v>1368</v>
      </c>
      <c r="C82" s="129">
        <v>90.762253570000297</v>
      </c>
      <c r="D82" s="138"/>
      <c r="E82" s="122"/>
      <c r="F82" s="141" t="str">
        <f t="shared" si="3"/>
        <v/>
      </c>
      <c r="G82" s="141" t="str">
        <f t="shared" si="2"/>
        <v/>
      </c>
    </row>
    <row r="83" spans="1:7" x14ac:dyDescent="0.3">
      <c r="A83" s="107" t="s">
        <v>99</v>
      </c>
      <c r="B83" s="152"/>
      <c r="C83" s="135"/>
      <c r="D83" s="135"/>
      <c r="E83" s="122"/>
      <c r="F83" s="136"/>
      <c r="G83" s="136"/>
    </row>
    <row r="84" spans="1:7" x14ac:dyDescent="0.3">
      <c r="A84" s="107" t="s">
        <v>100</v>
      </c>
      <c r="B84" s="152"/>
      <c r="C84" s="135"/>
      <c r="D84" s="135"/>
      <c r="E84" s="122"/>
      <c r="F84" s="136"/>
      <c r="G84" s="136"/>
    </row>
    <row r="85" spans="1:7" x14ac:dyDescent="0.3">
      <c r="A85" s="107" t="s">
        <v>101</v>
      </c>
      <c r="B85" s="152"/>
      <c r="C85" s="135"/>
      <c r="D85" s="135"/>
      <c r="E85" s="122"/>
      <c r="F85" s="136"/>
      <c r="G85" s="136"/>
    </row>
    <row r="86" spans="1:7" x14ac:dyDescent="0.3">
      <c r="A86" s="107" t="s">
        <v>102</v>
      </c>
      <c r="B86" s="151"/>
      <c r="C86" s="135"/>
      <c r="D86" s="135"/>
      <c r="E86" s="122"/>
      <c r="F86" s="136" t="str">
        <f t="shared" si="3"/>
        <v/>
      </c>
      <c r="G86" s="136" t="str">
        <f t="shared" si="2"/>
        <v/>
      </c>
    </row>
    <row r="87" spans="1:7" x14ac:dyDescent="0.3">
      <c r="A87" s="107" t="s">
        <v>1369</v>
      </c>
      <c r="B87" s="152"/>
      <c r="C87" s="135"/>
      <c r="D87" s="135"/>
      <c r="E87" s="122"/>
      <c r="F87" s="136" t="str">
        <f t="shared" si="3"/>
        <v/>
      </c>
      <c r="G87" s="136" t="str">
        <f t="shared" si="2"/>
        <v/>
      </c>
    </row>
    <row r="88" spans="1:7" x14ac:dyDescent="0.3">
      <c r="A88" s="125"/>
      <c r="B88" s="126" t="s">
        <v>103</v>
      </c>
      <c r="C88" s="144" t="s">
        <v>1370</v>
      </c>
      <c r="D88" s="144" t="s">
        <v>104</v>
      </c>
      <c r="E88" s="127"/>
      <c r="F88" s="128" t="s">
        <v>1371</v>
      </c>
      <c r="G88" s="125" t="s">
        <v>105</v>
      </c>
    </row>
    <row r="89" spans="1:7" x14ac:dyDescent="0.3">
      <c r="A89" s="107" t="s">
        <v>106</v>
      </c>
      <c r="B89" s="122" t="s">
        <v>79</v>
      </c>
      <c r="C89" s="129">
        <v>2.5929984779299899</v>
      </c>
      <c r="D89" s="129">
        <v>3.5929984779299802</v>
      </c>
      <c r="E89" s="118"/>
      <c r="F89" s="153"/>
      <c r="G89" s="154"/>
    </row>
    <row r="90" spans="1:7" x14ac:dyDescent="0.3">
      <c r="B90" s="122"/>
      <c r="C90" s="146"/>
      <c r="D90" s="146"/>
      <c r="E90" s="118"/>
      <c r="F90" s="153"/>
      <c r="G90" s="154"/>
    </row>
    <row r="91" spans="1:7" x14ac:dyDescent="0.3">
      <c r="B91" s="122" t="s">
        <v>107</v>
      </c>
      <c r="C91" s="155"/>
      <c r="D91" s="155"/>
      <c r="E91" s="118"/>
      <c r="F91" s="154"/>
      <c r="G91" s="154"/>
    </row>
    <row r="92" spans="1:7" x14ac:dyDescent="0.3">
      <c r="A92" s="107" t="s">
        <v>108</v>
      </c>
      <c r="B92" s="122" t="s">
        <v>81</v>
      </c>
      <c r="C92" s="146"/>
      <c r="D92" s="146"/>
      <c r="E92" s="118"/>
      <c r="F92" s="154"/>
      <c r="G92" s="154"/>
    </row>
    <row r="93" spans="1:7" x14ac:dyDescent="0.3">
      <c r="A93" s="107" t="s">
        <v>109</v>
      </c>
      <c r="B93" s="149" t="s">
        <v>110</v>
      </c>
      <c r="C93" s="129">
        <v>500</v>
      </c>
      <c r="D93" s="129">
        <v>0</v>
      </c>
      <c r="E93" s="149"/>
      <c r="F93" s="141">
        <f>IF($D$100=0,"",IF(C93="[for completion]","",IF(C93="","",C93/$D$100)))</f>
        <v>0.22222222222222221</v>
      </c>
      <c r="G93" s="139">
        <v>0</v>
      </c>
    </row>
    <row r="94" spans="1:7" x14ac:dyDescent="0.3">
      <c r="A94" s="107" t="s">
        <v>111</v>
      </c>
      <c r="B94" s="149" t="s">
        <v>112</v>
      </c>
      <c r="C94" s="129">
        <v>500</v>
      </c>
      <c r="D94" s="129">
        <v>500</v>
      </c>
      <c r="E94" s="149"/>
      <c r="F94" s="141">
        <f t="shared" ref="F94:F99" si="4">IF($D$100=0,"",IF(C94="[for completion]","",IF(C94="","",C94/$D$100)))</f>
        <v>0.22222222222222221</v>
      </c>
      <c r="G94" s="139">
        <v>0.22222222222222199</v>
      </c>
    </row>
    <row r="95" spans="1:7" x14ac:dyDescent="0.3">
      <c r="A95" s="107" t="s">
        <v>113</v>
      </c>
      <c r="B95" s="149" t="s">
        <v>114</v>
      </c>
      <c r="C95" s="129">
        <v>500</v>
      </c>
      <c r="D95" s="129">
        <v>500</v>
      </c>
      <c r="E95" s="149"/>
      <c r="F95" s="141">
        <f t="shared" si="4"/>
        <v>0.22222222222222221</v>
      </c>
      <c r="G95" s="139">
        <v>0.22222222222222199</v>
      </c>
    </row>
    <row r="96" spans="1:7" x14ac:dyDescent="0.3">
      <c r="A96" s="107" t="s">
        <v>115</v>
      </c>
      <c r="B96" s="149" t="s">
        <v>116</v>
      </c>
      <c r="C96" s="129">
        <v>0</v>
      </c>
      <c r="D96" s="129">
        <v>500</v>
      </c>
      <c r="E96" s="149"/>
      <c r="F96" s="141">
        <f t="shared" si="4"/>
        <v>0</v>
      </c>
      <c r="G96" s="139">
        <v>0.22222222222222199</v>
      </c>
    </row>
    <row r="97" spans="1:7" x14ac:dyDescent="0.3">
      <c r="A97" s="107" t="s">
        <v>117</v>
      </c>
      <c r="B97" s="149" t="s">
        <v>118</v>
      </c>
      <c r="C97" s="129">
        <v>750</v>
      </c>
      <c r="D97" s="129">
        <v>0</v>
      </c>
      <c r="E97" s="149"/>
      <c r="F97" s="141">
        <f t="shared" si="4"/>
        <v>0.33333333333333331</v>
      </c>
      <c r="G97" s="139">
        <v>0</v>
      </c>
    </row>
    <row r="98" spans="1:7" x14ac:dyDescent="0.3">
      <c r="A98" s="107" t="s">
        <v>119</v>
      </c>
      <c r="B98" s="149" t="s">
        <v>120</v>
      </c>
      <c r="C98" s="129">
        <v>0</v>
      </c>
      <c r="D98" s="129">
        <v>750</v>
      </c>
      <c r="E98" s="149"/>
      <c r="F98" s="141">
        <f t="shared" si="4"/>
        <v>0</v>
      </c>
      <c r="G98" s="139">
        <v>0.33333333333333298</v>
      </c>
    </row>
    <row r="99" spans="1:7" x14ac:dyDescent="0.3">
      <c r="A99" s="107" t="s">
        <v>121</v>
      </c>
      <c r="B99" s="149" t="s">
        <v>122</v>
      </c>
      <c r="C99" s="129">
        <v>0</v>
      </c>
      <c r="D99" s="129">
        <v>0</v>
      </c>
      <c r="E99" s="149"/>
      <c r="F99" s="141">
        <f t="shared" si="4"/>
        <v>0</v>
      </c>
      <c r="G99" s="139">
        <v>0</v>
      </c>
    </row>
    <row r="100" spans="1:7" x14ac:dyDescent="0.3">
      <c r="A100" s="107" t="s">
        <v>123</v>
      </c>
      <c r="B100" s="151" t="s">
        <v>68</v>
      </c>
      <c r="C100" s="138">
        <f>SUM(C93:C99)</f>
        <v>2250</v>
      </c>
      <c r="D100" s="138">
        <f>SUM(D93:D99)</f>
        <v>2250</v>
      </c>
      <c r="E100" s="122"/>
      <c r="F100" s="139">
        <f>SUM(F93:F99)</f>
        <v>1</v>
      </c>
      <c r="G100" s="139">
        <f>SUM(G93:G99)</f>
        <v>0.99999999999999889</v>
      </c>
    </row>
    <row r="101" spans="1:7" x14ac:dyDescent="0.3">
      <c r="A101" s="107" t="s">
        <v>124</v>
      </c>
      <c r="B101" s="152" t="s">
        <v>92</v>
      </c>
      <c r="C101" s="129">
        <v>0</v>
      </c>
      <c r="D101" s="138"/>
      <c r="E101" s="122"/>
      <c r="F101" s="141">
        <f>IF($D$100=0,"",IF(C101="[for completion]","",C101/$D$100))</f>
        <v>0</v>
      </c>
      <c r="G101" s="141" t="str">
        <f>IF($E$100=0,"",IF(D101="[for completion]","",D101/$E$100))</f>
        <v/>
      </c>
    </row>
    <row r="102" spans="1:7" x14ac:dyDescent="0.3">
      <c r="A102" s="107" t="s">
        <v>125</v>
      </c>
      <c r="B102" s="152" t="s">
        <v>94</v>
      </c>
      <c r="C102" s="129">
        <v>500</v>
      </c>
      <c r="D102" s="138"/>
      <c r="E102" s="122"/>
      <c r="F102" s="141">
        <f>IF($D$100=0,"",IF(C102="[for completion]","",C102/$D$100))</f>
        <v>0.22222222222222221</v>
      </c>
      <c r="G102" s="141" t="str">
        <f>IF($E$100=0,"",IF(D102="[for completion]","",D102/$E$100))</f>
        <v/>
      </c>
    </row>
    <row r="103" spans="1:7" x14ac:dyDescent="0.3">
      <c r="A103" s="107" t="s">
        <v>126</v>
      </c>
      <c r="B103" s="152" t="s">
        <v>1367</v>
      </c>
      <c r="C103" s="129">
        <v>0</v>
      </c>
      <c r="D103" s="138"/>
      <c r="E103" s="122"/>
      <c r="F103" s="141">
        <f>IF($D$100=0,"",IF(C103="[for completion]","",C103/$D$100))</f>
        <v>0</v>
      </c>
      <c r="G103" s="141" t="str">
        <f>IF($E$100=0,"",IF(D103="[for completion]","",D103/$E$100))</f>
        <v/>
      </c>
    </row>
    <row r="104" spans="1:7" x14ac:dyDescent="0.3">
      <c r="A104" s="107" t="s">
        <v>127</v>
      </c>
      <c r="B104" s="152" t="s">
        <v>97</v>
      </c>
      <c r="C104" s="129">
        <v>500</v>
      </c>
      <c r="D104" s="138"/>
      <c r="E104" s="122"/>
      <c r="F104" s="141">
        <f>IF($D$100=0,"",IF(C104="[for completion]","",C104/$D$100))</f>
        <v>0.22222222222222221</v>
      </c>
      <c r="G104" s="141" t="str">
        <f>IF($E$100=0,"",IF(D104="[for completion]","",D104/$E$100))</f>
        <v/>
      </c>
    </row>
    <row r="105" spans="1:7" x14ac:dyDescent="0.3">
      <c r="A105" s="107" t="s">
        <v>128</v>
      </c>
      <c r="B105" s="152" t="s">
        <v>1368</v>
      </c>
      <c r="C105" s="129">
        <v>0</v>
      </c>
      <c r="D105" s="138"/>
      <c r="E105" s="122"/>
      <c r="F105" s="141">
        <f>IF($D$100=0,"",IF(C105="[for completion]","",C105/$D$100))</f>
        <v>0</v>
      </c>
      <c r="G105" s="141" t="str">
        <f>IF($E$100=0,"",IF(D105="[for completion]","",D105/$E$100))</f>
        <v/>
      </c>
    </row>
    <row r="106" spans="1:7" x14ac:dyDescent="0.3">
      <c r="A106" s="107" t="s">
        <v>129</v>
      </c>
      <c r="B106" s="152"/>
      <c r="C106" s="135"/>
      <c r="D106" s="135"/>
      <c r="E106" s="122"/>
      <c r="F106" s="136"/>
      <c r="G106" s="136"/>
    </row>
    <row r="107" spans="1:7" x14ac:dyDescent="0.3">
      <c r="A107" s="107" t="s">
        <v>130</v>
      </c>
      <c r="B107" s="152"/>
      <c r="C107" s="135"/>
      <c r="D107" s="135"/>
      <c r="E107" s="122"/>
      <c r="F107" s="136"/>
      <c r="G107" s="136"/>
    </row>
    <row r="108" spans="1:7" x14ac:dyDescent="0.3">
      <c r="A108" s="107" t="s">
        <v>131</v>
      </c>
      <c r="B108" s="151"/>
      <c r="C108" s="135"/>
      <c r="D108" s="135"/>
      <c r="E108" s="122"/>
      <c r="F108" s="136"/>
      <c r="G108" s="136"/>
    </row>
    <row r="109" spans="1:7" x14ac:dyDescent="0.3">
      <c r="A109" s="107" t="s">
        <v>132</v>
      </c>
      <c r="B109" s="152"/>
      <c r="C109" s="135"/>
      <c r="D109" s="135"/>
      <c r="E109" s="122"/>
      <c r="F109" s="136"/>
      <c r="G109" s="136"/>
    </row>
    <row r="110" spans="1:7" x14ac:dyDescent="0.3">
      <c r="A110" s="107" t="s">
        <v>133</v>
      </c>
      <c r="B110" s="152"/>
      <c r="C110" s="135"/>
      <c r="D110" s="135"/>
      <c r="E110" s="122"/>
      <c r="F110" s="136"/>
      <c r="G110" s="136"/>
    </row>
    <row r="111" spans="1:7" x14ac:dyDescent="0.3">
      <c r="A111" s="125"/>
      <c r="B111" s="156" t="s">
        <v>1372</v>
      </c>
      <c r="C111" s="128" t="s">
        <v>134</v>
      </c>
      <c r="D111" s="128" t="s">
        <v>135</v>
      </c>
      <c r="E111" s="127"/>
      <c r="F111" s="128" t="s">
        <v>136</v>
      </c>
      <c r="G111" s="128" t="s">
        <v>137</v>
      </c>
    </row>
    <row r="112" spans="1:7" x14ac:dyDescent="0.3">
      <c r="A112" s="107" t="s">
        <v>138</v>
      </c>
      <c r="B112" s="122" t="s">
        <v>1</v>
      </c>
      <c r="C112" s="129">
        <v>2951.1028789300099</v>
      </c>
      <c r="D112" s="131"/>
      <c r="E112" s="136"/>
      <c r="F112" s="133">
        <v>1</v>
      </c>
      <c r="G112" s="141" t="str">
        <f t="shared" ref="G112:G129" si="5">IF($E$130=0,"",IF(D112="[for completion]","",IF(D112="","",D112/$E$130)))</f>
        <v/>
      </c>
    </row>
    <row r="113" spans="1:7" x14ac:dyDescent="0.3">
      <c r="A113" s="107" t="s">
        <v>139</v>
      </c>
      <c r="B113" s="122" t="s">
        <v>140</v>
      </c>
      <c r="C113" s="129"/>
      <c r="D113" s="131"/>
      <c r="E113" s="136"/>
      <c r="F113" s="141"/>
      <c r="G113" s="141" t="str">
        <f t="shared" si="5"/>
        <v/>
      </c>
    </row>
    <row r="114" spans="1:7" x14ac:dyDescent="0.3">
      <c r="A114" s="107" t="s">
        <v>141</v>
      </c>
      <c r="B114" s="122" t="s">
        <v>142</v>
      </c>
      <c r="C114" s="129"/>
      <c r="D114" s="131"/>
      <c r="E114" s="136"/>
      <c r="F114" s="141"/>
      <c r="G114" s="141" t="str">
        <f t="shared" si="5"/>
        <v/>
      </c>
    </row>
    <row r="115" spans="1:7" x14ac:dyDescent="0.3">
      <c r="A115" s="107" t="s">
        <v>143</v>
      </c>
      <c r="B115" s="122" t="s">
        <v>144</v>
      </c>
      <c r="C115" s="129"/>
      <c r="D115" s="131"/>
      <c r="E115" s="136"/>
      <c r="F115" s="141"/>
      <c r="G115" s="141" t="str">
        <f t="shared" si="5"/>
        <v/>
      </c>
    </row>
    <row r="116" spans="1:7" x14ac:dyDescent="0.3">
      <c r="A116" s="107" t="s">
        <v>145</v>
      </c>
      <c r="B116" s="122" t="s">
        <v>146</v>
      </c>
      <c r="C116" s="129"/>
      <c r="D116" s="131"/>
      <c r="E116" s="136"/>
      <c r="F116" s="141"/>
      <c r="G116" s="141" t="str">
        <f t="shared" si="5"/>
        <v/>
      </c>
    </row>
    <row r="117" spans="1:7" x14ac:dyDescent="0.3">
      <c r="A117" s="107" t="s">
        <v>147</v>
      </c>
      <c r="B117" s="122" t="s">
        <v>148</v>
      </c>
      <c r="C117" s="129"/>
      <c r="D117" s="131"/>
      <c r="E117" s="122"/>
      <c r="F117" s="141"/>
      <c r="G117" s="141" t="str">
        <f t="shared" si="5"/>
        <v/>
      </c>
    </row>
    <row r="118" spans="1:7" x14ac:dyDescent="0.3">
      <c r="A118" s="107" t="s">
        <v>149</v>
      </c>
      <c r="B118" s="122" t="s">
        <v>150</v>
      </c>
      <c r="C118" s="129"/>
      <c r="D118" s="131"/>
      <c r="E118" s="122"/>
      <c r="F118" s="141"/>
      <c r="G118" s="141" t="str">
        <f t="shared" si="5"/>
        <v/>
      </c>
    </row>
    <row r="119" spans="1:7" x14ac:dyDescent="0.3">
      <c r="A119" s="107" t="s">
        <v>151</v>
      </c>
      <c r="B119" s="122" t="s">
        <v>152</v>
      </c>
      <c r="C119" s="129"/>
      <c r="D119" s="131"/>
      <c r="E119" s="122"/>
      <c r="F119" s="141"/>
      <c r="G119" s="141" t="str">
        <f t="shared" si="5"/>
        <v/>
      </c>
    </row>
    <row r="120" spans="1:7" x14ac:dyDescent="0.3">
      <c r="A120" s="107" t="s">
        <v>153</v>
      </c>
      <c r="B120" s="122" t="s">
        <v>154</v>
      </c>
      <c r="C120" s="129"/>
      <c r="D120" s="131"/>
      <c r="E120" s="122"/>
      <c r="F120" s="141"/>
      <c r="G120" s="141" t="str">
        <f t="shared" si="5"/>
        <v/>
      </c>
    </row>
    <row r="121" spans="1:7" x14ac:dyDescent="0.3">
      <c r="A121" s="107" t="s">
        <v>155</v>
      </c>
      <c r="B121" s="122" t="s">
        <v>156</v>
      </c>
      <c r="C121" s="129"/>
      <c r="D121" s="131"/>
      <c r="F121" s="141"/>
      <c r="G121" s="141" t="str">
        <f t="shared" si="5"/>
        <v/>
      </c>
    </row>
    <row r="122" spans="1:7" x14ac:dyDescent="0.3">
      <c r="A122" s="107" t="s">
        <v>157</v>
      </c>
      <c r="B122" s="122" t="s">
        <v>158</v>
      </c>
      <c r="C122" s="129"/>
      <c r="D122" s="131"/>
      <c r="E122" s="122"/>
      <c r="F122" s="141"/>
      <c r="G122" s="141" t="str">
        <f t="shared" si="5"/>
        <v/>
      </c>
    </row>
    <row r="123" spans="1:7" x14ac:dyDescent="0.3">
      <c r="A123" s="107" t="s">
        <v>159</v>
      </c>
      <c r="B123" s="122" t="s">
        <v>160</v>
      </c>
      <c r="C123" s="129"/>
      <c r="D123" s="131"/>
      <c r="E123" s="122"/>
      <c r="F123" s="141"/>
      <c r="G123" s="141" t="str">
        <f t="shared" si="5"/>
        <v/>
      </c>
    </row>
    <row r="124" spans="1:7" x14ac:dyDescent="0.3">
      <c r="A124" s="107" t="s">
        <v>161</v>
      </c>
      <c r="B124" s="122" t="s">
        <v>162</v>
      </c>
      <c r="C124" s="129"/>
      <c r="D124" s="131"/>
      <c r="E124" s="122"/>
      <c r="F124" s="141"/>
      <c r="G124" s="141" t="str">
        <f t="shared" si="5"/>
        <v/>
      </c>
    </row>
    <row r="125" spans="1:7" x14ac:dyDescent="0.3">
      <c r="A125" s="107" t="s">
        <v>163</v>
      </c>
      <c r="B125" s="122" t="s">
        <v>164</v>
      </c>
      <c r="C125" s="129"/>
      <c r="D125" s="131"/>
      <c r="E125" s="122"/>
      <c r="F125" s="141"/>
      <c r="G125" s="141" t="str">
        <f t="shared" si="5"/>
        <v/>
      </c>
    </row>
    <row r="126" spans="1:7" x14ac:dyDescent="0.3">
      <c r="A126" s="107" t="s">
        <v>165</v>
      </c>
      <c r="B126" s="122" t="s">
        <v>166</v>
      </c>
      <c r="C126" s="129"/>
      <c r="D126" s="131"/>
      <c r="E126" s="122"/>
      <c r="F126" s="141"/>
      <c r="G126" s="141" t="str">
        <f t="shared" si="5"/>
        <v/>
      </c>
    </row>
    <row r="127" spans="1:7" x14ac:dyDescent="0.3">
      <c r="A127" s="107" t="s">
        <v>167</v>
      </c>
      <c r="B127" s="122" t="s">
        <v>168</v>
      </c>
      <c r="C127" s="129"/>
      <c r="D127" s="131"/>
      <c r="E127" s="122"/>
      <c r="F127" s="141"/>
      <c r="G127" s="141" t="str">
        <f t="shared" si="5"/>
        <v/>
      </c>
    </row>
    <row r="128" spans="1:7" x14ac:dyDescent="0.3">
      <c r="A128" s="107" t="s">
        <v>169</v>
      </c>
      <c r="B128" s="122" t="s">
        <v>170</v>
      </c>
      <c r="C128" s="129"/>
      <c r="D128" s="131"/>
      <c r="E128" s="122"/>
      <c r="F128" s="141"/>
      <c r="G128" s="141" t="str">
        <f t="shared" si="5"/>
        <v/>
      </c>
    </row>
    <row r="129" spans="1:7" x14ac:dyDescent="0.3">
      <c r="A129" s="107" t="s">
        <v>171</v>
      </c>
      <c r="B129" s="122" t="s">
        <v>66</v>
      </c>
      <c r="C129" s="129"/>
      <c r="D129" s="131"/>
      <c r="E129" s="122"/>
      <c r="F129" s="141"/>
      <c r="G129" s="141" t="str">
        <f t="shared" si="5"/>
        <v/>
      </c>
    </row>
    <row r="130" spans="1:7" x14ac:dyDescent="0.3">
      <c r="A130" s="107" t="s">
        <v>172</v>
      </c>
      <c r="B130" s="151" t="s">
        <v>68</v>
      </c>
      <c r="C130" s="131">
        <f>SUM(C112:C129)</f>
        <v>2951.1028789300099</v>
      </c>
      <c r="D130" s="131">
        <f>SUM(D112:D129)</f>
        <v>0</v>
      </c>
      <c r="E130" s="122"/>
      <c r="F130" s="133">
        <f>SUM(F112:F129)</f>
        <v>1</v>
      </c>
      <c r="G130" s="133"/>
    </row>
    <row r="131" spans="1:7" x14ac:dyDescent="0.3">
      <c r="A131" s="107" t="s">
        <v>173</v>
      </c>
      <c r="B131" s="140" t="s">
        <v>174</v>
      </c>
      <c r="C131" s="131"/>
      <c r="D131" s="131"/>
      <c r="E131" s="122"/>
      <c r="F131" s="141" t="str">
        <f t="shared" ref="F131:F136" si="6">IF($D$130=0,"",IF(C131="[for completion]","",C131/$D$130))</f>
        <v/>
      </c>
      <c r="G131" s="141" t="str">
        <f t="shared" ref="G131:G136" si="7">IF($E$130=0,"",IF(D131="[for completion]","",D131/$E$130))</f>
        <v/>
      </c>
    </row>
    <row r="132" spans="1:7" x14ac:dyDescent="0.3">
      <c r="A132" s="107" t="s">
        <v>175</v>
      </c>
      <c r="B132" s="140" t="s">
        <v>174</v>
      </c>
      <c r="C132" s="131"/>
      <c r="D132" s="131"/>
      <c r="E132" s="122"/>
      <c r="F132" s="141" t="str">
        <f t="shared" si="6"/>
        <v/>
      </c>
      <c r="G132" s="141" t="str">
        <f t="shared" si="7"/>
        <v/>
      </c>
    </row>
    <row r="133" spans="1:7" x14ac:dyDescent="0.3">
      <c r="A133" s="107" t="s">
        <v>176</v>
      </c>
      <c r="B133" s="140" t="s">
        <v>174</v>
      </c>
      <c r="C133" s="131"/>
      <c r="D133" s="131"/>
      <c r="E133" s="122"/>
      <c r="F133" s="141" t="str">
        <f t="shared" si="6"/>
        <v/>
      </c>
      <c r="G133" s="141" t="str">
        <f t="shared" si="7"/>
        <v/>
      </c>
    </row>
    <row r="134" spans="1:7" x14ac:dyDescent="0.3">
      <c r="A134" s="107" t="s">
        <v>177</v>
      </c>
      <c r="B134" s="140" t="s">
        <v>174</v>
      </c>
      <c r="C134" s="131"/>
      <c r="D134" s="131"/>
      <c r="E134" s="122"/>
      <c r="F134" s="141" t="str">
        <f t="shared" si="6"/>
        <v/>
      </c>
      <c r="G134" s="141" t="str">
        <f t="shared" si="7"/>
        <v/>
      </c>
    </row>
    <row r="135" spans="1:7" x14ac:dyDescent="0.3">
      <c r="A135" s="107" t="s">
        <v>178</v>
      </c>
      <c r="B135" s="140" t="s">
        <v>174</v>
      </c>
      <c r="C135" s="131"/>
      <c r="D135" s="131"/>
      <c r="E135" s="122"/>
      <c r="F135" s="141" t="str">
        <f t="shared" si="6"/>
        <v/>
      </c>
      <c r="G135" s="141" t="str">
        <f t="shared" si="7"/>
        <v/>
      </c>
    </row>
    <row r="136" spans="1:7" x14ac:dyDescent="0.3">
      <c r="A136" s="107" t="s">
        <v>179</v>
      </c>
      <c r="B136" s="140" t="s">
        <v>174</v>
      </c>
      <c r="C136" s="131"/>
      <c r="D136" s="131"/>
      <c r="E136" s="122"/>
      <c r="F136" s="141" t="str">
        <f t="shared" si="6"/>
        <v/>
      </c>
      <c r="G136" s="141" t="str">
        <f t="shared" si="7"/>
        <v/>
      </c>
    </row>
    <row r="137" spans="1:7" x14ac:dyDescent="0.3">
      <c r="A137" s="125"/>
      <c r="B137" s="126" t="s">
        <v>180</v>
      </c>
      <c r="C137" s="128" t="s">
        <v>134</v>
      </c>
      <c r="D137" s="128" t="s">
        <v>135</v>
      </c>
      <c r="E137" s="127"/>
      <c r="F137" s="128" t="s">
        <v>136</v>
      </c>
      <c r="G137" s="128" t="s">
        <v>137</v>
      </c>
    </row>
    <row r="138" spans="1:7" x14ac:dyDescent="0.3">
      <c r="A138" s="107" t="s">
        <v>181</v>
      </c>
      <c r="B138" s="122" t="s">
        <v>1</v>
      </c>
      <c r="C138" s="129">
        <v>2250</v>
      </c>
      <c r="D138" s="129"/>
      <c r="E138" s="136"/>
      <c r="F138" s="133">
        <v>1</v>
      </c>
      <c r="G138" s="141" t="str">
        <f t="shared" ref="G138:G155" si="8">IF($E$156=0,"",IF(D138="[for completion]","",IF(D138="","",D138/$E$156)))</f>
        <v/>
      </c>
    </row>
    <row r="139" spans="1:7" x14ac:dyDescent="0.3">
      <c r="A139" s="107" t="s">
        <v>182</v>
      </c>
      <c r="B139" s="122" t="s">
        <v>140</v>
      </c>
      <c r="C139" s="131"/>
      <c r="D139" s="131"/>
      <c r="E139" s="136"/>
      <c r="F139" s="141"/>
      <c r="G139" s="141" t="str">
        <f t="shared" si="8"/>
        <v/>
      </c>
    </row>
    <row r="140" spans="1:7" x14ac:dyDescent="0.3">
      <c r="A140" s="107" t="s">
        <v>183</v>
      </c>
      <c r="B140" s="122" t="s">
        <v>142</v>
      </c>
      <c r="C140" s="131"/>
      <c r="D140" s="131"/>
      <c r="E140" s="136"/>
      <c r="F140" s="141" t="str">
        <f t="shared" ref="F140:F155" si="9">IF($D$156=0,"",IF(C140="[for completion]","",IF(C140="","",C140/$D$156)))</f>
        <v/>
      </c>
      <c r="G140" s="141" t="str">
        <f t="shared" si="8"/>
        <v/>
      </c>
    </row>
    <row r="141" spans="1:7" x14ac:dyDescent="0.3">
      <c r="A141" s="107" t="s">
        <v>184</v>
      </c>
      <c r="B141" s="122" t="s">
        <v>144</v>
      </c>
      <c r="C141" s="131"/>
      <c r="D141" s="131"/>
      <c r="E141" s="136"/>
      <c r="F141" s="141" t="str">
        <f t="shared" si="9"/>
        <v/>
      </c>
      <c r="G141" s="141" t="str">
        <f t="shared" si="8"/>
        <v/>
      </c>
    </row>
    <row r="142" spans="1:7" x14ac:dyDescent="0.3">
      <c r="A142" s="107" t="s">
        <v>185</v>
      </c>
      <c r="B142" s="122" t="s">
        <v>146</v>
      </c>
      <c r="C142" s="131"/>
      <c r="D142" s="131"/>
      <c r="E142" s="136"/>
      <c r="F142" s="141" t="str">
        <f t="shared" si="9"/>
        <v/>
      </c>
      <c r="G142" s="141" t="str">
        <f t="shared" si="8"/>
        <v/>
      </c>
    </row>
    <row r="143" spans="1:7" x14ac:dyDescent="0.3">
      <c r="A143" s="107" t="s">
        <v>186</v>
      </c>
      <c r="B143" s="122" t="s">
        <v>148</v>
      </c>
      <c r="C143" s="131"/>
      <c r="D143" s="131"/>
      <c r="E143" s="122"/>
      <c r="F143" s="141" t="str">
        <f t="shared" si="9"/>
        <v/>
      </c>
      <c r="G143" s="141" t="str">
        <f t="shared" si="8"/>
        <v/>
      </c>
    </row>
    <row r="144" spans="1:7" x14ac:dyDescent="0.3">
      <c r="A144" s="107" t="s">
        <v>187</v>
      </c>
      <c r="B144" s="122" t="s">
        <v>150</v>
      </c>
      <c r="C144" s="131"/>
      <c r="D144" s="131"/>
      <c r="E144" s="122"/>
      <c r="F144" s="141" t="str">
        <f t="shared" si="9"/>
        <v/>
      </c>
      <c r="G144" s="141" t="str">
        <f t="shared" si="8"/>
        <v/>
      </c>
    </row>
    <row r="145" spans="1:7" x14ac:dyDescent="0.3">
      <c r="A145" s="107" t="s">
        <v>188</v>
      </c>
      <c r="B145" s="122" t="s">
        <v>152</v>
      </c>
      <c r="C145" s="131"/>
      <c r="D145" s="131"/>
      <c r="E145" s="122"/>
      <c r="F145" s="141" t="str">
        <f t="shared" si="9"/>
        <v/>
      </c>
      <c r="G145" s="141" t="str">
        <f t="shared" si="8"/>
        <v/>
      </c>
    </row>
    <row r="146" spans="1:7" x14ac:dyDescent="0.3">
      <c r="A146" s="107" t="s">
        <v>189</v>
      </c>
      <c r="B146" s="122" t="s">
        <v>154</v>
      </c>
      <c r="C146" s="131"/>
      <c r="D146" s="131"/>
      <c r="E146" s="122"/>
      <c r="F146" s="141" t="str">
        <f t="shared" si="9"/>
        <v/>
      </c>
      <c r="G146" s="141" t="str">
        <f t="shared" si="8"/>
        <v/>
      </c>
    </row>
    <row r="147" spans="1:7" x14ac:dyDescent="0.3">
      <c r="A147" s="107" t="s">
        <v>190</v>
      </c>
      <c r="B147" s="122" t="s">
        <v>156</v>
      </c>
      <c r="C147" s="131"/>
      <c r="D147" s="131"/>
      <c r="F147" s="141" t="str">
        <f t="shared" si="9"/>
        <v/>
      </c>
      <c r="G147" s="141" t="str">
        <f t="shared" si="8"/>
        <v/>
      </c>
    </row>
    <row r="148" spans="1:7" x14ac:dyDescent="0.3">
      <c r="A148" s="107" t="s">
        <v>191</v>
      </c>
      <c r="B148" s="122" t="s">
        <v>158</v>
      </c>
      <c r="C148" s="131"/>
      <c r="D148" s="131"/>
      <c r="E148" s="122"/>
      <c r="F148" s="141" t="str">
        <f t="shared" si="9"/>
        <v/>
      </c>
      <c r="G148" s="141" t="str">
        <f t="shared" si="8"/>
        <v/>
      </c>
    </row>
    <row r="149" spans="1:7" x14ac:dyDescent="0.3">
      <c r="A149" s="107" t="s">
        <v>192</v>
      </c>
      <c r="B149" s="122" t="s">
        <v>160</v>
      </c>
      <c r="C149" s="131"/>
      <c r="D149" s="131"/>
      <c r="E149" s="122"/>
      <c r="F149" s="141" t="str">
        <f t="shared" si="9"/>
        <v/>
      </c>
      <c r="G149" s="141" t="str">
        <f t="shared" si="8"/>
        <v/>
      </c>
    </row>
    <row r="150" spans="1:7" x14ac:dyDescent="0.3">
      <c r="A150" s="107" t="s">
        <v>193</v>
      </c>
      <c r="B150" s="122" t="s">
        <v>162</v>
      </c>
      <c r="C150" s="131"/>
      <c r="D150" s="131"/>
      <c r="E150" s="122"/>
      <c r="F150" s="141" t="str">
        <f t="shared" si="9"/>
        <v/>
      </c>
      <c r="G150" s="141" t="str">
        <f t="shared" si="8"/>
        <v/>
      </c>
    </row>
    <row r="151" spans="1:7" x14ac:dyDescent="0.3">
      <c r="A151" s="107" t="s">
        <v>194</v>
      </c>
      <c r="B151" s="122" t="s">
        <v>164</v>
      </c>
      <c r="C151" s="131"/>
      <c r="D151" s="131"/>
      <c r="E151" s="122"/>
      <c r="F151" s="141" t="str">
        <f t="shared" si="9"/>
        <v/>
      </c>
      <c r="G151" s="141" t="str">
        <f t="shared" si="8"/>
        <v/>
      </c>
    </row>
    <row r="152" spans="1:7" x14ac:dyDescent="0.3">
      <c r="A152" s="107" t="s">
        <v>195</v>
      </c>
      <c r="B152" s="122" t="s">
        <v>166</v>
      </c>
      <c r="C152" s="131"/>
      <c r="D152" s="131"/>
      <c r="E152" s="122"/>
      <c r="F152" s="141" t="str">
        <f t="shared" si="9"/>
        <v/>
      </c>
      <c r="G152" s="141" t="str">
        <f t="shared" si="8"/>
        <v/>
      </c>
    </row>
    <row r="153" spans="1:7" x14ac:dyDescent="0.3">
      <c r="A153" s="107" t="s">
        <v>196</v>
      </c>
      <c r="B153" s="122" t="s">
        <v>168</v>
      </c>
      <c r="C153" s="131"/>
      <c r="D153" s="131"/>
      <c r="E153" s="122"/>
      <c r="F153" s="141" t="str">
        <f t="shared" si="9"/>
        <v/>
      </c>
      <c r="G153" s="141" t="str">
        <f t="shared" si="8"/>
        <v/>
      </c>
    </row>
    <row r="154" spans="1:7" x14ac:dyDescent="0.3">
      <c r="A154" s="107" t="s">
        <v>197</v>
      </c>
      <c r="B154" s="122" t="s">
        <v>170</v>
      </c>
      <c r="C154" s="131"/>
      <c r="D154" s="131"/>
      <c r="E154" s="122"/>
      <c r="F154" s="141" t="str">
        <f t="shared" si="9"/>
        <v/>
      </c>
      <c r="G154" s="141" t="str">
        <f t="shared" si="8"/>
        <v/>
      </c>
    </row>
    <row r="155" spans="1:7" x14ac:dyDescent="0.3">
      <c r="A155" s="107" t="s">
        <v>198</v>
      </c>
      <c r="B155" s="122" t="s">
        <v>66</v>
      </c>
      <c r="C155" s="131"/>
      <c r="D155" s="131"/>
      <c r="E155" s="122"/>
      <c r="F155" s="141" t="str">
        <f t="shared" si="9"/>
        <v/>
      </c>
      <c r="G155" s="141" t="str">
        <f t="shared" si="8"/>
        <v/>
      </c>
    </row>
    <row r="156" spans="1:7" x14ac:dyDescent="0.3">
      <c r="A156" s="107" t="s">
        <v>199</v>
      </c>
      <c r="B156" s="151" t="s">
        <v>68</v>
      </c>
      <c r="C156" s="131">
        <f>SUM(C138:C155)</f>
        <v>2250</v>
      </c>
      <c r="D156" s="131"/>
      <c r="E156" s="122"/>
      <c r="F156" s="133">
        <f>SUM(F138:F155)</f>
        <v>1</v>
      </c>
      <c r="G156" s="133"/>
    </row>
    <row r="157" spans="1:7" x14ac:dyDescent="0.3">
      <c r="A157" s="107" t="s">
        <v>200</v>
      </c>
      <c r="B157" s="140" t="s">
        <v>174</v>
      </c>
      <c r="C157" s="131"/>
      <c r="D157" s="131"/>
      <c r="E157" s="122"/>
      <c r="F157" s="141" t="str">
        <f t="shared" ref="F157:F162" si="10">IF($D$156=0,"",IF(C157="[for completion]","",IF(C157="","",C157/$D$156)))</f>
        <v/>
      </c>
      <c r="G157" s="141" t="str">
        <f t="shared" ref="G157:G162" si="11">IF($E$156=0,"",IF(D157="[for completion]","",IF(D157="","",D157/$E$156)))</f>
        <v/>
      </c>
    </row>
    <row r="158" spans="1:7" x14ac:dyDescent="0.3">
      <c r="A158" s="107" t="s">
        <v>201</v>
      </c>
      <c r="B158" s="140" t="s">
        <v>174</v>
      </c>
      <c r="C158" s="131"/>
      <c r="D158" s="131"/>
      <c r="E158" s="122"/>
      <c r="F158" s="141" t="str">
        <f t="shared" si="10"/>
        <v/>
      </c>
      <c r="G158" s="141" t="str">
        <f t="shared" si="11"/>
        <v/>
      </c>
    </row>
    <row r="159" spans="1:7" x14ac:dyDescent="0.3">
      <c r="A159" s="107" t="s">
        <v>202</v>
      </c>
      <c r="B159" s="140" t="s">
        <v>174</v>
      </c>
      <c r="C159" s="131"/>
      <c r="D159" s="131"/>
      <c r="E159" s="122"/>
      <c r="F159" s="141" t="str">
        <f t="shared" si="10"/>
        <v/>
      </c>
      <c r="G159" s="141" t="str">
        <f t="shared" si="11"/>
        <v/>
      </c>
    </row>
    <row r="160" spans="1:7" x14ac:dyDescent="0.3">
      <c r="A160" s="107" t="s">
        <v>203</v>
      </c>
      <c r="B160" s="140" t="s">
        <v>174</v>
      </c>
      <c r="C160" s="131"/>
      <c r="D160" s="131"/>
      <c r="E160" s="122"/>
      <c r="F160" s="141" t="str">
        <f t="shared" si="10"/>
        <v/>
      </c>
      <c r="G160" s="141" t="str">
        <f t="shared" si="11"/>
        <v/>
      </c>
    </row>
    <row r="161" spans="1:7" x14ac:dyDescent="0.3">
      <c r="A161" s="107" t="s">
        <v>204</v>
      </c>
      <c r="B161" s="140" t="s">
        <v>174</v>
      </c>
      <c r="C161" s="131"/>
      <c r="D161" s="131"/>
      <c r="E161" s="122"/>
      <c r="F161" s="141" t="str">
        <f t="shared" si="10"/>
        <v/>
      </c>
      <c r="G161" s="141" t="str">
        <f t="shared" si="11"/>
        <v/>
      </c>
    </row>
    <row r="162" spans="1:7" x14ac:dyDescent="0.3">
      <c r="A162" s="107" t="s">
        <v>205</v>
      </c>
      <c r="B162" s="140" t="s">
        <v>174</v>
      </c>
      <c r="C162" s="131"/>
      <c r="D162" s="131"/>
      <c r="E162" s="122"/>
      <c r="F162" s="141" t="str">
        <f t="shared" si="10"/>
        <v/>
      </c>
      <c r="G162" s="141" t="str">
        <f t="shared" si="11"/>
        <v/>
      </c>
    </row>
    <row r="163" spans="1:7" x14ac:dyDescent="0.3">
      <c r="A163" s="125"/>
      <c r="B163" s="126" t="s">
        <v>206</v>
      </c>
      <c r="C163" s="144" t="s">
        <v>134</v>
      </c>
      <c r="D163" s="144" t="s">
        <v>135</v>
      </c>
      <c r="E163" s="127"/>
      <c r="F163" s="144" t="s">
        <v>136</v>
      </c>
      <c r="G163" s="144" t="s">
        <v>137</v>
      </c>
    </row>
    <row r="164" spans="1:7" x14ac:dyDescent="0.3">
      <c r="A164" s="107" t="s">
        <v>207</v>
      </c>
      <c r="B164" s="100" t="s">
        <v>208</v>
      </c>
      <c r="C164" s="129">
        <v>2250</v>
      </c>
      <c r="D164" s="131"/>
      <c r="E164" s="157"/>
      <c r="F164" s="133">
        <v>1</v>
      </c>
      <c r="G164" s="141" t="str">
        <f>IF($E$167=0,"",IF(D164="[for completion]","",IF(D164="","",D164/$E$167)))</f>
        <v/>
      </c>
    </row>
    <row r="165" spans="1:7" x14ac:dyDescent="0.3">
      <c r="A165" s="107" t="s">
        <v>209</v>
      </c>
      <c r="B165" s="100" t="s">
        <v>210</v>
      </c>
      <c r="C165" s="129">
        <v>0</v>
      </c>
      <c r="D165" s="131"/>
      <c r="E165" s="157"/>
      <c r="F165" s="141" t="str">
        <f>IF($D$167=0,"",IF(C165="[for completion]","",IF(C165="","",C165/$D$167)))</f>
        <v/>
      </c>
      <c r="G165" s="141" t="str">
        <f>IF($E$167=0,"",IF(D165="[for completion]","",IF(D165="","",D165/$E$167)))</f>
        <v/>
      </c>
    </row>
    <row r="166" spans="1:7" x14ac:dyDescent="0.3">
      <c r="A166" s="107" t="s">
        <v>211</v>
      </c>
      <c r="B166" s="100" t="s">
        <v>66</v>
      </c>
      <c r="C166" s="129">
        <v>0</v>
      </c>
      <c r="D166" s="131"/>
      <c r="E166" s="157"/>
      <c r="F166" s="141" t="str">
        <f>IF($D$167=0,"",IF(C166="[for completion]","",IF(C166="","",C166/$D$167)))</f>
        <v/>
      </c>
      <c r="G166" s="141" t="str">
        <f>IF($E$167=0,"",IF(D166="[for completion]","",IF(D166="","",D166/$E$167)))</f>
        <v/>
      </c>
    </row>
    <row r="167" spans="1:7" x14ac:dyDescent="0.3">
      <c r="A167" s="107" t="s">
        <v>212</v>
      </c>
      <c r="B167" s="158" t="s">
        <v>68</v>
      </c>
      <c r="C167" s="159">
        <f>SUM(C164:C166)</f>
        <v>2250</v>
      </c>
      <c r="D167" s="159"/>
      <c r="E167" s="157"/>
      <c r="F167" s="160">
        <f>SUM(F164:F166)</f>
        <v>1</v>
      </c>
      <c r="G167" s="160"/>
    </row>
    <row r="168" spans="1:7" x14ac:dyDescent="0.3">
      <c r="A168" s="107" t="s">
        <v>213</v>
      </c>
      <c r="B168" s="158"/>
      <c r="C168" s="159"/>
      <c r="D168" s="159"/>
      <c r="E168" s="157"/>
      <c r="F168" s="157"/>
      <c r="G168" s="149"/>
    </row>
    <row r="169" spans="1:7" x14ac:dyDescent="0.3">
      <c r="A169" s="107" t="s">
        <v>214</v>
      </c>
      <c r="B169" s="158"/>
      <c r="C169" s="159"/>
      <c r="D169" s="159"/>
      <c r="E169" s="157"/>
      <c r="F169" s="157"/>
      <c r="G169" s="149"/>
    </row>
    <row r="170" spans="1:7" x14ac:dyDescent="0.3">
      <c r="A170" s="107" t="s">
        <v>215</v>
      </c>
      <c r="B170" s="158"/>
      <c r="C170" s="159"/>
      <c r="D170" s="159"/>
      <c r="E170" s="157"/>
      <c r="F170" s="157"/>
      <c r="G170" s="149"/>
    </row>
    <row r="171" spans="1:7" x14ac:dyDescent="0.3">
      <c r="A171" s="107" t="s">
        <v>216</v>
      </c>
      <c r="B171" s="158"/>
      <c r="C171" s="159"/>
      <c r="D171" s="159"/>
      <c r="E171" s="157"/>
      <c r="F171" s="157"/>
      <c r="G171" s="149"/>
    </row>
    <row r="172" spans="1:7" x14ac:dyDescent="0.3">
      <c r="A172" s="107" t="s">
        <v>217</v>
      </c>
      <c r="B172" s="158"/>
      <c r="C172" s="159"/>
      <c r="D172" s="159"/>
      <c r="E172" s="157"/>
      <c r="F172" s="157"/>
      <c r="G172" s="149"/>
    </row>
    <row r="173" spans="1:7" x14ac:dyDescent="0.3">
      <c r="A173" s="125"/>
      <c r="B173" s="126" t="s">
        <v>218</v>
      </c>
      <c r="C173" s="125" t="s">
        <v>55</v>
      </c>
      <c r="D173" s="125"/>
      <c r="E173" s="127"/>
      <c r="F173" s="128" t="s">
        <v>219</v>
      </c>
      <c r="G173" s="128"/>
    </row>
    <row r="174" spans="1:7" x14ac:dyDescent="0.3">
      <c r="A174" s="107" t="s">
        <v>220</v>
      </c>
      <c r="B174" s="122" t="s">
        <v>221</v>
      </c>
      <c r="C174" s="129">
        <v>0</v>
      </c>
      <c r="D174" s="118"/>
      <c r="E174" s="110"/>
      <c r="F174" s="133">
        <v>0</v>
      </c>
      <c r="G174" s="136"/>
    </row>
    <row r="175" spans="1:7" ht="29" x14ac:dyDescent="0.3">
      <c r="A175" s="107" t="s">
        <v>222</v>
      </c>
      <c r="B175" s="122" t="s">
        <v>223</v>
      </c>
      <c r="C175" s="129">
        <v>13</v>
      </c>
      <c r="E175" s="143"/>
      <c r="F175" s="133">
        <v>9.7675423094159206E-2</v>
      </c>
      <c r="G175" s="136"/>
    </row>
    <row r="176" spans="1:7" x14ac:dyDescent="0.3">
      <c r="A176" s="107" t="s">
        <v>224</v>
      </c>
      <c r="B176" s="122" t="s">
        <v>225</v>
      </c>
      <c r="C176" s="129">
        <v>0</v>
      </c>
      <c r="E176" s="143"/>
      <c r="F176" s="133">
        <v>0</v>
      </c>
      <c r="G176" s="136"/>
    </row>
    <row r="177" spans="1:7" x14ac:dyDescent="0.3">
      <c r="A177" s="107" t="s">
        <v>226</v>
      </c>
      <c r="B177" s="122" t="s">
        <v>227</v>
      </c>
      <c r="C177" s="129">
        <v>120.09386935000001</v>
      </c>
      <c r="E177" s="143"/>
      <c r="F177" s="133">
        <v>0.902324576905841</v>
      </c>
      <c r="G177" s="136"/>
    </row>
    <row r="178" spans="1:7" x14ac:dyDescent="0.3">
      <c r="A178" s="107" t="s">
        <v>228</v>
      </c>
      <c r="B178" s="122" t="s">
        <v>66</v>
      </c>
      <c r="C178" s="129">
        <v>0</v>
      </c>
      <c r="E178" s="143"/>
      <c r="F178" s="133">
        <v>0</v>
      </c>
      <c r="G178" s="136"/>
    </row>
    <row r="179" spans="1:7" x14ac:dyDescent="0.3">
      <c r="A179" s="107" t="s">
        <v>229</v>
      </c>
      <c r="B179" s="151" t="s">
        <v>68</v>
      </c>
      <c r="C179" s="161">
        <f>SUM(C174:C178)</f>
        <v>133.09386935000001</v>
      </c>
      <c r="E179" s="143"/>
      <c r="F179" s="139">
        <f>SUM(F174:F178)</f>
        <v>1.0000000000000002</v>
      </c>
      <c r="G179" s="136"/>
    </row>
    <row r="180" spans="1:7" x14ac:dyDescent="0.3">
      <c r="A180" s="107" t="s">
        <v>230</v>
      </c>
      <c r="B180" s="162" t="s">
        <v>231</v>
      </c>
      <c r="C180" s="131"/>
      <c r="E180" s="143"/>
      <c r="F180" s="141" t="str">
        <f t="shared" ref="F180:F187" si="12">IF($D$179=0,"",IF(C180="[for completion]","",C180/$D$179))</f>
        <v/>
      </c>
      <c r="G180" s="136"/>
    </row>
    <row r="181" spans="1:7" ht="29" x14ac:dyDescent="0.3">
      <c r="A181" s="107" t="s">
        <v>232</v>
      </c>
      <c r="B181" s="162" t="s">
        <v>233</v>
      </c>
      <c r="C181" s="163"/>
      <c r="D181" s="162"/>
      <c r="E181" s="162"/>
      <c r="F181" s="141" t="str">
        <f t="shared" si="12"/>
        <v/>
      </c>
      <c r="G181" s="162"/>
    </row>
    <row r="182" spans="1:7" ht="29" x14ac:dyDescent="0.3">
      <c r="A182" s="107" t="s">
        <v>234</v>
      </c>
      <c r="B182" s="162" t="s">
        <v>235</v>
      </c>
      <c r="C182" s="131"/>
      <c r="E182" s="143"/>
      <c r="F182" s="141" t="str">
        <f t="shared" si="12"/>
        <v/>
      </c>
      <c r="G182" s="136"/>
    </row>
    <row r="183" spans="1:7" x14ac:dyDescent="0.3">
      <c r="A183" s="107" t="s">
        <v>236</v>
      </c>
      <c r="B183" s="162" t="s">
        <v>237</v>
      </c>
      <c r="C183" s="131"/>
      <c r="E183" s="143"/>
      <c r="F183" s="141" t="str">
        <f t="shared" si="12"/>
        <v/>
      </c>
      <c r="G183" s="136"/>
    </row>
    <row r="184" spans="1:7" ht="29" x14ac:dyDescent="0.3">
      <c r="A184" s="107" t="s">
        <v>238</v>
      </c>
      <c r="B184" s="162" t="s">
        <v>239</v>
      </c>
      <c r="C184" s="163"/>
      <c r="D184" s="162"/>
      <c r="E184" s="162"/>
      <c r="F184" s="141" t="str">
        <f t="shared" si="12"/>
        <v/>
      </c>
      <c r="G184" s="162"/>
    </row>
    <row r="185" spans="1:7" ht="29" x14ac:dyDescent="0.3">
      <c r="A185" s="107" t="s">
        <v>240</v>
      </c>
      <c r="B185" s="162" t="s">
        <v>241</v>
      </c>
      <c r="C185" s="131"/>
      <c r="E185" s="143"/>
      <c r="F185" s="141" t="str">
        <f t="shared" si="12"/>
        <v/>
      </c>
      <c r="G185" s="136"/>
    </row>
    <row r="186" spans="1:7" x14ac:dyDescent="0.3">
      <c r="A186" s="107" t="s">
        <v>242</v>
      </c>
      <c r="B186" s="162" t="s">
        <v>243</v>
      </c>
      <c r="C186" s="131"/>
      <c r="E186" s="143"/>
      <c r="F186" s="141" t="str">
        <f t="shared" si="12"/>
        <v/>
      </c>
      <c r="G186" s="136"/>
    </row>
    <row r="187" spans="1:7" x14ac:dyDescent="0.3">
      <c r="A187" s="107" t="s">
        <v>244</v>
      </c>
      <c r="B187" s="162" t="s">
        <v>245</v>
      </c>
      <c r="C187" s="131"/>
      <c r="E187" s="143"/>
      <c r="F187" s="141" t="str">
        <f t="shared" si="12"/>
        <v/>
      </c>
      <c r="G187" s="136"/>
    </row>
    <row r="188" spans="1:7" x14ac:dyDescent="0.3">
      <c r="A188" s="107" t="s">
        <v>246</v>
      </c>
      <c r="B188" s="162"/>
      <c r="E188" s="143"/>
      <c r="F188" s="136"/>
      <c r="G188" s="136"/>
    </row>
    <row r="189" spans="1:7" x14ac:dyDescent="0.3">
      <c r="A189" s="107" t="s">
        <v>247</v>
      </c>
      <c r="B189" s="162"/>
      <c r="E189" s="143"/>
      <c r="F189" s="136"/>
      <c r="G189" s="136"/>
    </row>
    <row r="190" spans="1:7" x14ac:dyDescent="0.3">
      <c r="A190" s="107" t="s">
        <v>248</v>
      </c>
      <c r="B190" s="162"/>
      <c r="E190" s="143"/>
      <c r="F190" s="136"/>
      <c r="G190" s="136"/>
    </row>
    <row r="191" spans="1:7" x14ac:dyDescent="0.3">
      <c r="A191" s="107" t="s">
        <v>249</v>
      </c>
      <c r="B191" s="140"/>
      <c r="E191" s="143"/>
      <c r="F191" s="136"/>
      <c r="G191" s="136"/>
    </row>
    <row r="192" spans="1:7" x14ac:dyDescent="0.3">
      <c r="A192" s="125"/>
      <c r="B192" s="126" t="s">
        <v>250</v>
      </c>
      <c r="C192" s="125" t="s">
        <v>55</v>
      </c>
      <c r="D192" s="125"/>
      <c r="E192" s="127"/>
      <c r="F192" s="128" t="s">
        <v>219</v>
      </c>
      <c r="G192" s="128"/>
    </row>
    <row r="193" spans="1:7" x14ac:dyDescent="0.3">
      <c r="A193" s="107" t="s">
        <v>251</v>
      </c>
      <c r="B193" s="122" t="s">
        <v>252</v>
      </c>
      <c r="C193" s="129">
        <v>13</v>
      </c>
      <c r="E193" s="135"/>
      <c r="F193" s="150">
        <v>1</v>
      </c>
      <c r="G193" s="136"/>
    </row>
    <row r="194" spans="1:7" x14ac:dyDescent="0.3">
      <c r="A194" s="107" t="s">
        <v>253</v>
      </c>
      <c r="B194" s="122" t="s">
        <v>254</v>
      </c>
      <c r="C194" s="129">
        <v>0</v>
      </c>
      <c r="E194" s="143"/>
      <c r="F194" s="150">
        <v>0</v>
      </c>
      <c r="G194" s="143"/>
    </row>
    <row r="195" spans="1:7" x14ac:dyDescent="0.3">
      <c r="A195" s="107" t="s">
        <v>255</v>
      </c>
      <c r="B195" s="122" t="s">
        <v>256</v>
      </c>
      <c r="C195" s="129">
        <v>0</v>
      </c>
      <c r="E195" s="143"/>
      <c r="F195" s="150">
        <v>0</v>
      </c>
      <c r="G195" s="143"/>
    </row>
    <row r="196" spans="1:7" x14ac:dyDescent="0.3">
      <c r="A196" s="107" t="s">
        <v>257</v>
      </c>
      <c r="B196" s="122" t="s">
        <v>258</v>
      </c>
      <c r="C196" s="129">
        <v>0</v>
      </c>
      <c r="E196" s="143"/>
      <c r="F196" s="150">
        <v>0</v>
      </c>
      <c r="G196" s="143"/>
    </row>
    <row r="197" spans="1:7" x14ac:dyDescent="0.3">
      <c r="A197" s="107" t="s">
        <v>259</v>
      </c>
      <c r="B197" s="122" t="s">
        <v>260</v>
      </c>
      <c r="C197" s="129">
        <v>0</v>
      </c>
      <c r="E197" s="143"/>
      <c r="F197" s="150">
        <v>0</v>
      </c>
      <c r="G197" s="143"/>
    </row>
    <row r="198" spans="1:7" x14ac:dyDescent="0.3">
      <c r="A198" s="107" t="s">
        <v>261</v>
      </c>
      <c r="B198" s="122" t="s">
        <v>262</v>
      </c>
      <c r="C198" s="129">
        <v>0</v>
      </c>
      <c r="E198" s="143"/>
      <c r="F198" s="150">
        <v>0</v>
      </c>
      <c r="G198" s="143"/>
    </row>
    <row r="199" spans="1:7" x14ac:dyDescent="0.3">
      <c r="A199" s="107" t="s">
        <v>263</v>
      </c>
      <c r="B199" s="122" t="s">
        <v>264</v>
      </c>
      <c r="C199" s="129">
        <v>0</v>
      </c>
      <c r="E199" s="143"/>
      <c r="F199" s="150">
        <v>0</v>
      </c>
      <c r="G199" s="143"/>
    </row>
    <row r="200" spans="1:7" x14ac:dyDescent="0.3">
      <c r="A200" s="107" t="s">
        <v>265</v>
      </c>
      <c r="B200" s="122" t="s">
        <v>266</v>
      </c>
      <c r="C200" s="129">
        <v>0</v>
      </c>
      <c r="E200" s="143"/>
      <c r="F200" s="150">
        <v>0</v>
      </c>
      <c r="G200" s="143"/>
    </row>
    <row r="201" spans="1:7" x14ac:dyDescent="0.3">
      <c r="A201" s="107" t="s">
        <v>267</v>
      </c>
      <c r="B201" s="122" t="s">
        <v>268</v>
      </c>
      <c r="C201" s="129">
        <v>0</v>
      </c>
      <c r="E201" s="143"/>
      <c r="F201" s="150">
        <v>0</v>
      </c>
      <c r="G201" s="143"/>
    </row>
    <row r="202" spans="1:7" x14ac:dyDescent="0.3">
      <c r="A202" s="107" t="s">
        <v>269</v>
      </c>
      <c r="B202" s="122" t="s">
        <v>270</v>
      </c>
      <c r="C202" s="129">
        <v>0</v>
      </c>
      <c r="E202" s="143"/>
      <c r="F202" s="150">
        <v>0</v>
      </c>
      <c r="G202" s="143"/>
    </row>
    <row r="203" spans="1:7" x14ac:dyDescent="0.3">
      <c r="A203" s="107" t="s">
        <v>271</v>
      </c>
      <c r="B203" s="122" t="s">
        <v>272</v>
      </c>
      <c r="C203" s="129">
        <v>0</v>
      </c>
      <c r="E203" s="143"/>
      <c r="F203" s="150">
        <v>0</v>
      </c>
      <c r="G203" s="143"/>
    </row>
    <row r="204" spans="1:7" x14ac:dyDescent="0.3">
      <c r="A204" s="107" t="s">
        <v>273</v>
      </c>
      <c r="B204" s="122" t="s">
        <v>274</v>
      </c>
      <c r="C204" s="129">
        <v>0</v>
      </c>
      <c r="E204" s="143"/>
      <c r="F204" s="150">
        <v>0</v>
      </c>
      <c r="G204" s="143"/>
    </row>
    <row r="205" spans="1:7" x14ac:dyDescent="0.3">
      <c r="A205" s="107" t="s">
        <v>275</v>
      </c>
      <c r="B205" s="122" t="s">
        <v>276</v>
      </c>
      <c r="C205" s="129">
        <v>0</v>
      </c>
      <c r="E205" s="143"/>
      <c r="F205" s="150">
        <v>0</v>
      </c>
      <c r="G205" s="143"/>
    </row>
    <row r="206" spans="1:7" x14ac:dyDescent="0.3">
      <c r="A206" s="107" t="s">
        <v>277</v>
      </c>
      <c r="B206" s="122" t="s">
        <v>66</v>
      </c>
      <c r="C206" s="129">
        <v>0</v>
      </c>
      <c r="E206" s="143"/>
      <c r="F206" s="150">
        <v>0</v>
      </c>
      <c r="G206" s="143"/>
    </row>
    <row r="207" spans="1:7" x14ac:dyDescent="0.3">
      <c r="A207" s="107" t="s">
        <v>278</v>
      </c>
      <c r="B207" s="137" t="s">
        <v>279</v>
      </c>
      <c r="C207" s="161">
        <v>13</v>
      </c>
      <c r="E207" s="143"/>
      <c r="F207" s="150">
        <v>1</v>
      </c>
      <c r="G207" s="143"/>
    </row>
    <row r="208" spans="1:7" x14ac:dyDescent="0.3">
      <c r="A208" s="107" t="s">
        <v>280</v>
      </c>
      <c r="B208" s="151" t="s">
        <v>68</v>
      </c>
      <c r="C208" s="161">
        <f>SUM(C193:C206)</f>
        <v>13</v>
      </c>
      <c r="D208" s="122"/>
      <c r="E208" s="143"/>
      <c r="F208" s="150">
        <f>SUM(F193:F206)</f>
        <v>1</v>
      </c>
      <c r="G208" s="143"/>
    </row>
    <row r="209" spans="1:7" x14ac:dyDescent="0.3">
      <c r="A209" s="107" t="s">
        <v>281</v>
      </c>
      <c r="B209" s="140" t="s">
        <v>174</v>
      </c>
      <c r="C209" s="131"/>
      <c r="E209" s="143"/>
      <c r="F209" s="141" t="str">
        <f>IF($D$208=0,"",IF(C209="[for completion]","",C209/$D$208))</f>
        <v/>
      </c>
      <c r="G209" s="143"/>
    </row>
    <row r="210" spans="1:7" x14ac:dyDescent="0.3">
      <c r="A210" s="107" t="s">
        <v>1373</v>
      </c>
      <c r="B210" s="140" t="s">
        <v>174</v>
      </c>
      <c r="C210" s="131"/>
      <c r="E210" s="143"/>
      <c r="F210" s="141" t="str">
        <f t="shared" ref="F210:F215" si="13">IF($D$208=0,"",IF(C210="[for completion]","",C210/$D$208))</f>
        <v/>
      </c>
      <c r="G210" s="143"/>
    </row>
    <row r="211" spans="1:7" x14ac:dyDescent="0.3">
      <c r="A211" s="107" t="s">
        <v>282</v>
      </c>
      <c r="B211" s="140" t="s">
        <v>174</v>
      </c>
      <c r="C211" s="131"/>
      <c r="E211" s="143"/>
      <c r="F211" s="141" t="str">
        <f t="shared" si="13"/>
        <v/>
      </c>
      <c r="G211" s="143"/>
    </row>
    <row r="212" spans="1:7" x14ac:dyDescent="0.3">
      <c r="A212" s="107" t="s">
        <v>283</v>
      </c>
      <c r="B212" s="140" t="s">
        <v>174</v>
      </c>
      <c r="C212" s="131"/>
      <c r="E212" s="143"/>
      <c r="F212" s="141" t="str">
        <f t="shared" si="13"/>
        <v/>
      </c>
      <c r="G212" s="143"/>
    </row>
    <row r="213" spans="1:7" x14ac:dyDescent="0.3">
      <c r="A213" s="107" t="s">
        <v>284</v>
      </c>
      <c r="B213" s="140" t="s">
        <v>174</v>
      </c>
      <c r="C213" s="131"/>
      <c r="E213" s="143"/>
      <c r="F213" s="141" t="str">
        <f t="shared" si="13"/>
        <v/>
      </c>
      <c r="G213" s="143"/>
    </row>
    <row r="214" spans="1:7" x14ac:dyDescent="0.3">
      <c r="A214" s="107" t="s">
        <v>285</v>
      </c>
      <c r="B214" s="140" t="s">
        <v>174</v>
      </c>
      <c r="C214" s="131"/>
      <c r="E214" s="143"/>
      <c r="F214" s="141" t="str">
        <f t="shared" si="13"/>
        <v/>
      </c>
      <c r="G214" s="143"/>
    </row>
    <row r="215" spans="1:7" x14ac:dyDescent="0.3">
      <c r="A215" s="107" t="s">
        <v>286</v>
      </c>
      <c r="B215" s="140" t="s">
        <v>174</v>
      </c>
      <c r="C215" s="131"/>
      <c r="E215" s="143"/>
      <c r="F215" s="141" t="str">
        <f t="shared" si="13"/>
        <v/>
      </c>
      <c r="G215" s="143"/>
    </row>
    <row r="216" spans="1:7" x14ac:dyDescent="0.3">
      <c r="A216" s="125"/>
      <c r="B216" s="126" t="s">
        <v>1374</v>
      </c>
      <c r="C216" s="125" t="s">
        <v>55</v>
      </c>
      <c r="D216" s="125"/>
      <c r="E216" s="127"/>
      <c r="F216" s="128" t="s">
        <v>287</v>
      </c>
      <c r="G216" s="128" t="s">
        <v>288</v>
      </c>
    </row>
    <row r="217" spans="1:7" x14ac:dyDescent="0.3">
      <c r="A217" s="107" t="s">
        <v>289</v>
      </c>
      <c r="B217" s="149" t="s">
        <v>290</v>
      </c>
      <c r="C217" s="161">
        <v>13</v>
      </c>
      <c r="E217" s="157"/>
      <c r="F217" s="164">
        <v>4.4051327701301497E-3</v>
      </c>
      <c r="G217" s="164">
        <v>5.7777777777777801E-3</v>
      </c>
    </row>
    <row r="218" spans="1:7" x14ac:dyDescent="0.3">
      <c r="A218" s="107" t="s">
        <v>291</v>
      </c>
      <c r="B218" s="149" t="s">
        <v>292</v>
      </c>
      <c r="C218" s="161">
        <v>0</v>
      </c>
      <c r="E218" s="157"/>
      <c r="F218" s="136" t="str">
        <f>IF($D$38=0,"",IF(C218="[for completion]","",IF(C218="","",C218/$D$38)))</f>
        <v/>
      </c>
      <c r="G218" s="136" t="str">
        <f>IF($D$39=0,"",IF(C218="[for completion]","",IF(C218="","",C218/$D$39)))</f>
        <v/>
      </c>
    </row>
    <row r="219" spans="1:7" x14ac:dyDescent="0.3">
      <c r="A219" s="107" t="s">
        <v>293</v>
      </c>
      <c r="B219" s="149" t="s">
        <v>66</v>
      </c>
      <c r="C219" s="161">
        <v>0</v>
      </c>
      <c r="E219" s="157"/>
      <c r="F219" s="136" t="str">
        <f>IF($D$38=0,"",IF(C219="[for completion]","",IF(C219="","",C219/$D$38)))</f>
        <v/>
      </c>
      <c r="G219" s="136" t="str">
        <f>IF($D$39=0,"",IF(C219="[for completion]","",IF(C219="","",C219/$D$39)))</f>
        <v/>
      </c>
    </row>
    <row r="220" spans="1:7" x14ac:dyDescent="0.3">
      <c r="A220" s="107" t="s">
        <v>294</v>
      </c>
      <c r="B220" s="151" t="s">
        <v>68</v>
      </c>
      <c r="C220" s="129">
        <f>SUM(C217:C219)</f>
        <v>13</v>
      </c>
      <c r="E220" s="157"/>
      <c r="F220" s="164">
        <f>SUM(F217:F219)</f>
        <v>4.4051327701301497E-3</v>
      </c>
      <c r="G220" s="164">
        <f>SUM(G217:G219)</f>
        <v>5.7777777777777801E-3</v>
      </c>
    </row>
    <row r="221" spans="1:7" x14ac:dyDescent="0.3">
      <c r="A221" s="107" t="s">
        <v>295</v>
      </c>
      <c r="B221" s="140" t="s">
        <v>174</v>
      </c>
      <c r="C221" s="131"/>
      <c r="E221" s="157"/>
      <c r="F221" s="141" t="str">
        <f t="shared" ref="F221:F227" si="14">IF($D$38=0,"",IF(C221="[for completion]","",IF(C221="","",C221/$D$38)))</f>
        <v/>
      </c>
      <c r="G221" s="141" t="str">
        <f t="shared" ref="G221:G227" si="15">IF($D$39=0,"",IF(C221="[for completion]","",IF(C221="","",C221/$D$39)))</f>
        <v/>
      </c>
    </row>
    <row r="222" spans="1:7" x14ac:dyDescent="0.3">
      <c r="A222" s="107" t="s">
        <v>296</v>
      </c>
      <c r="B222" s="140" t="s">
        <v>174</v>
      </c>
      <c r="C222" s="131"/>
      <c r="E222" s="157"/>
      <c r="F222" s="141" t="str">
        <f t="shared" si="14"/>
        <v/>
      </c>
      <c r="G222" s="141" t="str">
        <f t="shared" si="15"/>
        <v/>
      </c>
    </row>
    <row r="223" spans="1:7" x14ac:dyDescent="0.3">
      <c r="A223" s="107" t="s">
        <v>297</v>
      </c>
      <c r="B223" s="140" t="s">
        <v>174</v>
      </c>
      <c r="C223" s="131"/>
      <c r="E223" s="157"/>
      <c r="F223" s="141" t="str">
        <f t="shared" si="14"/>
        <v/>
      </c>
      <c r="G223" s="141" t="str">
        <f t="shared" si="15"/>
        <v/>
      </c>
    </row>
    <row r="224" spans="1:7" x14ac:dyDescent="0.3">
      <c r="A224" s="107" t="s">
        <v>298</v>
      </c>
      <c r="B224" s="140" t="s">
        <v>174</v>
      </c>
      <c r="C224" s="131"/>
      <c r="E224" s="157"/>
      <c r="F224" s="141" t="str">
        <f t="shared" si="14"/>
        <v/>
      </c>
      <c r="G224" s="141" t="str">
        <f t="shared" si="15"/>
        <v/>
      </c>
    </row>
    <row r="225" spans="1:7" x14ac:dyDescent="0.3">
      <c r="A225" s="107" t="s">
        <v>299</v>
      </c>
      <c r="B225" s="140" t="s">
        <v>174</v>
      </c>
      <c r="C225" s="131"/>
      <c r="E225" s="157"/>
      <c r="F225" s="141" t="str">
        <f t="shared" si="14"/>
        <v/>
      </c>
      <c r="G225" s="141" t="str">
        <f t="shared" si="15"/>
        <v/>
      </c>
    </row>
    <row r="226" spans="1:7" x14ac:dyDescent="0.3">
      <c r="A226" s="107" t="s">
        <v>300</v>
      </c>
      <c r="B226" s="140" t="s">
        <v>174</v>
      </c>
      <c r="C226" s="131"/>
      <c r="E226" s="122"/>
      <c r="F226" s="141" t="str">
        <f t="shared" si="14"/>
        <v/>
      </c>
      <c r="G226" s="141" t="str">
        <f t="shared" si="15"/>
        <v/>
      </c>
    </row>
    <row r="227" spans="1:7" x14ac:dyDescent="0.3">
      <c r="A227" s="107" t="s">
        <v>301</v>
      </c>
      <c r="B227" s="140" t="s">
        <v>174</v>
      </c>
      <c r="C227" s="131"/>
      <c r="E227" s="157"/>
      <c r="F227" s="141" t="str">
        <f t="shared" si="14"/>
        <v/>
      </c>
      <c r="G227" s="141" t="str">
        <f t="shared" si="15"/>
        <v/>
      </c>
    </row>
    <row r="228" spans="1:7" x14ac:dyDescent="0.3">
      <c r="A228" s="125"/>
      <c r="B228" s="126" t="s">
        <v>1375</v>
      </c>
      <c r="C228" s="125"/>
      <c r="D228" s="125"/>
      <c r="E228" s="127"/>
      <c r="F228" s="128"/>
      <c r="G228" s="128"/>
    </row>
    <row r="229" spans="1:7" ht="26" x14ac:dyDescent="0.3">
      <c r="A229" s="107" t="s">
        <v>302</v>
      </c>
      <c r="B229" s="122" t="s">
        <v>1376</v>
      </c>
      <c r="C229" s="165" t="s">
        <v>303</v>
      </c>
    </row>
    <row r="230" spans="1:7" x14ac:dyDescent="0.3">
      <c r="A230" s="125"/>
      <c r="B230" s="126" t="s">
        <v>304</v>
      </c>
      <c r="C230" s="125"/>
      <c r="D230" s="125"/>
      <c r="E230" s="127"/>
      <c r="F230" s="128"/>
      <c r="G230" s="128"/>
    </row>
    <row r="231" spans="1:7" x14ac:dyDescent="0.3">
      <c r="A231" s="107" t="s">
        <v>305</v>
      </c>
      <c r="B231" s="107" t="s">
        <v>306</v>
      </c>
      <c r="C231" s="131"/>
      <c r="E231" s="122"/>
    </row>
    <row r="232" spans="1:7" x14ac:dyDescent="0.3">
      <c r="A232" s="107" t="s">
        <v>307</v>
      </c>
      <c r="B232" s="166" t="s">
        <v>308</v>
      </c>
      <c r="C232" s="131"/>
      <c r="E232" s="122"/>
    </row>
    <row r="233" spans="1:7" x14ac:dyDescent="0.3">
      <c r="A233" s="107" t="s">
        <v>309</v>
      </c>
      <c r="B233" s="166" t="s">
        <v>310</v>
      </c>
      <c r="C233" s="131"/>
      <c r="E233" s="122"/>
    </row>
    <row r="234" spans="1:7" x14ac:dyDescent="0.3">
      <c r="A234" s="107" t="s">
        <v>311</v>
      </c>
      <c r="B234" s="120" t="s">
        <v>312</v>
      </c>
      <c r="C234" s="138"/>
      <c r="D234" s="122"/>
      <c r="E234" s="122"/>
    </row>
    <row r="235" spans="1:7" x14ac:dyDescent="0.3">
      <c r="A235" s="107" t="s">
        <v>313</v>
      </c>
      <c r="B235" s="120" t="s">
        <v>314</v>
      </c>
      <c r="C235" s="138"/>
      <c r="D235" s="122"/>
      <c r="E235" s="122"/>
    </row>
    <row r="236" spans="1:7" x14ac:dyDescent="0.3">
      <c r="A236" s="107" t="s">
        <v>315</v>
      </c>
      <c r="B236" s="120" t="s">
        <v>316</v>
      </c>
      <c r="C236" s="122"/>
      <c r="D236" s="122"/>
      <c r="E236" s="122"/>
    </row>
    <row r="237" spans="1:7" x14ac:dyDescent="0.3">
      <c r="A237" s="107" t="s">
        <v>317</v>
      </c>
      <c r="C237" s="122"/>
      <c r="D237" s="122"/>
      <c r="E237" s="122"/>
    </row>
    <row r="238" spans="1:7" x14ac:dyDescent="0.3">
      <c r="A238" s="107" t="s">
        <v>318</v>
      </c>
      <c r="C238" s="122"/>
      <c r="D238" s="122"/>
      <c r="E238" s="122"/>
    </row>
    <row r="239" spans="1:7" x14ac:dyDescent="0.3">
      <c r="A239" s="125"/>
      <c r="B239" s="126" t="s">
        <v>1377</v>
      </c>
      <c r="C239" s="125"/>
      <c r="D239" s="125"/>
      <c r="E239" s="127"/>
      <c r="F239" s="128"/>
      <c r="G239" s="128"/>
    </row>
    <row r="240" spans="1:7" ht="29" x14ac:dyDescent="0.3">
      <c r="A240" s="107" t="s">
        <v>1378</v>
      </c>
      <c r="B240" s="107" t="s">
        <v>1379</v>
      </c>
      <c r="D240" s="102"/>
      <c r="E240" s="102"/>
      <c r="F240" s="102"/>
      <c r="G240" s="102"/>
    </row>
    <row r="241" spans="1:7" ht="29" x14ac:dyDescent="0.3">
      <c r="A241" s="107" t="s">
        <v>1380</v>
      </c>
      <c r="B241" s="107" t="s">
        <v>1381</v>
      </c>
      <c r="C241" s="167"/>
      <c r="D241" s="102"/>
      <c r="E241" s="102"/>
      <c r="F241" s="102"/>
      <c r="G241" s="102"/>
    </row>
    <row r="242" spans="1:7" x14ac:dyDescent="0.3">
      <c r="A242" s="107" t="s">
        <v>1382</v>
      </c>
      <c r="B242" s="107" t="s">
        <v>1383</v>
      </c>
      <c r="C242" s="167"/>
      <c r="D242" s="102"/>
      <c r="E242" s="102"/>
      <c r="F242" s="102"/>
      <c r="G242" s="102"/>
    </row>
    <row r="243" spans="1:7" x14ac:dyDescent="0.3">
      <c r="A243" s="107" t="s">
        <v>1384</v>
      </c>
      <c r="B243" s="107" t="s">
        <v>1385</v>
      </c>
      <c r="D243" s="102"/>
      <c r="E243" s="102"/>
      <c r="F243" s="102"/>
      <c r="G243" s="102"/>
    </row>
    <row r="244" spans="1:7" x14ac:dyDescent="0.3">
      <c r="A244" s="107" t="s">
        <v>1386</v>
      </c>
      <c r="D244" s="102"/>
      <c r="E244" s="102"/>
      <c r="F244" s="102"/>
      <c r="G244" s="102"/>
    </row>
    <row r="245" spans="1:7" x14ac:dyDescent="0.3">
      <c r="A245" s="107" t="s">
        <v>1387</v>
      </c>
      <c r="D245" s="102"/>
      <c r="E245" s="102"/>
      <c r="F245" s="102"/>
      <c r="G245" s="102"/>
    </row>
    <row r="246" spans="1:7" x14ac:dyDescent="0.3">
      <c r="A246" s="107" t="s">
        <v>1388</v>
      </c>
      <c r="D246" s="102"/>
      <c r="E246" s="102"/>
      <c r="F246" s="102"/>
      <c r="G246" s="102"/>
    </row>
    <row r="247" spans="1:7" x14ac:dyDescent="0.3">
      <c r="A247" s="107" t="s">
        <v>1389</v>
      </c>
      <c r="D247" s="102"/>
      <c r="E247" s="102"/>
      <c r="F247" s="102"/>
      <c r="G247" s="102"/>
    </row>
    <row r="248" spans="1:7" x14ac:dyDescent="0.3">
      <c r="A248" s="107" t="s">
        <v>1390</v>
      </c>
      <c r="D248" s="102"/>
      <c r="E248" s="102"/>
      <c r="F248" s="102"/>
      <c r="G248" s="102"/>
    </row>
    <row r="249" spans="1:7" x14ac:dyDescent="0.3">
      <c r="A249" s="107" t="s">
        <v>1391</v>
      </c>
      <c r="D249" s="102"/>
      <c r="E249" s="102"/>
      <c r="F249" s="102"/>
      <c r="G249" s="102"/>
    </row>
    <row r="250" spans="1:7" x14ac:dyDescent="0.3">
      <c r="A250" s="107" t="s">
        <v>1392</v>
      </c>
      <c r="D250" s="102"/>
      <c r="E250" s="102"/>
      <c r="F250" s="102"/>
      <c r="G250" s="102"/>
    </row>
    <row r="251" spans="1:7" x14ac:dyDescent="0.3">
      <c r="A251" s="107" t="s">
        <v>1393</v>
      </c>
      <c r="D251" s="102"/>
      <c r="E251" s="102"/>
      <c r="F251" s="102"/>
      <c r="G251" s="102"/>
    </row>
    <row r="252" spans="1:7" x14ac:dyDescent="0.3">
      <c r="A252" s="107" t="s">
        <v>1394</v>
      </c>
      <c r="D252" s="102"/>
      <c r="E252" s="102"/>
      <c r="F252" s="102"/>
      <c r="G252" s="102"/>
    </row>
    <row r="253" spans="1:7" x14ac:dyDescent="0.3">
      <c r="A253" s="107" t="s">
        <v>1395</v>
      </c>
      <c r="D253" s="102"/>
      <c r="E253" s="102"/>
      <c r="F253" s="102"/>
      <c r="G253" s="102"/>
    </row>
    <row r="254" spans="1:7" x14ac:dyDescent="0.3">
      <c r="A254" s="107" t="s">
        <v>1396</v>
      </c>
      <c r="D254" s="102"/>
      <c r="E254" s="102"/>
      <c r="F254" s="102"/>
      <c r="G254" s="102"/>
    </row>
    <row r="255" spans="1:7" x14ac:dyDescent="0.3">
      <c r="A255" s="107" t="s">
        <v>1397</v>
      </c>
      <c r="D255" s="102"/>
      <c r="E255" s="102"/>
      <c r="F255" s="102"/>
      <c r="G255" s="102"/>
    </row>
    <row r="256" spans="1:7" x14ac:dyDescent="0.3">
      <c r="A256" s="107" t="s">
        <v>1398</v>
      </c>
      <c r="D256" s="102"/>
      <c r="E256" s="102"/>
      <c r="F256" s="102"/>
      <c r="G256" s="102"/>
    </row>
    <row r="257" spans="1:7" x14ac:dyDescent="0.3">
      <c r="A257" s="107" t="s">
        <v>1399</v>
      </c>
      <c r="D257" s="102"/>
      <c r="E257" s="102"/>
      <c r="F257" s="102"/>
      <c r="G257" s="102"/>
    </row>
    <row r="258" spans="1:7" x14ac:dyDescent="0.3">
      <c r="A258" s="107" t="s">
        <v>1400</v>
      </c>
      <c r="D258" s="102"/>
      <c r="E258" s="102"/>
      <c r="F258" s="102"/>
      <c r="G258" s="102"/>
    </row>
    <row r="259" spans="1:7" x14ac:dyDescent="0.3">
      <c r="A259" s="107" t="s">
        <v>1401</v>
      </c>
      <c r="D259" s="102"/>
      <c r="E259" s="102"/>
      <c r="F259" s="102"/>
      <c r="G259" s="102"/>
    </row>
    <row r="260" spans="1:7" x14ac:dyDescent="0.3">
      <c r="A260" s="107" t="s">
        <v>1402</v>
      </c>
      <c r="D260" s="102"/>
      <c r="E260" s="102"/>
      <c r="F260" s="102"/>
      <c r="G260" s="102"/>
    </row>
    <row r="261" spans="1:7" x14ac:dyDescent="0.3">
      <c r="A261" s="107" t="s">
        <v>1403</v>
      </c>
      <c r="D261" s="102"/>
      <c r="E261" s="102"/>
      <c r="F261" s="102"/>
      <c r="G261" s="102"/>
    </row>
    <row r="262" spans="1:7" x14ac:dyDescent="0.3">
      <c r="A262" s="107" t="s">
        <v>1404</v>
      </c>
      <c r="D262" s="102"/>
      <c r="E262" s="102"/>
      <c r="F262" s="102"/>
      <c r="G262" s="102"/>
    </row>
    <row r="263" spans="1:7" x14ac:dyDescent="0.3">
      <c r="A263" s="107" t="s">
        <v>1405</v>
      </c>
      <c r="D263" s="102"/>
      <c r="E263" s="102"/>
      <c r="F263" s="102"/>
      <c r="G263" s="102"/>
    </row>
    <row r="264" spans="1:7" x14ac:dyDescent="0.3">
      <c r="A264" s="107" t="s">
        <v>1406</v>
      </c>
      <c r="D264" s="102"/>
      <c r="E264" s="102"/>
      <c r="F264" s="102"/>
      <c r="G264" s="102"/>
    </row>
    <row r="265" spans="1:7" x14ac:dyDescent="0.3">
      <c r="A265" s="107" t="s">
        <v>1407</v>
      </c>
      <c r="D265" s="102"/>
      <c r="E265" s="102"/>
      <c r="F265" s="102"/>
      <c r="G265" s="102"/>
    </row>
    <row r="266" spans="1:7" x14ac:dyDescent="0.3">
      <c r="A266" s="107" t="s">
        <v>1408</v>
      </c>
      <c r="D266" s="102"/>
      <c r="E266" s="102"/>
      <c r="F266" s="102"/>
      <c r="G266" s="102"/>
    </row>
    <row r="267" spans="1:7" x14ac:dyDescent="0.3">
      <c r="A267" s="107" t="s">
        <v>1409</v>
      </c>
      <c r="D267" s="102"/>
      <c r="E267" s="102"/>
      <c r="F267" s="102"/>
      <c r="G267" s="102"/>
    </row>
    <row r="268" spans="1:7" x14ac:dyDescent="0.3">
      <c r="A268" s="107" t="s">
        <v>1410</v>
      </c>
      <c r="D268" s="102"/>
      <c r="E268" s="102"/>
      <c r="F268" s="102"/>
      <c r="G268" s="102"/>
    </row>
    <row r="269" spans="1:7" x14ac:dyDescent="0.3">
      <c r="A269" s="107" t="s">
        <v>1411</v>
      </c>
      <c r="D269" s="102"/>
      <c r="E269" s="102"/>
      <c r="F269" s="102"/>
      <c r="G269" s="102"/>
    </row>
    <row r="270" spans="1:7" x14ac:dyDescent="0.3">
      <c r="A270" s="107" t="s">
        <v>1412</v>
      </c>
      <c r="D270" s="102"/>
      <c r="E270" s="102"/>
      <c r="F270" s="102"/>
      <c r="G270" s="102"/>
    </row>
    <row r="271" spans="1:7" x14ac:dyDescent="0.3">
      <c r="A271" s="107" t="s">
        <v>1413</v>
      </c>
      <c r="D271" s="102"/>
      <c r="E271" s="102"/>
      <c r="F271" s="102"/>
      <c r="G271" s="102"/>
    </row>
    <row r="272" spans="1:7" x14ac:dyDescent="0.3">
      <c r="A272" s="107" t="s">
        <v>1414</v>
      </c>
      <c r="D272" s="102"/>
      <c r="E272" s="102"/>
      <c r="F272" s="102"/>
      <c r="G272" s="102"/>
    </row>
    <row r="273" spans="1:7" x14ac:dyDescent="0.3">
      <c r="A273" s="107" t="s">
        <v>1415</v>
      </c>
      <c r="D273" s="102"/>
      <c r="E273" s="102"/>
      <c r="F273" s="102"/>
      <c r="G273" s="102"/>
    </row>
    <row r="274" spans="1:7" x14ac:dyDescent="0.3">
      <c r="A274" s="107" t="s">
        <v>1416</v>
      </c>
      <c r="D274" s="102"/>
      <c r="E274" s="102"/>
      <c r="F274" s="102"/>
      <c r="G274" s="102"/>
    </row>
    <row r="275" spans="1:7" x14ac:dyDescent="0.3">
      <c r="A275" s="107" t="s">
        <v>1417</v>
      </c>
      <c r="D275" s="102"/>
      <c r="E275" s="102"/>
      <c r="F275" s="102"/>
      <c r="G275" s="102"/>
    </row>
    <row r="276" spans="1:7" x14ac:dyDescent="0.3">
      <c r="A276" s="107" t="s">
        <v>1418</v>
      </c>
      <c r="D276" s="102"/>
      <c r="E276" s="102"/>
      <c r="F276" s="102"/>
      <c r="G276" s="102"/>
    </row>
    <row r="277" spans="1:7" x14ac:dyDescent="0.3">
      <c r="A277" s="107" t="s">
        <v>1419</v>
      </c>
      <c r="D277" s="102"/>
      <c r="E277" s="102"/>
      <c r="F277" s="102"/>
      <c r="G277" s="102"/>
    </row>
    <row r="278" spans="1:7" x14ac:dyDescent="0.3">
      <c r="A278" s="107" t="s">
        <v>1420</v>
      </c>
      <c r="D278" s="102"/>
      <c r="E278" s="102"/>
      <c r="F278" s="102"/>
      <c r="G278" s="102"/>
    </row>
    <row r="279" spans="1:7" x14ac:dyDescent="0.3">
      <c r="A279" s="107" t="s">
        <v>1421</v>
      </c>
      <c r="D279" s="102"/>
      <c r="E279" s="102"/>
      <c r="F279" s="102"/>
      <c r="G279" s="102"/>
    </row>
    <row r="280" spans="1:7" x14ac:dyDescent="0.3">
      <c r="A280" s="107" t="s">
        <v>1422</v>
      </c>
      <c r="D280" s="102"/>
      <c r="E280" s="102"/>
      <c r="F280" s="102"/>
      <c r="G280" s="102"/>
    </row>
    <row r="281" spans="1:7" x14ac:dyDescent="0.3">
      <c r="A281" s="107" t="s">
        <v>1423</v>
      </c>
      <c r="D281" s="102"/>
      <c r="E281" s="102"/>
      <c r="F281" s="102"/>
      <c r="G281" s="102"/>
    </row>
    <row r="282" spans="1:7" x14ac:dyDescent="0.3">
      <c r="A282" s="107" t="s">
        <v>1424</v>
      </c>
      <c r="D282" s="102"/>
      <c r="E282" s="102"/>
      <c r="F282" s="102"/>
      <c r="G282" s="102"/>
    </row>
    <row r="283" spans="1:7" x14ac:dyDescent="0.3">
      <c r="A283" s="107" t="s">
        <v>1425</v>
      </c>
      <c r="D283" s="102"/>
      <c r="E283" s="102"/>
      <c r="F283" s="102"/>
      <c r="G283" s="102"/>
    </row>
    <row r="284" spans="1:7" x14ac:dyDescent="0.3">
      <c r="A284" s="107" t="s">
        <v>1426</v>
      </c>
      <c r="D284" s="102"/>
      <c r="E284" s="102"/>
      <c r="F284" s="102"/>
      <c r="G284" s="102"/>
    </row>
    <row r="285" spans="1:7" ht="18.5" x14ac:dyDescent="0.3">
      <c r="A285" s="115"/>
      <c r="B285" s="115" t="s">
        <v>1427</v>
      </c>
      <c r="C285" s="115" t="s">
        <v>319</v>
      </c>
      <c r="D285" s="115" t="s">
        <v>319</v>
      </c>
      <c r="E285" s="115"/>
      <c r="F285" s="116"/>
      <c r="G285" s="117"/>
    </row>
    <row r="286" spans="1:7" ht="13" x14ac:dyDescent="0.3">
      <c r="A286" s="168" t="s">
        <v>1428</v>
      </c>
      <c r="B286" s="169"/>
      <c r="C286" s="169"/>
      <c r="D286" s="169"/>
      <c r="E286" s="169"/>
      <c r="F286" s="170"/>
      <c r="G286" s="169"/>
    </row>
    <row r="287" spans="1:7" ht="13" x14ac:dyDescent="0.3">
      <c r="A287" s="168" t="s">
        <v>1429</v>
      </c>
      <c r="B287" s="169"/>
      <c r="C287" s="169"/>
      <c r="D287" s="169"/>
      <c r="E287" s="169"/>
      <c r="F287" s="170"/>
      <c r="G287" s="169"/>
    </row>
    <row r="288" spans="1:7" x14ac:dyDescent="0.3">
      <c r="A288" s="107" t="s">
        <v>320</v>
      </c>
      <c r="B288" s="120" t="s">
        <v>1430</v>
      </c>
      <c r="C288" s="171">
        <f>ROW(B38)</f>
        <v>38</v>
      </c>
      <c r="D288" s="134"/>
      <c r="E288" s="134"/>
      <c r="F288" s="134"/>
      <c r="G288" s="134"/>
    </row>
    <row r="289" spans="1:7" x14ac:dyDescent="0.3">
      <c r="A289" s="107" t="s">
        <v>321</v>
      </c>
      <c r="B289" s="120" t="s">
        <v>1431</v>
      </c>
      <c r="C289" s="171">
        <f>ROW(B39)</f>
        <v>39</v>
      </c>
      <c r="E289" s="134"/>
      <c r="F289" s="134"/>
    </row>
    <row r="290" spans="1:7" ht="29" x14ac:dyDescent="0.3">
      <c r="A290" s="107" t="s">
        <v>322</v>
      </c>
      <c r="B290" s="120" t="s">
        <v>1432</v>
      </c>
      <c r="C290" s="167" t="s">
        <v>1433</v>
      </c>
      <c r="G290" s="172"/>
    </row>
    <row r="291" spans="1:7" x14ac:dyDescent="0.3">
      <c r="A291" s="107" t="s">
        <v>324</v>
      </c>
      <c r="B291" s="120" t="s">
        <v>1434</v>
      </c>
      <c r="C291" s="171" t="s">
        <v>323</v>
      </c>
      <c r="D291" s="171" t="s">
        <v>1435</v>
      </c>
      <c r="E291" s="172"/>
      <c r="F291" s="134"/>
    </row>
    <row r="292" spans="1:7" x14ac:dyDescent="0.3">
      <c r="A292" s="107" t="s">
        <v>325</v>
      </c>
      <c r="B292" s="120" t="s">
        <v>1436</v>
      </c>
      <c r="C292" s="171">
        <f>ROW(B52)</f>
        <v>52</v>
      </c>
      <c r="G292" s="172"/>
    </row>
    <row r="293" spans="1:7" x14ac:dyDescent="0.35">
      <c r="A293" s="107" t="s">
        <v>326</v>
      </c>
      <c r="B293" s="120" t="s">
        <v>1437</v>
      </c>
      <c r="C293" s="173" t="s">
        <v>1438</v>
      </c>
      <c r="D293" s="171" t="s">
        <v>1439</v>
      </c>
      <c r="E293" s="172"/>
      <c r="F293" s="171" t="s">
        <v>1435</v>
      </c>
      <c r="G293" s="171" t="s">
        <v>1435</v>
      </c>
    </row>
    <row r="294" spans="1:7" x14ac:dyDescent="0.35">
      <c r="A294" s="107" t="s">
        <v>327</v>
      </c>
      <c r="B294" s="120" t="s">
        <v>1440</v>
      </c>
      <c r="C294" s="173" t="s">
        <v>1441</v>
      </c>
    </row>
    <row r="295" spans="1:7" x14ac:dyDescent="0.3">
      <c r="A295" s="107" t="s">
        <v>328</v>
      </c>
      <c r="B295" s="120" t="s">
        <v>1442</v>
      </c>
      <c r="C295" s="171" t="s">
        <v>1443</v>
      </c>
      <c r="D295" s="171" t="s">
        <v>1435</v>
      </c>
      <c r="F295" s="171" t="s">
        <v>1435</v>
      </c>
    </row>
    <row r="296" spans="1:7" x14ac:dyDescent="0.3">
      <c r="A296" s="107" t="s">
        <v>329</v>
      </c>
      <c r="B296" s="120" t="s">
        <v>1444</v>
      </c>
      <c r="C296" s="171">
        <f>ROW(B111)</f>
        <v>111</v>
      </c>
      <c r="F296" s="172"/>
    </row>
    <row r="297" spans="1:7" x14ac:dyDescent="0.3">
      <c r="A297" s="107" t="s">
        <v>330</v>
      </c>
      <c r="B297" s="120" t="s">
        <v>1445</v>
      </c>
      <c r="C297" s="171">
        <f>ROW(B163)</f>
        <v>163</v>
      </c>
      <c r="E297" s="172"/>
      <c r="F297" s="172"/>
    </row>
    <row r="298" spans="1:7" x14ac:dyDescent="0.3">
      <c r="A298" s="107" t="s">
        <v>331</v>
      </c>
      <c r="B298" s="120" t="s">
        <v>1446</v>
      </c>
      <c r="C298" s="171">
        <f>ROW(B137)</f>
        <v>137</v>
      </c>
      <c r="E298" s="172"/>
      <c r="F298" s="172"/>
    </row>
    <row r="299" spans="1:7" x14ac:dyDescent="0.3">
      <c r="A299" s="107" t="s">
        <v>332</v>
      </c>
      <c r="B299" s="120" t="s">
        <v>1447</v>
      </c>
      <c r="C299" s="167"/>
      <c r="E299" s="172"/>
    </row>
    <row r="300" spans="1:7" x14ac:dyDescent="0.3">
      <c r="A300" s="107" t="s">
        <v>333</v>
      </c>
      <c r="B300" s="120" t="s">
        <v>1448</v>
      </c>
      <c r="C300" s="171" t="s">
        <v>1449</v>
      </c>
      <c r="D300" s="171" t="s">
        <v>1450</v>
      </c>
      <c r="E300" s="172"/>
    </row>
    <row r="301" spans="1:7" x14ac:dyDescent="0.3">
      <c r="A301" s="107" t="s">
        <v>1451</v>
      </c>
      <c r="B301" s="120" t="s">
        <v>1452</v>
      </c>
      <c r="C301" s="171" t="s">
        <v>1453</v>
      </c>
    </row>
    <row r="302" spans="1:7" x14ac:dyDescent="0.3">
      <c r="A302" s="107" t="s">
        <v>1454</v>
      </c>
      <c r="B302" s="120" t="s">
        <v>1455</v>
      </c>
      <c r="C302" s="171" t="s">
        <v>1456</v>
      </c>
    </row>
    <row r="303" spans="1:7" x14ac:dyDescent="0.3">
      <c r="A303" s="107" t="s">
        <v>1457</v>
      </c>
      <c r="B303" s="120" t="s">
        <v>1458</v>
      </c>
      <c r="C303" s="171">
        <f>ROW(B65)</f>
        <v>65</v>
      </c>
    </row>
    <row r="304" spans="1:7" x14ac:dyDescent="0.3">
      <c r="A304" s="107" t="s">
        <v>1459</v>
      </c>
      <c r="B304" s="120" t="s">
        <v>1460</v>
      </c>
      <c r="C304" s="171">
        <f>ROW(B88)</f>
        <v>88</v>
      </c>
    </row>
    <row r="305" spans="1:7" x14ac:dyDescent="0.3">
      <c r="A305" s="107" t="s">
        <v>1461</v>
      </c>
      <c r="B305" s="120" t="s">
        <v>1462</v>
      </c>
      <c r="C305" s="171" t="s">
        <v>1463</v>
      </c>
      <c r="E305" s="172"/>
    </row>
    <row r="306" spans="1:7" x14ac:dyDescent="0.3">
      <c r="A306" s="107" t="s">
        <v>1464</v>
      </c>
      <c r="B306" s="120" t="s">
        <v>1465</v>
      </c>
      <c r="C306" s="171">
        <v>44</v>
      </c>
      <c r="E306" s="172"/>
    </row>
    <row r="307" spans="1:7" x14ac:dyDescent="0.3">
      <c r="A307" s="107" t="s">
        <v>1466</v>
      </c>
      <c r="B307" s="120" t="s">
        <v>1467</v>
      </c>
      <c r="C307" s="171" t="s">
        <v>1468</v>
      </c>
      <c r="D307" s="171" t="s">
        <v>1435</v>
      </c>
      <c r="E307" s="172"/>
      <c r="F307" s="171" t="s">
        <v>1435</v>
      </c>
    </row>
    <row r="308" spans="1:7" x14ac:dyDescent="0.3">
      <c r="A308" s="107" t="s">
        <v>334</v>
      </c>
      <c r="B308" s="120"/>
      <c r="E308" s="172"/>
    </row>
    <row r="309" spans="1:7" x14ac:dyDescent="0.3">
      <c r="A309" s="107" t="s">
        <v>335</v>
      </c>
      <c r="E309" s="172"/>
    </row>
    <row r="310" spans="1:7" x14ac:dyDescent="0.3">
      <c r="A310" s="107" t="s">
        <v>336</v>
      </c>
    </row>
    <row r="311" spans="1:7" ht="37" x14ac:dyDescent="0.3">
      <c r="A311" s="116"/>
      <c r="B311" s="115" t="s">
        <v>337</v>
      </c>
      <c r="C311" s="116"/>
      <c r="D311" s="116"/>
      <c r="E311" s="116"/>
      <c r="F311" s="116"/>
      <c r="G311" s="117"/>
    </row>
    <row r="312" spans="1:7" x14ac:dyDescent="0.3">
      <c r="A312" s="107" t="s">
        <v>338</v>
      </c>
      <c r="B312" s="130" t="s">
        <v>339</v>
      </c>
      <c r="C312" s="174">
        <v>120.09386935000001</v>
      </c>
    </row>
    <row r="313" spans="1:7" x14ac:dyDescent="0.3">
      <c r="A313" s="107" t="s">
        <v>340</v>
      </c>
      <c r="B313" s="130" t="s">
        <v>341</v>
      </c>
    </row>
    <row r="314" spans="1:7" x14ac:dyDescent="0.3">
      <c r="A314" s="107" t="s">
        <v>342</v>
      </c>
      <c r="B314" s="130" t="s">
        <v>343</v>
      </c>
    </row>
    <row r="315" spans="1:7" x14ac:dyDescent="0.3">
      <c r="A315" s="107" t="s">
        <v>344</v>
      </c>
      <c r="B315" s="130"/>
      <c r="C315" s="171"/>
    </row>
    <row r="316" spans="1:7" x14ac:dyDescent="0.3">
      <c r="A316" s="107" t="s">
        <v>345</v>
      </c>
      <c r="B316" s="130"/>
      <c r="C316" s="171"/>
    </row>
    <row r="317" spans="1:7" x14ac:dyDescent="0.3">
      <c r="A317" s="107" t="s">
        <v>346</v>
      </c>
      <c r="B317" s="130"/>
      <c r="C317" s="171"/>
    </row>
    <row r="318" spans="1:7" x14ac:dyDescent="0.3">
      <c r="A318" s="107" t="s">
        <v>347</v>
      </c>
      <c r="B318" s="130"/>
      <c r="C318" s="171"/>
    </row>
    <row r="319" spans="1:7" ht="18.5" x14ac:dyDescent="0.3">
      <c r="A319" s="116"/>
      <c r="B319" s="115" t="s">
        <v>348</v>
      </c>
      <c r="C319" s="116"/>
      <c r="D319" s="116"/>
      <c r="E319" s="116"/>
      <c r="F319" s="116"/>
      <c r="G319" s="117"/>
    </row>
    <row r="320" spans="1:7" x14ac:dyDescent="0.3">
      <c r="A320" s="125"/>
      <c r="B320" s="126" t="s">
        <v>349</v>
      </c>
      <c r="C320" s="125"/>
      <c r="D320" s="125"/>
      <c r="E320" s="127"/>
      <c r="F320" s="128"/>
      <c r="G320" s="128"/>
    </row>
    <row r="321" spans="1:3" x14ac:dyDescent="0.3">
      <c r="A321" s="107" t="s">
        <v>350</v>
      </c>
      <c r="B321" s="120" t="s">
        <v>1469</v>
      </c>
      <c r="C321" s="120"/>
    </row>
    <row r="322" spans="1:3" x14ac:dyDescent="0.3">
      <c r="A322" s="107" t="s">
        <v>351</v>
      </c>
      <c r="B322" s="120" t="s">
        <v>1470</v>
      </c>
      <c r="C322" s="120"/>
    </row>
    <row r="323" spans="1:3" x14ac:dyDescent="0.3">
      <c r="A323" s="107" t="s">
        <v>352</v>
      </c>
      <c r="B323" s="120" t="s">
        <v>353</v>
      </c>
      <c r="C323" s="120"/>
    </row>
    <row r="324" spans="1:3" x14ac:dyDescent="0.3">
      <c r="A324" s="107" t="s">
        <v>354</v>
      </c>
      <c r="B324" s="120" t="s">
        <v>355</v>
      </c>
    </row>
    <row r="325" spans="1:3" x14ac:dyDescent="0.3">
      <c r="A325" s="107" t="s">
        <v>356</v>
      </c>
      <c r="B325" s="120" t="s">
        <v>357</v>
      </c>
    </row>
    <row r="326" spans="1:3" x14ac:dyDescent="0.3">
      <c r="A326" s="107" t="s">
        <v>358</v>
      </c>
      <c r="B326" s="120" t="s">
        <v>733</v>
      </c>
    </row>
    <row r="327" spans="1:3" x14ac:dyDescent="0.3">
      <c r="A327" s="107" t="s">
        <v>359</v>
      </c>
      <c r="B327" s="120" t="s">
        <v>360</v>
      </c>
    </row>
    <row r="328" spans="1:3" x14ac:dyDescent="0.3">
      <c r="A328" s="107" t="s">
        <v>361</v>
      </c>
      <c r="B328" s="120" t="s">
        <v>362</v>
      </c>
    </row>
    <row r="329" spans="1:3" x14ac:dyDescent="0.3">
      <c r="A329" s="107" t="s">
        <v>363</v>
      </c>
      <c r="B329" s="120" t="s">
        <v>1471</v>
      </c>
    </row>
    <row r="330" spans="1:3" hidden="1" x14ac:dyDescent="0.3">
      <c r="A330" s="107" t="s">
        <v>364</v>
      </c>
      <c r="B330" s="140" t="s">
        <v>365</v>
      </c>
    </row>
    <row r="331" spans="1:3" hidden="1" x14ac:dyDescent="0.3">
      <c r="A331" s="107" t="s">
        <v>366</v>
      </c>
      <c r="B331" s="140" t="s">
        <v>365</v>
      </c>
    </row>
    <row r="332" spans="1:3" hidden="1" x14ac:dyDescent="0.3">
      <c r="A332" s="107" t="s">
        <v>367</v>
      </c>
      <c r="B332" s="140" t="s">
        <v>365</v>
      </c>
    </row>
    <row r="333" spans="1:3" hidden="1" x14ac:dyDescent="0.3">
      <c r="A333" s="107" t="s">
        <v>368</v>
      </c>
      <c r="B333" s="140" t="s">
        <v>365</v>
      </c>
    </row>
    <row r="334" spans="1:3" hidden="1" x14ac:dyDescent="0.3">
      <c r="A334" s="107" t="s">
        <v>369</v>
      </c>
      <c r="B334" s="140" t="s">
        <v>365</v>
      </c>
    </row>
    <row r="335" spans="1:3" hidden="1" x14ac:dyDescent="0.3">
      <c r="A335" s="107" t="s">
        <v>370</v>
      </c>
      <c r="B335" s="140" t="s">
        <v>365</v>
      </c>
    </row>
    <row r="336" spans="1:3" hidden="1" x14ac:dyDescent="0.3">
      <c r="A336" s="107" t="s">
        <v>371</v>
      </c>
      <c r="B336" s="140" t="s">
        <v>365</v>
      </c>
    </row>
    <row r="337" spans="1:2" hidden="1" x14ac:dyDescent="0.3">
      <c r="A337" s="107" t="s">
        <v>372</v>
      </c>
      <c r="B337" s="140" t="s">
        <v>365</v>
      </c>
    </row>
    <row r="338" spans="1:2" hidden="1" x14ac:dyDescent="0.3">
      <c r="A338" s="107" t="s">
        <v>373</v>
      </c>
      <c r="B338" s="140" t="s">
        <v>365</v>
      </c>
    </row>
    <row r="339" spans="1:2" hidden="1" x14ac:dyDescent="0.3">
      <c r="A339" s="107" t="s">
        <v>374</v>
      </c>
      <c r="B339" s="140" t="s">
        <v>365</v>
      </c>
    </row>
    <row r="340" spans="1:2" hidden="1" x14ac:dyDescent="0.3">
      <c r="A340" s="107" t="s">
        <v>375</v>
      </c>
      <c r="B340" s="140" t="s">
        <v>365</v>
      </c>
    </row>
    <row r="341" spans="1:2" hidden="1" x14ac:dyDescent="0.3">
      <c r="A341" s="107" t="s">
        <v>376</v>
      </c>
      <c r="B341" s="140" t="s">
        <v>365</v>
      </c>
    </row>
    <row r="342" spans="1:2" hidden="1" x14ac:dyDescent="0.3">
      <c r="A342" s="107" t="s">
        <v>377</v>
      </c>
      <c r="B342" s="140" t="s">
        <v>365</v>
      </c>
    </row>
    <row r="343" spans="1:2" hidden="1" x14ac:dyDescent="0.3">
      <c r="A343" s="107" t="s">
        <v>378</v>
      </c>
      <c r="B343" s="140" t="s">
        <v>365</v>
      </c>
    </row>
    <row r="344" spans="1:2" hidden="1" x14ac:dyDescent="0.3">
      <c r="A344" s="107" t="s">
        <v>379</v>
      </c>
      <c r="B344" s="140" t="s">
        <v>365</v>
      </c>
    </row>
    <row r="345" spans="1:2" hidden="1" x14ac:dyDescent="0.3">
      <c r="A345" s="107" t="s">
        <v>380</v>
      </c>
      <c r="B345" s="140" t="s">
        <v>365</v>
      </c>
    </row>
    <row r="346" spans="1:2" hidden="1" x14ac:dyDescent="0.3">
      <c r="A346" s="107" t="s">
        <v>381</v>
      </c>
      <c r="B346" s="140" t="s">
        <v>365</v>
      </c>
    </row>
    <row r="347" spans="1:2" hidden="1" x14ac:dyDescent="0.3">
      <c r="A347" s="107" t="s">
        <v>382</v>
      </c>
      <c r="B347" s="140" t="s">
        <v>365</v>
      </c>
    </row>
    <row r="348" spans="1:2" hidden="1" x14ac:dyDescent="0.3">
      <c r="A348" s="107" t="s">
        <v>383</v>
      </c>
      <c r="B348" s="140" t="s">
        <v>365</v>
      </c>
    </row>
    <row r="349" spans="1:2" hidden="1" x14ac:dyDescent="0.3">
      <c r="A349" s="107" t="s">
        <v>384</v>
      </c>
      <c r="B349" s="140" t="s">
        <v>365</v>
      </c>
    </row>
    <row r="350" spans="1:2" hidden="1" x14ac:dyDescent="0.3">
      <c r="A350" s="107" t="s">
        <v>385</v>
      </c>
      <c r="B350" s="140" t="s">
        <v>365</v>
      </c>
    </row>
    <row r="351" spans="1:2" hidden="1" x14ac:dyDescent="0.3">
      <c r="A351" s="107" t="s">
        <v>386</v>
      </c>
      <c r="B351" s="140" t="s">
        <v>365</v>
      </c>
    </row>
    <row r="352" spans="1:2" hidden="1" x14ac:dyDescent="0.3">
      <c r="A352" s="107" t="s">
        <v>387</v>
      </c>
      <c r="B352" s="140" t="s">
        <v>365</v>
      </c>
    </row>
    <row r="353" spans="1:2" hidden="1" x14ac:dyDescent="0.3">
      <c r="A353" s="107" t="s">
        <v>388</v>
      </c>
      <c r="B353" s="140" t="s">
        <v>365</v>
      </c>
    </row>
    <row r="354" spans="1:2" hidden="1" x14ac:dyDescent="0.3">
      <c r="A354" s="107" t="s">
        <v>389</v>
      </c>
      <c r="B354" s="140" t="s">
        <v>365</v>
      </c>
    </row>
    <row r="355" spans="1:2" hidden="1" x14ac:dyDescent="0.3">
      <c r="A355" s="107" t="s">
        <v>390</v>
      </c>
      <c r="B355" s="140" t="s">
        <v>365</v>
      </c>
    </row>
    <row r="356" spans="1:2" hidden="1" x14ac:dyDescent="0.3">
      <c r="A356" s="107" t="s">
        <v>391</v>
      </c>
      <c r="B356" s="140" t="s">
        <v>365</v>
      </c>
    </row>
    <row r="357" spans="1:2" hidden="1" x14ac:dyDescent="0.3">
      <c r="A357" s="107" t="s">
        <v>392</v>
      </c>
      <c r="B357" s="140" t="s">
        <v>365</v>
      </c>
    </row>
    <row r="358" spans="1:2" hidden="1" x14ac:dyDescent="0.3">
      <c r="A358" s="107" t="s">
        <v>393</v>
      </c>
      <c r="B358" s="140" t="s">
        <v>365</v>
      </c>
    </row>
    <row r="359" spans="1:2" hidden="1" x14ac:dyDescent="0.3">
      <c r="A359" s="107" t="s">
        <v>394</v>
      </c>
      <c r="B359" s="140" t="s">
        <v>365</v>
      </c>
    </row>
    <row r="360" spans="1:2" hidden="1" x14ac:dyDescent="0.3">
      <c r="A360" s="107" t="s">
        <v>395</v>
      </c>
      <c r="B360" s="140" t="s">
        <v>365</v>
      </c>
    </row>
    <row r="361" spans="1:2" hidden="1" x14ac:dyDescent="0.3">
      <c r="A361" s="107" t="s">
        <v>396</v>
      </c>
      <c r="B361" s="140" t="s">
        <v>365</v>
      </c>
    </row>
    <row r="362" spans="1:2" hidden="1" x14ac:dyDescent="0.3">
      <c r="A362" s="107" t="s">
        <v>397</v>
      </c>
      <c r="B362" s="140" t="s">
        <v>365</v>
      </c>
    </row>
    <row r="363" spans="1:2" hidden="1" x14ac:dyDescent="0.3">
      <c r="A363" s="107" t="s">
        <v>398</v>
      </c>
      <c r="B363" s="140" t="s">
        <v>365</v>
      </c>
    </row>
    <row r="364" spans="1:2" hidden="1" x14ac:dyDescent="0.3">
      <c r="A364" s="107" t="s">
        <v>399</v>
      </c>
      <c r="B364" s="140" t="s">
        <v>365</v>
      </c>
    </row>
    <row r="365" spans="1:2" hidden="1" x14ac:dyDescent="0.3">
      <c r="A365" s="107" t="s">
        <v>400</v>
      </c>
      <c r="B365" s="140" t="s">
        <v>365</v>
      </c>
    </row>
    <row r="369" spans="1:7" ht="13" x14ac:dyDescent="0.3">
      <c r="A369" s="132"/>
      <c r="B369" s="132"/>
      <c r="C369" s="132"/>
      <c r="D369" s="132"/>
      <c r="E369" s="132"/>
      <c r="F369" s="132"/>
      <c r="G369" s="132"/>
    </row>
    <row r="370" spans="1:7" ht="13" x14ac:dyDescent="0.3">
      <c r="A370" s="132"/>
      <c r="B370" s="132"/>
      <c r="C370" s="132"/>
      <c r="D370" s="132"/>
      <c r="E370" s="132"/>
      <c r="F370" s="132"/>
      <c r="G370" s="132"/>
    </row>
    <row r="371" spans="1:7" ht="13" x14ac:dyDescent="0.3">
      <c r="A371" s="132"/>
      <c r="B371" s="132"/>
      <c r="C371" s="132"/>
      <c r="D371" s="132"/>
      <c r="E371" s="132"/>
      <c r="F371" s="132"/>
      <c r="G371" s="132"/>
    </row>
    <row r="372" spans="1:7" ht="13" x14ac:dyDescent="0.3">
      <c r="A372" s="132"/>
      <c r="B372" s="132"/>
      <c r="C372" s="132"/>
      <c r="D372" s="132"/>
      <c r="E372" s="132"/>
      <c r="F372" s="132"/>
      <c r="G372" s="132"/>
    </row>
    <row r="373" spans="1:7" ht="13" x14ac:dyDescent="0.3">
      <c r="A373" s="132"/>
      <c r="B373" s="132"/>
      <c r="C373" s="132"/>
      <c r="D373" s="132"/>
      <c r="E373" s="132"/>
      <c r="F373" s="132"/>
      <c r="G373" s="132"/>
    </row>
    <row r="374" spans="1:7" ht="13" x14ac:dyDescent="0.3">
      <c r="A374" s="132"/>
      <c r="B374" s="132"/>
      <c r="C374" s="132"/>
      <c r="D374" s="132"/>
      <c r="E374" s="132"/>
      <c r="F374" s="132"/>
      <c r="G374" s="132"/>
    </row>
    <row r="375" spans="1:7" ht="13" x14ac:dyDescent="0.3">
      <c r="A375" s="132"/>
      <c r="B375" s="132"/>
      <c r="C375" s="132"/>
      <c r="D375" s="132"/>
      <c r="E375" s="132"/>
      <c r="F375" s="132"/>
      <c r="G375" s="132"/>
    </row>
    <row r="376" spans="1:7" ht="13" x14ac:dyDescent="0.3">
      <c r="A376" s="132"/>
      <c r="B376" s="132"/>
      <c r="C376" s="132"/>
      <c r="D376" s="132"/>
      <c r="E376" s="132"/>
      <c r="F376" s="132"/>
      <c r="G376" s="132"/>
    </row>
    <row r="377" spans="1:7" ht="13" x14ac:dyDescent="0.3">
      <c r="A377" s="132"/>
      <c r="B377" s="132"/>
      <c r="C377" s="132"/>
      <c r="D377" s="132"/>
      <c r="E377" s="132"/>
      <c r="F377" s="132"/>
      <c r="G377" s="132"/>
    </row>
    <row r="378" spans="1:7" ht="13" x14ac:dyDescent="0.3">
      <c r="A378" s="132"/>
      <c r="B378" s="132"/>
      <c r="C378" s="132"/>
      <c r="D378" s="132"/>
      <c r="E378" s="132"/>
      <c r="F378" s="132"/>
      <c r="G378" s="132"/>
    </row>
    <row r="379" spans="1:7" ht="13" x14ac:dyDescent="0.3">
      <c r="A379" s="132"/>
      <c r="B379" s="132"/>
      <c r="C379" s="132"/>
      <c r="D379" s="132"/>
      <c r="E379" s="132"/>
      <c r="F379" s="132"/>
      <c r="G379" s="132"/>
    </row>
    <row r="380" spans="1:7" ht="13" x14ac:dyDescent="0.3">
      <c r="A380" s="132"/>
      <c r="B380" s="132"/>
      <c r="C380" s="132"/>
      <c r="D380" s="132"/>
      <c r="E380" s="132"/>
      <c r="F380" s="132"/>
      <c r="G380" s="132"/>
    </row>
    <row r="381" spans="1:7" ht="13" x14ac:dyDescent="0.3">
      <c r="A381" s="132"/>
      <c r="B381" s="132"/>
      <c r="C381" s="132"/>
      <c r="D381" s="132"/>
      <c r="E381" s="132"/>
      <c r="F381" s="132"/>
      <c r="G381" s="132"/>
    </row>
    <row r="382" spans="1:7" ht="13" x14ac:dyDescent="0.3">
      <c r="A382" s="132"/>
      <c r="B382" s="132"/>
      <c r="C382" s="132"/>
      <c r="D382" s="132"/>
      <c r="E382" s="132"/>
      <c r="F382" s="132"/>
      <c r="G382" s="132"/>
    </row>
    <row r="383" spans="1:7" ht="13" x14ac:dyDescent="0.3">
      <c r="A383" s="132"/>
      <c r="B383" s="132"/>
      <c r="C383" s="132"/>
      <c r="D383" s="132"/>
      <c r="E383" s="132"/>
      <c r="F383" s="132"/>
      <c r="G383" s="132"/>
    </row>
    <row r="384" spans="1:7" ht="13" x14ac:dyDescent="0.3">
      <c r="A384" s="132"/>
      <c r="B384" s="132"/>
      <c r="C384" s="132"/>
      <c r="D384" s="132"/>
      <c r="E384" s="132"/>
      <c r="F384" s="132"/>
      <c r="G384" s="132"/>
    </row>
    <row r="385" spans="1:7" ht="13" x14ac:dyDescent="0.3">
      <c r="A385" s="132"/>
      <c r="B385" s="132"/>
      <c r="C385" s="132"/>
      <c r="D385" s="132"/>
      <c r="E385" s="132"/>
      <c r="F385" s="132"/>
      <c r="G385" s="132"/>
    </row>
    <row r="386" spans="1:7" ht="13" x14ac:dyDescent="0.3">
      <c r="A386" s="132"/>
      <c r="B386" s="132"/>
      <c r="C386" s="132"/>
      <c r="D386" s="132"/>
      <c r="E386" s="132"/>
      <c r="F386" s="132"/>
      <c r="G386" s="132"/>
    </row>
    <row r="387" spans="1:7" ht="13" x14ac:dyDescent="0.3">
      <c r="A387" s="132"/>
      <c r="B387" s="132"/>
      <c r="C387" s="132"/>
      <c r="D387" s="132"/>
      <c r="E387" s="132"/>
      <c r="F387" s="132"/>
      <c r="G387" s="132"/>
    </row>
    <row r="388" spans="1:7" ht="13" x14ac:dyDescent="0.3">
      <c r="A388" s="132"/>
      <c r="B388" s="132"/>
      <c r="C388" s="132"/>
      <c r="D388" s="132"/>
      <c r="E388" s="132"/>
      <c r="F388" s="132"/>
      <c r="G388" s="132"/>
    </row>
    <row r="389" spans="1:7" ht="13" x14ac:dyDescent="0.3">
      <c r="A389" s="132"/>
      <c r="B389" s="132"/>
      <c r="C389" s="132"/>
      <c r="D389" s="132"/>
      <c r="E389" s="132"/>
      <c r="F389" s="132"/>
      <c r="G389" s="132"/>
    </row>
    <row r="390" spans="1:7" ht="13" x14ac:dyDescent="0.3">
      <c r="A390" s="132"/>
      <c r="B390" s="132"/>
      <c r="C390" s="132"/>
      <c r="D390" s="132"/>
      <c r="E390" s="132"/>
      <c r="F390" s="132"/>
      <c r="G390" s="132"/>
    </row>
    <row r="391" spans="1:7" ht="13" x14ac:dyDescent="0.3">
      <c r="A391" s="132"/>
      <c r="B391" s="132"/>
      <c r="C391" s="132"/>
      <c r="D391" s="132"/>
      <c r="E391" s="132"/>
      <c r="F391" s="132"/>
      <c r="G391" s="132"/>
    </row>
    <row r="392" spans="1:7" ht="13" x14ac:dyDescent="0.3">
      <c r="A392" s="132"/>
      <c r="B392" s="132"/>
      <c r="C392" s="132"/>
      <c r="D392" s="132"/>
      <c r="E392" s="132"/>
      <c r="F392" s="132"/>
      <c r="G392" s="132"/>
    </row>
    <row r="393" spans="1:7" ht="13" x14ac:dyDescent="0.3">
      <c r="A393" s="132"/>
      <c r="B393" s="132"/>
      <c r="C393" s="132"/>
      <c r="D393" s="132"/>
      <c r="E393" s="132"/>
      <c r="F393" s="132"/>
      <c r="G393" s="132"/>
    </row>
    <row r="394" spans="1:7" ht="13" x14ac:dyDescent="0.3">
      <c r="A394" s="132"/>
      <c r="B394" s="132"/>
      <c r="C394" s="132"/>
      <c r="D394" s="132"/>
      <c r="E394" s="132"/>
      <c r="F394" s="132"/>
      <c r="G394" s="132"/>
    </row>
    <row r="395" spans="1:7" ht="13" x14ac:dyDescent="0.3">
      <c r="A395" s="132"/>
      <c r="B395" s="132"/>
      <c r="C395" s="132"/>
      <c r="D395" s="132"/>
      <c r="E395" s="132"/>
      <c r="F395" s="132"/>
      <c r="G395" s="132"/>
    </row>
    <row r="396" spans="1:7" ht="13" x14ac:dyDescent="0.3">
      <c r="A396" s="132"/>
      <c r="B396" s="132"/>
      <c r="C396" s="132"/>
      <c r="D396" s="132"/>
      <c r="E396" s="132"/>
      <c r="F396" s="132"/>
      <c r="G396" s="132"/>
    </row>
    <row r="397" spans="1:7" ht="13" x14ac:dyDescent="0.3">
      <c r="A397" s="132"/>
      <c r="B397" s="132"/>
      <c r="C397" s="132"/>
      <c r="D397" s="132"/>
      <c r="E397" s="132"/>
      <c r="F397" s="132"/>
      <c r="G397" s="132"/>
    </row>
    <row r="398" spans="1:7" ht="13" x14ac:dyDescent="0.3">
      <c r="A398" s="132"/>
      <c r="B398" s="132"/>
      <c r="C398" s="132"/>
      <c r="D398" s="132"/>
      <c r="E398" s="132"/>
      <c r="F398" s="132"/>
      <c r="G398" s="132"/>
    </row>
    <row r="399" spans="1:7" ht="13" x14ac:dyDescent="0.3">
      <c r="A399" s="132"/>
      <c r="B399" s="132"/>
      <c r="C399" s="132"/>
      <c r="D399" s="132"/>
      <c r="E399" s="132"/>
      <c r="F399" s="132"/>
      <c r="G399" s="132"/>
    </row>
    <row r="400" spans="1:7" ht="13" x14ac:dyDescent="0.3">
      <c r="A400" s="132"/>
      <c r="B400" s="132"/>
      <c r="C400" s="132"/>
      <c r="D400" s="132"/>
      <c r="E400" s="132"/>
      <c r="F400" s="132"/>
      <c r="G400" s="132"/>
    </row>
    <row r="401" spans="1:7" ht="13" x14ac:dyDescent="0.3">
      <c r="A401" s="132"/>
      <c r="B401" s="132"/>
      <c r="C401" s="132"/>
      <c r="D401" s="132"/>
      <c r="E401" s="132"/>
      <c r="F401" s="132"/>
      <c r="G401" s="132"/>
    </row>
    <row r="402" spans="1:7" ht="13" x14ac:dyDescent="0.3">
      <c r="A402" s="132"/>
      <c r="B402" s="132"/>
      <c r="C402" s="132"/>
      <c r="D402" s="132"/>
      <c r="E402" s="132"/>
      <c r="F402" s="132"/>
      <c r="G402" s="132"/>
    </row>
    <row r="403" spans="1:7" ht="13" x14ac:dyDescent="0.3">
      <c r="A403" s="132"/>
      <c r="B403" s="132"/>
      <c r="C403" s="132"/>
      <c r="D403" s="132"/>
      <c r="E403" s="132"/>
      <c r="F403" s="132"/>
      <c r="G403" s="132"/>
    </row>
    <row r="404" spans="1:7" ht="13" x14ac:dyDescent="0.3">
      <c r="A404" s="132"/>
      <c r="B404" s="132"/>
      <c r="C404" s="132"/>
      <c r="D404" s="132"/>
      <c r="E404" s="132"/>
      <c r="F404" s="132"/>
      <c r="G404" s="132"/>
    </row>
    <row r="405" spans="1:7" ht="13" x14ac:dyDescent="0.3">
      <c r="A405" s="132"/>
      <c r="B405" s="132"/>
      <c r="C405" s="132"/>
      <c r="D405" s="132"/>
      <c r="E405" s="132"/>
      <c r="F405" s="132"/>
      <c r="G405" s="132"/>
    </row>
    <row r="406" spans="1:7" ht="13" x14ac:dyDescent="0.3">
      <c r="A406" s="132"/>
      <c r="B406" s="132"/>
      <c r="C406" s="132"/>
      <c r="D406" s="132"/>
      <c r="E406" s="132"/>
      <c r="F406" s="132"/>
      <c r="G406" s="132"/>
    </row>
    <row r="407" spans="1:7" ht="13" x14ac:dyDescent="0.3">
      <c r="A407" s="132"/>
      <c r="B407" s="132"/>
      <c r="C407" s="132"/>
      <c r="D407" s="132"/>
      <c r="E407" s="132"/>
      <c r="F407" s="132"/>
      <c r="G407" s="132"/>
    </row>
    <row r="408" spans="1:7" ht="13" x14ac:dyDescent="0.3">
      <c r="A408" s="132"/>
      <c r="B408" s="132"/>
      <c r="C408" s="132"/>
      <c r="D408" s="132"/>
      <c r="E408" s="132"/>
      <c r="F408" s="132"/>
      <c r="G408" s="132"/>
    </row>
    <row r="409" spans="1:7" ht="13" x14ac:dyDescent="0.3">
      <c r="A409" s="132"/>
      <c r="B409" s="132"/>
      <c r="C409" s="132"/>
      <c r="D409" s="132"/>
      <c r="E409" s="132"/>
      <c r="F409" s="132"/>
      <c r="G409" s="132"/>
    </row>
    <row r="410" spans="1:7" ht="13" x14ac:dyDescent="0.3">
      <c r="A410" s="132"/>
      <c r="B410" s="132"/>
      <c r="C410" s="132"/>
      <c r="D410" s="132"/>
      <c r="E410" s="132"/>
      <c r="F410" s="132"/>
      <c r="G410" s="132"/>
    </row>
    <row r="411" spans="1:7" ht="13" x14ac:dyDescent="0.3">
      <c r="A411" s="132"/>
      <c r="B411" s="132"/>
      <c r="C411" s="132"/>
      <c r="D411" s="132"/>
      <c r="E411" s="132"/>
      <c r="F411" s="132"/>
      <c r="G411" s="132"/>
    </row>
    <row r="412" spans="1:7" ht="13" x14ac:dyDescent="0.3">
      <c r="A412" s="132"/>
      <c r="B412" s="132"/>
      <c r="C412" s="132"/>
      <c r="D412" s="132"/>
      <c r="E412" s="132"/>
      <c r="F412" s="132"/>
      <c r="G412" s="132"/>
    </row>
    <row r="413" spans="1:7" ht="13" x14ac:dyDescent="0.3">
      <c r="A413" s="132"/>
      <c r="B413" s="132"/>
      <c r="C413" s="132"/>
      <c r="D413" s="132"/>
      <c r="E413" s="132"/>
      <c r="F413" s="132"/>
      <c r="G413" s="132"/>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0BD4B777-AA78-4C85-A2EE-218E6A61ADF1}">
      <formula1>J299:J302</formula1>
    </dataValidation>
  </dataValidations>
  <hyperlinks>
    <hyperlink ref="B6" location="'A. HTT General'!B13" display="1. Basic Facts" xr:uid="{00B46A59-F139-4C24-A209-13E0243375C6}"/>
    <hyperlink ref="B7" location="'A. HTT General'!B26" display="2. Regulatory Summary" xr:uid="{DD16766E-D0E5-4023-862C-DEFB79A20862}"/>
    <hyperlink ref="B8" location="'A. HTT General'!B36" display="3. General Cover Pool / Covered Bond Information" xr:uid="{59A6EFBD-73F5-4EC3-BA19-3EA6CA69C758}"/>
    <hyperlink ref="B9" location="'A. HTT General'!B285" display="4. References to Capital Requirements Regulation (CRR) 129(7)" xr:uid="{2FBC5512-A50B-446C-9D5F-6A52A41B5D98}"/>
    <hyperlink ref="B11" location="'A. HTT General'!B319" display="6. Other relevant information" xr:uid="{9A1D5F96-0E10-4324-BF58-B773C95E9B93}"/>
    <hyperlink ref="C289" location="'A. HTT General'!A39" display="'A. HTT General'!A39" xr:uid="{1CFF4484-4AC4-42DF-BFC4-9F2007C8D946}"/>
    <hyperlink ref="C291" location="'B1. HTT Mortgage Assets'!B43" display="'B1. HTT Mortgage Assets'!B43" xr:uid="{2987AAA3-C3A3-47AE-B5CB-8E179CD6C7E2}"/>
    <hyperlink ref="D291" location="'B2. HTT Public Sector Assets'!B48" display="'B2. HTT Public Sector Assets'!B48" xr:uid="{CFA609F7-D17E-4D62-9FA3-40E13AB96BAC}"/>
    <hyperlink ref="C292" location="'A. HTT General'!A52" display="'A. HTT General'!A52" xr:uid="{4586CC00-D766-490F-9F44-85A042B14C97}"/>
    <hyperlink ref="C297" location="'A. HTT General'!B163" display="'A. HTT General'!B163" xr:uid="{57AA97BD-173E-4E14-AC83-9CD13ADC3470}"/>
    <hyperlink ref="C298" location="'A. HTT General'!B137" display="'A. HTT General'!B137" xr:uid="{01008F7B-BB7B-4382-AF84-927F5F20AC6D}"/>
    <hyperlink ref="C302" location="'C. HTT Harmonised Glossary'!B18" display="'C. HTT Harmonised Glossary'!B18" xr:uid="{F7B072F2-7397-4B75-8A86-4BB50F84AC42}"/>
    <hyperlink ref="C303" location="'A. HTT General'!B65" display="'A. HTT General'!B65" xr:uid="{70D26FBC-6241-4A62-8AA6-04A7F4F6E6D4}"/>
    <hyperlink ref="C304" location="'A. HTT General'!B88" display="'A. HTT General'!B88" xr:uid="{0100B196-5840-41CA-B7B6-7B5B155C53D9}"/>
    <hyperlink ref="C307" location="'B1. HTT Mortgage Assets'!B179" display="'B1. HTT Mortgage Assets'!B179" xr:uid="{1B313F9D-24A0-4CE8-933B-BB7DF090BFC6}"/>
    <hyperlink ref="D307" location="'B2. HTT Public Sector Assets'!B166" display="'B2. HTT Public Sector Assets'!B166" xr:uid="{1E363285-D5BA-4D5B-8E51-C2D34DD75D53}"/>
    <hyperlink ref="B27" r:id="rId1" display="Basel Compliance (Y/N)" xr:uid="{227F3862-B068-4737-80E8-4F1F34D8FAF4}"/>
    <hyperlink ref="B29" r:id="rId2" xr:uid="{8A71E966-3F39-4E2D-9C6B-79D71C2E7F31}"/>
    <hyperlink ref="B30" r:id="rId3" xr:uid="{ADD5AB8E-5BB3-4B67-B061-05B1231F1074}"/>
    <hyperlink ref="B10" location="'A. HTT General'!B311" display="5. References to Capital Requirements Regulation (CRR) 129(1)" xr:uid="{CE0B761B-711D-4588-B723-9C0B40B7C69C}"/>
    <hyperlink ref="D293" location="'B1. HTT Mortgage Assets'!B424" display="'B1. HTT Mortgage Assets'!B424" xr:uid="{E4B9F16E-3346-4973-AA4B-6CD3287C94CC}"/>
    <hyperlink ref="C293" location="'B1. HTT Mortgage Assets'!B186" display="'B1. HTT Mortgage Assets'!B186" xr:uid="{830F4A7B-A397-4A47-92A0-4951B22ACB02}"/>
    <hyperlink ref="C288" location="'A. HTT General'!A38" display="'A. HTT General'!A38" xr:uid="{9BE511E6-05E6-450E-A9DA-B113EDAD4775}"/>
    <hyperlink ref="C296" location="'A. HTT General'!B111" display="'A. HTT General'!B111" xr:uid="{CEBD1DFB-8942-436B-81F7-280F0A3D673E}"/>
    <hyperlink ref="D295" location="'B2. HTT Public Sector Assets'!B129" display="'B2. HTT Public Sector Assets'!B129" xr:uid="{234635AC-F2BD-4459-BA9C-58724D7AA8B5}"/>
    <hyperlink ref="C295" location="'B1. HTT Mortgage Assets'!B149" display="'B1. HTT Mortgage Assets'!B149" xr:uid="{0518A719-3BC7-4162-BF0F-BAF5CECC29D5}"/>
    <hyperlink ref="C294" location="'C. HTT Harmonised Glossary'!B20" display="link to Glossary HG.1.15" xr:uid="{98FB9309-FAE7-4DC3-AE2D-9631D6285BAE}"/>
    <hyperlink ref="C306" location="'A. HTT General'!B44" display="'A. HTT General'!B44" xr:uid="{395EA92C-C2F0-4169-B749-3764CE0D8D17}"/>
    <hyperlink ref="C300" location="'B1. HTT Mortgage Assets'!B215" display="215 LTV residential mortgage" xr:uid="{72DA61D4-4926-45E4-A724-A6FF1F36AB5C}"/>
    <hyperlink ref="D300" location="'B1. HTT Mortgage Assets'!B453" display="441 LTV Commercial Mortgage" xr:uid="{C5D1F8AA-5BD0-48E1-9F8C-6F7EB108FBD0}"/>
    <hyperlink ref="C301" location="'A. HTT General'!B230" display="230 Derivatives and Swaps" xr:uid="{A64526FE-159D-45BD-8970-0C102ACDD013}"/>
    <hyperlink ref="B28" r:id="rId4" display="CBD Compliance (Y/N)" xr:uid="{6CB5E144-E2DA-4747-A390-E1EFBB7AD0CE}"/>
    <hyperlink ref="F293" location="'B2. HTT Public Sector Assets'!A18" display="'B2. HTT Public Sector Assets'!A18" xr:uid="{E4CBA6CE-3BCA-40EC-9E08-620D99973375}"/>
    <hyperlink ref="G293" location="'B3. HTT Shipping Assets'!B116" display="'B3. HTT Shipping Assets'!B116" xr:uid="{CC28B4A3-9869-4763-ABD6-5636A3CE196F}"/>
    <hyperlink ref="F295" location="'B3. HTT Shipping Assets'!B80" display="'B3. HTT Shipping Assets'!B80" xr:uid="{90F3F1F1-09CC-4B42-98C1-E75415DF6D07}"/>
    <hyperlink ref="C305" location="'C. HTT Harmonised Glossary'!B12" display="link to Glossary HG 1.7" xr:uid="{F318B8AE-0453-4B5B-9E7D-FC22E52553A8}"/>
    <hyperlink ref="F307" location="'B3. HTT Shipping Assets'!B110" display="'B3. HTT Shipping Assets'!B110" xr:uid="{191F0CFE-FB94-4446-B62B-0F2C1DEB1F37}"/>
    <hyperlink ref="B44" location="'C. HTT Harmonised Glossary'!B6" display="2. Over-collateralisation (OC) " xr:uid="{05C92470-7F2F-40B8-BB64-F84652038613}"/>
  </hyperlinks>
  <pageMargins left="0.7" right="0.7" top="0.75" bottom="0.75" header="0.3" footer="0.3"/>
  <pageSetup paperSize="9" scale="40" orientation="portrait" r:id="rId5"/>
  <headerFooter>
    <oddFooter>&amp;R&amp;1#&amp;"Calibri"&amp;10&amp;K0078D7Classification : Internal</oddFooter>
  </headerFooter>
  <rowBreaks count="3" manualBreakCount="3">
    <brk id="110" max="16383" man="1"/>
    <brk id="229" max="16383" man="1"/>
    <brk id="3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6726-DBDE-4C9D-B854-5BB59758FB69}">
  <sheetPr>
    <tabColor theme="9" tint="-0.249977111117893"/>
  </sheetPr>
  <dimension ref="A1:I565"/>
  <sheetViews>
    <sheetView view="pageBreakPreview" zoomScale="60" zoomScaleNormal="100" workbookViewId="0"/>
  </sheetViews>
  <sheetFormatPr defaultRowHeight="14.5" x14ac:dyDescent="0.3"/>
  <cols>
    <col min="1" max="1" width="12.6328125" style="107" customWidth="1"/>
    <col min="2" max="2" width="55.36328125" style="107" customWidth="1"/>
    <col min="3" max="3" width="37.26953125" style="107" customWidth="1"/>
    <col min="4" max="4" width="37.1796875" style="107" customWidth="1"/>
    <col min="5" max="5" width="6.08984375" style="107" customWidth="1"/>
    <col min="6" max="6" width="37.81640625" style="107" customWidth="1"/>
    <col min="7" max="7" width="37.81640625" style="100" customWidth="1"/>
    <col min="8" max="16384" width="8.7265625" style="102"/>
  </cols>
  <sheetData>
    <row r="1" spans="1:7" ht="31" x14ac:dyDescent="0.3">
      <c r="A1" s="99" t="s">
        <v>723</v>
      </c>
      <c r="B1" s="99"/>
      <c r="C1" s="100"/>
      <c r="D1" s="100"/>
      <c r="E1" s="100"/>
      <c r="F1" s="101" t="s">
        <v>1346</v>
      </c>
    </row>
    <row r="2" spans="1:7" ht="13.5" thickBot="1" x14ac:dyDescent="0.35">
      <c r="A2" s="100"/>
      <c r="B2" s="100"/>
      <c r="C2" s="100"/>
      <c r="D2" s="100"/>
      <c r="E2" s="100"/>
      <c r="F2" s="100"/>
    </row>
    <row r="3" spans="1:7" ht="19" thickBot="1" x14ac:dyDescent="0.35">
      <c r="A3" s="104"/>
      <c r="B3" s="105" t="s">
        <v>0</v>
      </c>
      <c r="C3" s="175" t="s">
        <v>1</v>
      </c>
      <c r="D3" s="104"/>
      <c r="E3" s="104"/>
      <c r="F3" s="100"/>
      <c r="G3" s="104"/>
    </row>
    <row r="4" spans="1:7" ht="15" thickBot="1" x14ac:dyDescent="0.35"/>
    <row r="5" spans="1:7" ht="18.5" x14ac:dyDescent="0.3">
      <c r="A5" s="108"/>
      <c r="B5" s="109" t="s">
        <v>401</v>
      </c>
      <c r="C5" s="108"/>
      <c r="E5" s="110"/>
      <c r="F5" s="110"/>
    </row>
    <row r="6" spans="1:7" x14ac:dyDescent="0.3">
      <c r="B6" s="176" t="s">
        <v>402</v>
      </c>
    </row>
    <row r="7" spans="1:7" x14ac:dyDescent="0.3">
      <c r="B7" s="177" t="s">
        <v>403</v>
      </c>
    </row>
    <row r="8" spans="1:7" ht="15" thickBot="1" x14ac:dyDescent="0.35">
      <c r="B8" s="178" t="s">
        <v>404</v>
      </c>
    </row>
    <row r="9" spans="1:7" x14ac:dyDescent="0.3">
      <c r="B9" s="179"/>
    </row>
    <row r="10" spans="1:7" ht="37" x14ac:dyDescent="0.3">
      <c r="A10" s="115" t="s">
        <v>5</v>
      </c>
      <c r="B10" s="115" t="s">
        <v>402</v>
      </c>
      <c r="C10" s="116"/>
      <c r="D10" s="116"/>
      <c r="E10" s="116"/>
      <c r="F10" s="116"/>
      <c r="G10" s="117"/>
    </row>
    <row r="11" spans="1:7" x14ac:dyDescent="0.3">
      <c r="A11" s="125"/>
      <c r="B11" s="126" t="s">
        <v>405</v>
      </c>
      <c r="C11" s="125" t="s">
        <v>55</v>
      </c>
      <c r="D11" s="125"/>
      <c r="E11" s="125"/>
      <c r="F11" s="128" t="s">
        <v>406</v>
      </c>
      <c r="G11" s="128"/>
    </row>
    <row r="12" spans="1:7" x14ac:dyDescent="0.3">
      <c r="A12" s="107" t="s">
        <v>407</v>
      </c>
      <c r="B12" s="107" t="s">
        <v>408</v>
      </c>
      <c r="C12" s="129">
        <v>2951.1028789300099</v>
      </c>
      <c r="F12" s="136">
        <f>IF($C$15=0,"",IF(C12="[for completion]","",C12/$C$15))</f>
        <v>1</v>
      </c>
    </row>
    <row r="13" spans="1:7" x14ac:dyDescent="0.3">
      <c r="A13" s="107" t="s">
        <v>409</v>
      </c>
      <c r="B13" s="107" t="s">
        <v>410</v>
      </c>
      <c r="C13" s="129">
        <v>0</v>
      </c>
      <c r="F13" s="136">
        <f>IF($C$15=0,"",IF(C13="[for completion]","",C13/$C$15))</f>
        <v>0</v>
      </c>
    </row>
    <row r="14" spans="1:7" x14ac:dyDescent="0.3">
      <c r="A14" s="107" t="s">
        <v>411</v>
      </c>
      <c r="B14" s="107" t="s">
        <v>66</v>
      </c>
      <c r="C14" s="129">
        <v>0</v>
      </c>
      <c r="F14" s="136">
        <f>IF($C$15=0,"",IF(C14="[for completion]","",C14/$C$15))</f>
        <v>0</v>
      </c>
    </row>
    <row r="15" spans="1:7" x14ac:dyDescent="0.3">
      <c r="A15" s="107" t="s">
        <v>412</v>
      </c>
      <c r="B15" s="180" t="s">
        <v>68</v>
      </c>
      <c r="C15" s="129">
        <v>2951.1028789300099</v>
      </c>
      <c r="F15" s="181">
        <f>SUM(F12:F14)</f>
        <v>1</v>
      </c>
    </row>
    <row r="16" spans="1:7" x14ac:dyDescent="0.3">
      <c r="A16" s="107" t="s">
        <v>413</v>
      </c>
      <c r="B16" s="140" t="s">
        <v>414</v>
      </c>
      <c r="C16" s="131"/>
      <c r="F16" s="141">
        <f t="shared" ref="F16:F26" si="0">IF($C$15=0,"",IF(C16="[for completion]","",C16/$C$15))</f>
        <v>0</v>
      </c>
    </row>
    <row r="17" spans="1:7" x14ac:dyDescent="0.3">
      <c r="A17" s="107" t="s">
        <v>415</v>
      </c>
      <c r="B17" s="140" t="s">
        <v>416</v>
      </c>
      <c r="C17" s="131"/>
      <c r="F17" s="141">
        <f t="shared" si="0"/>
        <v>0</v>
      </c>
    </row>
    <row r="18" spans="1:7" x14ac:dyDescent="0.3">
      <c r="A18" s="107" t="s">
        <v>417</v>
      </c>
      <c r="B18" s="140" t="s">
        <v>174</v>
      </c>
      <c r="C18" s="131"/>
      <c r="F18" s="141">
        <f t="shared" si="0"/>
        <v>0</v>
      </c>
    </row>
    <row r="19" spans="1:7" x14ac:dyDescent="0.3">
      <c r="A19" s="107" t="s">
        <v>418</v>
      </c>
      <c r="B19" s="140" t="s">
        <v>174</v>
      </c>
      <c r="C19" s="131"/>
      <c r="F19" s="141">
        <f t="shared" si="0"/>
        <v>0</v>
      </c>
    </row>
    <row r="20" spans="1:7" x14ac:dyDescent="0.3">
      <c r="A20" s="107" t="s">
        <v>419</v>
      </c>
      <c r="B20" s="140" t="s">
        <v>174</v>
      </c>
      <c r="C20" s="131"/>
      <c r="F20" s="141">
        <f t="shared" si="0"/>
        <v>0</v>
      </c>
    </row>
    <row r="21" spans="1:7" x14ac:dyDescent="0.3">
      <c r="A21" s="107" t="s">
        <v>420</v>
      </c>
      <c r="B21" s="140" t="s">
        <v>174</v>
      </c>
      <c r="C21" s="131"/>
      <c r="F21" s="141">
        <f t="shared" si="0"/>
        <v>0</v>
      </c>
    </row>
    <row r="22" spans="1:7" x14ac:dyDescent="0.3">
      <c r="A22" s="107" t="s">
        <v>421</v>
      </c>
      <c r="B22" s="140" t="s">
        <v>174</v>
      </c>
      <c r="C22" s="131"/>
      <c r="F22" s="141">
        <f t="shared" si="0"/>
        <v>0</v>
      </c>
    </row>
    <row r="23" spans="1:7" x14ac:dyDescent="0.3">
      <c r="A23" s="107" t="s">
        <v>422</v>
      </c>
      <c r="B23" s="140" t="s">
        <v>174</v>
      </c>
      <c r="C23" s="131"/>
      <c r="F23" s="141">
        <f t="shared" si="0"/>
        <v>0</v>
      </c>
    </row>
    <row r="24" spans="1:7" x14ac:dyDescent="0.3">
      <c r="A24" s="107" t="s">
        <v>423</v>
      </c>
      <c r="B24" s="140" t="s">
        <v>174</v>
      </c>
      <c r="C24" s="131"/>
      <c r="F24" s="141">
        <f t="shared" si="0"/>
        <v>0</v>
      </c>
    </row>
    <row r="25" spans="1:7" x14ac:dyDescent="0.3">
      <c r="A25" s="107" t="s">
        <v>424</v>
      </c>
      <c r="B25" s="140" t="s">
        <v>174</v>
      </c>
      <c r="C25" s="131"/>
      <c r="F25" s="141">
        <f t="shared" si="0"/>
        <v>0</v>
      </c>
    </row>
    <row r="26" spans="1:7" x14ac:dyDescent="0.3">
      <c r="A26" s="107" t="s">
        <v>1472</v>
      </c>
      <c r="B26" s="140" t="s">
        <v>174</v>
      </c>
      <c r="C26" s="142"/>
      <c r="D26" s="132"/>
      <c r="E26" s="132"/>
      <c r="F26" s="141">
        <f t="shared" si="0"/>
        <v>0</v>
      </c>
    </row>
    <row r="27" spans="1:7" x14ac:dyDescent="0.3">
      <c r="A27" s="125"/>
      <c r="B27" s="126" t="s">
        <v>425</v>
      </c>
      <c r="C27" s="125" t="s">
        <v>426</v>
      </c>
      <c r="D27" s="125" t="s">
        <v>427</v>
      </c>
      <c r="E27" s="127"/>
      <c r="F27" s="125" t="s">
        <v>428</v>
      </c>
      <c r="G27" s="128"/>
    </row>
    <row r="28" spans="1:7" x14ac:dyDescent="0.3">
      <c r="A28" s="107" t="s">
        <v>429</v>
      </c>
      <c r="B28" s="107" t="s">
        <v>430</v>
      </c>
      <c r="C28" s="182">
        <v>44097</v>
      </c>
      <c r="D28" s="182">
        <v>0</v>
      </c>
      <c r="F28" s="182">
        <f>IF(AND(C28="[For completion]",D28="[For completion]"),"[For completion]",SUM(C28:D28))</f>
        <v>44097</v>
      </c>
    </row>
    <row r="29" spans="1:7" x14ac:dyDescent="0.3">
      <c r="A29" s="107" t="s">
        <v>431</v>
      </c>
      <c r="B29" s="120" t="s">
        <v>1473</v>
      </c>
      <c r="C29" s="182">
        <v>23449</v>
      </c>
      <c r="D29" s="182">
        <v>0</v>
      </c>
      <c r="F29" s="182">
        <f>IF(AND(C29="[For completion]",D29="[For completion]"),"[For completion]",SUM(C29:D29))</f>
        <v>23449</v>
      </c>
    </row>
    <row r="30" spans="1:7" x14ac:dyDescent="0.3">
      <c r="A30" s="107" t="s">
        <v>433</v>
      </c>
      <c r="B30" s="120" t="s">
        <v>434</v>
      </c>
      <c r="C30" s="182">
        <v>0</v>
      </c>
      <c r="D30" s="182">
        <v>0</v>
      </c>
    </row>
    <row r="31" spans="1:7" x14ac:dyDescent="0.3">
      <c r="A31" s="107" t="s">
        <v>435</v>
      </c>
      <c r="B31" s="120"/>
    </row>
    <row r="32" spans="1:7" x14ac:dyDescent="0.3">
      <c r="A32" s="107" t="s">
        <v>436</v>
      </c>
      <c r="B32" s="120"/>
    </row>
    <row r="33" spans="1:7" x14ac:dyDescent="0.3">
      <c r="A33" s="107" t="s">
        <v>437</v>
      </c>
      <c r="B33" s="120"/>
    </row>
    <row r="34" spans="1:7" x14ac:dyDescent="0.3">
      <c r="A34" s="107" t="s">
        <v>438</v>
      </c>
      <c r="B34" s="120"/>
    </row>
    <row r="35" spans="1:7" x14ac:dyDescent="0.3">
      <c r="A35" s="125"/>
      <c r="B35" s="126" t="s">
        <v>439</v>
      </c>
      <c r="C35" s="125" t="s">
        <v>440</v>
      </c>
      <c r="D35" s="125" t="s">
        <v>441</v>
      </c>
      <c r="E35" s="127"/>
      <c r="F35" s="128" t="s">
        <v>406</v>
      </c>
      <c r="G35" s="128"/>
    </row>
    <row r="36" spans="1:7" x14ac:dyDescent="0.3">
      <c r="A36" s="107" t="s">
        <v>442</v>
      </c>
      <c r="B36" s="107" t="s">
        <v>443</v>
      </c>
      <c r="C36" s="183">
        <v>9.1287199752818106E-3</v>
      </c>
      <c r="D36" s="183">
        <v>0</v>
      </c>
      <c r="E36" s="184"/>
      <c r="F36" s="183">
        <v>9.1287199752818106E-3</v>
      </c>
    </row>
    <row r="37" spans="1:7" x14ac:dyDescent="0.3">
      <c r="A37" s="107" t="s">
        <v>444</v>
      </c>
      <c r="C37" s="183"/>
      <c r="D37" s="183"/>
      <c r="E37" s="184"/>
      <c r="F37" s="183"/>
    </row>
    <row r="38" spans="1:7" x14ac:dyDescent="0.3">
      <c r="A38" s="107" t="s">
        <v>445</v>
      </c>
      <c r="C38" s="183"/>
      <c r="D38" s="183"/>
      <c r="E38" s="184"/>
      <c r="F38" s="183"/>
    </row>
    <row r="39" spans="1:7" x14ac:dyDescent="0.3">
      <c r="A39" s="107" t="s">
        <v>446</v>
      </c>
      <c r="C39" s="183"/>
      <c r="D39" s="183"/>
      <c r="E39" s="184"/>
      <c r="F39" s="183"/>
    </row>
    <row r="40" spans="1:7" x14ac:dyDescent="0.3">
      <c r="A40" s="107" t="s">
        <v>447</v>
      </c>
      <c r="C40" s="183"/>
      <c r="D40" s="183"/>
      <c r="E40" s="184"/>
      <c r="F40" s="183"/>
    </row>
    <row r="41" spans="1:7" x14ac:dyDescent="0.3">
      <c r="A41" s="107" t="s">
        <v>448</v>
      </c>
      <c r="C41" s="183"/>
      <c r="D41" s="183"/>
      <c r="E41" s="184"/>
      <c r="F41" s="183"/>
    </row>
    <row r="42" spans="1:7" x14ac:dyDescent="0.3">
      <c r="A42" s="107" t="s">
        <v>449</v>
      </c>
      <c r="C42" s="183"/>
      <c r="D42" s="183"/>
      <c r="E42" s="184"/>
      <c r="F42" s="183"/>
    </row>
    <row r="43" spans="1:7" x14ac:dyDescent="0.3">
      <c r="A43" s="125"/>
      <c r="B43" s="126" t="s">
        <v>450</v>
      </c>
      <c r="C43" s="125" t="s">
        <v>440</v>
      </c>
      <c r="D43" s="125" t="s">
        <v>441</v>
      </c>
      <c r="E43" s="127"/>
      <c r="F43" s="128" t="s">
        <v>406</v>
      </c>
      <c r="G43" s="128"/>
    </row>
    <row r="44" spans="1:7" x14ac:dyDescent="0.3">
      <c r="A44" s="107" t="s">
        <v>451</v>
      </c>
      <c r="B44" s="185" t="s">
        <v>452</v>
      </c>
      <c r="C44" s="186">
        <f>SUM(C45:C71)</f>
        <v>1</v>
      </c>
      <c r="D44" s="187">
        <f>SUM(D45:D71)</f>
        <v>0</v>
      </c>
      <c r="E44" s="183"/>
      <c r="F44" s="186">
        <f>SUM(F45:F71)</f>
        <v>1</v>
      </c>
      <c r="G44" s="107"/>
    </row>
    <row r="45" spans="1:7" x14ac:dyDescent="0.3">
      <c r="A45" s="107" t="s">
        <v>453</v>
      </c>
      <c r="B45" s="107" t="s">
        <v>454</v>
      </c>
      <c r="C45" s="181">
        <v>0</v>
      </c>
      <c r="D45" s="183">
        <v>0</v>
      </c>
      <c r="E45" s="183"/>
      <c r="F45" s="181">
        <v>0</v>
      </c>
      <c r="G45" s="107"/>
    </row>
    <row r="46" spans="1:7" x14ac:dyDescent="0.3">
      <c r="A46" s="107" t="s">
        <v>455</v>
      </c>
      <c r="B46" s="107" t="s">
        <v>8</v>
      </c>
      <c r="C46" s="181">
        <v>1</v>
      </c>
      <c r="D46" s="183">
        <v>0</v>
      </c>
      <c r="E46" s="183"/>
      <c r="F46" s="181">
        <v>1</v>
      </c>
      <c r="G46" s="107"/>
    </row>
    <row r="47" spans="1:7" x14ac:dyDescent="0.3">
      <c r="A47" s="107" t="s">
        <v>456</v>
      </c>
      <c r="B47" s="107" t="s">
        <v>457</v>
      </c>
      <c r="C47" s="181">
        <v>0</v>
      </c>
      <c r="D47" s="183">
        <v>0</v>
      </c>
      <c r="E47" s="183"/>
      <c r="F47" s="181">
        <v>0</v>
      </c>
      <c r="G47" s="107"/>
    </row>
    <row r="48" spans="1:7" x14ac:dyDescent="0.3">
      <c r="A48" s="107" t="s">
        <v>458</v>
      </c>
      <c r="B48" s="107" t="s">
        <v>459</v>
      </c>
      <c r="C48" s="181">
        <v>0</v>
      </c>
      <c r="D48" s="183">
        <v>0</v>
      </c>
      <c r="E48" s="183"/>
      <c r="F48" s="181">
        <v>0</v>
      </c>
      <c r="G48" s="107"/>
    </row>
    <row r="49" spans="1:7" x14ac:dyDescent="0.3">
      <c r="A49" s="107" t="s">
        <v>460</v>
      </c>
      <c r="B49" s="107" t="s">
        <v>461</v>
      </c>
      <c r="C49" s="181">
        <v>0</v>
      </c>
      <c r="D49" s="183">
        <v>0</v>
      </c>
      <c r="E49" s="183"/>
      <c r="F49" s="181">
        <v>0</v>
      </c>
      <c r="G49" s="107"/>
    </row>
    <row r="50" spans="1:7" x14ac:dyDescent="0.3">
      <c r="A50" s="107" t="s">
        <v>462</v>
      </c>
      <c r="B50" s="107" t="s">
        <v>1474</v>
      </c>
      <c r="C50" s="181">
        <v>0</v>
      </c>
      <c r="D50" s="183">
        <v>0</v>
      </c>
      <c r="E50" s="183"/>
      <c r="F50" s="181">
        <v>0</v>
      </c>
      <c r="G50" s="107"/>
    </row>
    <row r="51" spans="1:7" x14ac:dyDescent="0.3">
      <c r="A51" s="107" t="s">
        <v>463</v>
      </c>
      <c r="B51" s="107" t="s">
        <v>464</v>
      </c>
      <c r="C51" s="181">
        <v>0</v>
      </c>
      <c r="D51" s="183">
        <v>0</v>
      </c>
      <c r="E51" s="183"/>
      <c r="F51" s="181">
        <v>0</v>
      </c>
      <c r="G51" s="107"/>
    </row>
    <row r="52" spans="1:7" x14ac:dyDescent="0.3">
      <c r="A52" s="107" t="s">
        <v>465</v>
      </c>
      <c r="B52" s="107" t="s">
        <v>466</v>
      </c>
      <c r="C52" s="181">
        <v>0</v>
      </c>
      <c r="D52" s="183">
        <v>0</v>
      </c>
      <c r="E52" s="183"/>
      <c r="F52" s="181">
        <v>0</v>
      </c>
      <c r="G52" s="107"/>
    </row>
    <row r="53" spans="1:7" x14ac:dyDescent="0.3">
      <c r="A53" s="107" t="s">
        <v>467</v>
      </c>
      <c r="B53" s="107" t="s">
        <v>468</v>
      </c>
      <c r="C53" s="181">
        <v>0</v>
      </c>
      <c r="D53" s="183">
        <v>0</v>
      </c>
      <c r="E53" s="183"/>
      <c r="F53" s="181">
        <v>0</v>
      </c>
      <c r="G53" s="107"/>
    </row>
    <row r="54" spans="1:7" x14ac:dyDescent="0.3">
      <c r="A54" s="107" t="s">
        <v>469</v>
      </c>
      <c r="B54" s="107" t="s">
        <v>470</v>
      </c>
      <c r="C54" s="181">
        <v>0</v>
      </c>
      <c r="D54" s="183">
        <v>0</v>
      </c>
      <c r="E54" s="183"/>
      <c r="F54" s="181">
        <v>0</v>
      </c>
      <c r="G54" s="107"/>
    </row>
    <row r="55" spans="1:7" x14ac:dyDescent="0.3">
      <c r="A55" s="107" t="s">
        <v>471</v>
      </c>
      <c r="B55" s="107" t="s">
        <v>472</v>
      </c>
      <c r="C55" s="181">
        <v>0</v>
      </c>
      <c r="D55" s="183">
        <v>0</v>
      </c>
      <c r="E55" s="183"/>
      <c r="F55" s="181">
        <v>0</v>
      </c>
      <c r="G55" s="107"/>
    </row>
    <row r="56" spans="1:7" x14ac:dyDescent="0.3">
      <c r="A56" s="107" t="s">
        <v>473</v>
      </c>
      <c r="B56" s="107" t="s">
        <v>474</v>
      </c>
      <c r="C56" s="181">
        <v>0</v>
      </c>
      <c r="D56" s="183">
        <v>0</v>
      </c>
      <c r="E56" s="183"/>
      <c r="F56" s="181">
        <v>0</v>
      </c>
      <c r="G56" s="107"/>
    </row>
    <row r="57" spans="1:7" x14ac:dyDescent="0.3">
      <c r="A57" s="107" t="s">
        <v>475</v>
      </c>
      <c r="B57" s="107" t="s">
        <v>476</v>
      </c>
      <c r="C57" s="181">
        <v>0</v>
      </c>
      <c r="D57" s="183">
        <v>0</v>
      </c>
      <c r="E57" s="183"/>
      <c r="F57" s="181">
        <v>0</v>
      </c>
      <c r="G57" s="107"/>
    </row>
    <row r="58" spans="1:7" x14ac:dyDescent="0.3">
      <c r="A58" s="107" t="s">
        <v>477</v>
      </c>
      <c r="B58" s="107" t="s">
        <v>478</v>
      </c>
      <c r="C58" s="181">
        <v>0</v>
      </c>
      <c r="D58" s="183">
        <v>0</v>
      </c>
      <c r="E58" s="183"/>
      <c r="F58" s="181">
        <v>0</v>
      </c>
      <c r="G58" s="107"/>
    </row>
    <row r="59" spans="1:7" x14ac:dyDescent="0.3">
      <c r="A59" s="107" t="s">
        <v>479</v>
      </c>
      <c r="B59" s="107" t="s">
        <v>480</v>
      </c>
      <c r="C59" s="181">
        <v>0</v>
      </c>
      <c r="D59" s="183">
        <v>0</v>
      </c>
      <c r="E59" s="183"/>
      <c r="F59" s="181">
        <v>0</v>
      </c>
      <c r="G59" s="107"/>
    </row>
    <row r="60" spans="1:7" x14ac:dyDescent="0.3">
      <c r="A60" s="107" t="s">
        <v>481</v>
      </c>
      <c r="B60" s="107" t="s">
        <v>482</v>
      </c>
      <c r="C60" s="181">
        <v>0</v>
      </c>
      <c r="D60" s="183">
        <v>0</v>
      </c>
      <c r="E60" s="183"/>
      <c r="F60" s="181">
        <v>0</v>
      </c>
      <c r="G60" s="107"/>
    </row>
    <row r="61" spans="1:7" x14ac:dyDescent="0.3">
      <c r="A61" s="107" t="s">
        <v>483</v>
      </c>
      <c r="B61" s="107" t="s">
        <v>484</v>
      </c>
      <c r="C61" s="181">
        <v>0</v>
      </c>
      <c r="D61" s="183">
        <v>0</v>
      </c>
      <c r="E61" s="183"/>
      <c r="F61" s="181">
        <v>0</v>
      </c>
      <c r="G61" s="107"/>
    </row>
    <row r="62" spans="1:7" x14ac:dyDescent="0.3">
      <c r="A62" s="107" t="s">
        <v>485</v>
      </c>
      <c r="B62" s="107" t="s">
        <v>486</v>
      </c>
      <c r="C62" s="181">
        <v>0</v>
      </c>
      <c r="D62" s="183">
        <v>0</v>
      </c>
      <c r="E62" s="183"/>
      <c r="F62" s="181">
        <v>0</v>
      </c>
      <c r="G62" s="107"/>
    </row>
    <row r="63" spans="1:7" x14ac:dyDescent="0.3">
      <c r="A63" s="107" t="s">
        <v>487</v>
      </c>
      <c r="B63" s="107" t="s">
        <v>488</v>
      </c>
      <c r="C63" s="181">
        <v>0</v>
      </c>
      <c r="D63" s="183">
        <v>0</v>
      </c>
      <c r="E63" s="183"/>
      <c r="F63" s="181">
        <v>0</v>
      </c>
      <c r="G63" s="107"/>
    </row>
    <row r="64" spans="1:7" x14ac:dyDescent="0.3">
      <c r="A64" s="107" t="s">
        <v>489</v>
      </c>
      <c r="B64" s="107" t="s">
        <v>490</v>
      </c>
      <c r="C64" s="181">
        <v>0</v>
      </c>
      <c r="D64" s="183">
        <v>0</v>
      </c>
      <c r="E64" s="183"/>
      <c r="F64" s="181">
        <v>0</v>
      </c>
      <c r="G64" s="107"/>
    </row>
    <row r="65" spans="1:7" x14ac:dyDescent="0.3">
      <c r="A65" s="107" t="s">
        <v>491</v>
      </c>
      <c r="B65" s="107" t="s">
        <v>492</v>
      </c>
      <c r="C65" s="181">
        <v>0</v>
      </c>
      <c r="D65" s="183">
        <v>0</v>
      </c>
      <c r="E65" s="183"/>
      <c r="F65" s="181">
        <v>0</v>
      </c>
      <c r="G65" s="107"/>
    </row>
    <row r="66" spans="1:7" x14ac:dyDescent="0.3">
      <c r="A66" s="107" t="s">
        <v>493</v>
      </c>
      <c r="B66" s="107" t="s">
        <v>494</v>
      </c>
      <c r="C66" s="181">
        <v>0</v>
      </c>
      <c r="D66" s="183">
        <v>0</v>
      </c>
      <c r="E66" s="183"/>
      <c r="F66" s="181">
        <v>0</v>
      </c>
      <c r="G66" s="107"/>
    </row>
    <row r="67" spans="1:7" x14ac:dyDescent="0.3">
      <c r="A67" s="107" t="s">
        <v>495</v>
      </c>
      <c r="B67" s="107" t="s">
        <v>496</v>
      </c>
      <c r="C67" s="181">
        <v>0</v>
      </c>
      <c r="D67" s="183">
        <v>0</v>
      </c>
      <c r="E67" s="183"/>
      <c r="F67" s="181">
        <v>0</v>
      </c>
      <c r="G67" s="107"/>
    </row>
    <row r="68" spans="1:7" x14ac:dyDescent="0.3">
      <c r="A68" s="107" t="s">
        <v>497</v>
      </c>
      <c r="B68" s="107" t="s">
        <v>498</v>
      </c>
      <c r="C68" s="181">
        <v>0</v>
      </c>
      <c r="D68" s="183">
        <v>0</v>
      </c>
      <c r="E68" s="183"/>
      <c r="F68" s="181">
        <v>0</v>
      </c>
      <c r="G68" s="107"/>
    </row>
    <row r="69" spans="1:7" x14ac:dyDescent="0.3">
      <c r="A69" s="107" t="s">
        <v>499</v>
      </c>
      <c r="B69" s="107" t="s">
        <v>500</v>
      </c>
      <c r="C69" s="181">
        <v>0</v>
      </c>
      <c r="D69" s="183">
        <v>0</v>
      </c>
      <c r="E69" s="183"/>
      <c r="F69" s="181">
        <v>0</v>
      </c>
      <c r="G69" s="107"/>
    </row>
    <row r="70" spans="1:7" x14ac:dyDescent="0.3">
      <c r="A70" s="107" t="s">
        <v>501</v>
      </c>
      <c r="B70" s="107" t="s">
        <v>502</v>
      </c>
      <c r="C70" s="181">
        <v>0</v>
      </c>
      <c r="D70" s="183">
        <v>0</v>
      </c>
      <c r="E70" s="183"/>
      <c r="F70" s="181">
        <v>0</v>
      </c>
      <c r="G70" s="107"/>
    </row>
    <row r="71" spans="1:7" x14ac:dyDescent="0.3">
      <c r="A71" s="107" t="s">
        <v>503</v>
      </c>
      <c r="B71" s="107" t="s">
        <v>504</v>
      </c>
      <c r="C71" s="181">
        <v>0</v>
      </c>
      <c r="D71" s="183">
        <v>0</v>
      </c>
      <c r="E71" s="183"/>
      <c r="F71" s="181">
        <v>0</v>
      </c>
      <c r="G71" s="107"/>
    </row>
    <row r="72" spans="1:7" x14ac:dyDescent="0.3">
      <c r="A72" s="107" t="s">
        <v>505</v>
      </c>
      <c r="B72" s="185" t="s">
        <v>258</v>
      </c>
      <c r="C72" s="186">
        <f>SUM(C73:C75)</f>
        <v>0</v>
      </c>
      <c r="D72" s="187">
        <f>SUM(D73:D75)</f>
        <v>0</v>
      </c>
      <c r="E72" s="183"/>
      <c r="F72" s="186">
        <f>SUM(F73:F75)</f>
        <v>0</v>
      </c>
      <c r="G72" s="107"/>
    </row>
    <row r="73" spans="1:7" x14ac:dyDescent="0.3">
      <c r="A73" s="107" t="s">
        <v>506</v>
      </c>
      <c r="B73" s="107" t="s">
        <v>507</v>
      </c>
      <c r="C73" s="183"/>
      <c r="D73" s="183"/>
      <c r="E73" s="183"/>
      <c r="F73" s="183"/>
      <c r="G73" s="107"/>
    </row>
    <row r="74" spans="1:7" x14ac:dyDescent="0.3">
      <c r="A74" s="107" t="s">
        <v>508</v>
      </c>
      <c r="B74" s="107" t="s">
        <v>509</v>
      </c>
      <c r="C74" s="183"/>
      <c r="D74" s="183"/>
      <c r="E74" s="183"/>
      <c r="F74" s="183"/>
      <c r="G74" s="107"/>
    </row>
    <row r="75" spans="1:7" x14ac:dyDescent="0.3">
      <c r="A75" s="107" t="s">
        <v>510</v>
      </c>
      <c r="B75" s="107" t="s">
        <v>511</v>
      </c>
      <c r="C75" s="183"/>
      <c r="D75" s="183"/>
      <c r="E75" s="183"/>
      <c r="F75" s="183"/>
      <c r="G75" s="107"/>
    </row>
    <row r="76" spans="1:7" x14ac:dyDescent="0.3">
      <c r="A76" s="107" t="s">
        <v>512</v>
      </c>
      <c r="B76" s="185" t="s">
        <v>66</v>
      </c>
      <c r="C76" s="186">
        <f>SUM(C77:C87)</f>
        <v>0</v>
      </c>
      <c r="D76" s="186">
        <f>SUM(D77:D87)</f>
        <v>0</v>
      </c>
      <c r="E76" s="181"/>
      <c r="F76" s="186">
        <f>SUM(F77:F87)</f>
        <v>0</v>
      </c>
      <c r="G76" s="107"/>
    </row>
    <row r="77" spans="1:7" x14ac:dyDescent="0.3">
      <c r="A77" s="107" t="s">
        <v>513</v>
      </c>
      <c r="B77" s="122" t="s">
        <v>260</v>
      </c>
      <c r="C77" s="183"/>
      <c r="D77" s="183"/>
      <c r="E77" s="183"/>
      <c r="F77" s="183"/>
      <c r="G77" s="107"/>
    </row>
    <row r="78" spans="1:7" x14ac:dyDescent="0.3">
      <c r="A78" s="107" t="s">
        <v>514</v>
      </c>
      <c r="B78" s="107" t="s">
        <v>515</v>
      </c>
      <c r="C78" s="183"/>
      <c r="D78" s="183"/>
      <c r="E78" s="183"/>
      <c r="F78" s="183"/>
      <c r="G78" s="107"/>
    </row>
    <row r="79" spans="1:7" x14ac:dyDescent="0.3">
      <c r="A79" s="107" t="s">
        <v>516</v>
      </c>
      <c r="B79" s="122" t="s">
        <v>262</v>
      </c>
      <c r="C79" s="183"/>
      <c r="D79" s="183"/>
      <c r="E79" s="183"/>
      <c r="F79" s="183"/>
      <c r="G79" s="107"/>
    </row>
    <row r="80" spans="1:7" x14ac:dyDescent="0.3">
      <c r="A80" s="107" t="s">
        <v>517</v>
      </c>
      <c r="B80" s="122" t="s">
        <v>264</v>
      </c>
      <c r="C80" s="183"/>
      <c r="D80" s="183"/>
      <c r="E80" s="183"/>
      <c r="F80" s="183"/>
      <c r="G80" s="107"/>
    </row>
    <row r="81" spans="1:7" x14ac:dyDescent="0.3">
      <c r="A81" s="107" t="s">
        <v>518</v>
      </c>
      <c r="B81" s="122" t="s">
        <v>266</v>
      </c>
      <c r="C81" s="183"/>
      <c r="D81" s="183"/>
      <c r="E81" s="183"/>
      <c r="F81" s="183"/>
      <c r="G81" s="107"/>
    </row>
    <row r="82" spans="1:7" x14ac:dyDescent="0.3">
      <c r="A82" s="107" t="s">
        <v>519</v>
      </c>
      <c r="B82" s="122" t="s">
        <v>268</v>
      </c>
      <c r="C82" s="183"/>
      <c r="D82" s="183"/>
      <c r="E82" s="183"/>
      <c r="F82" s="183"/>
      <c r="G82" s="107"/>
    </row>
    <row r="83" spans="1:7" x14ac:dyDescent="0.3">
      <c r="A83" s="107" t="s">
        <v>520</v>
      </c>
      <c r="B83" s="122" t="s">
        <v>270</v>
      </c>
      <c r="C83" s="183"/>
      <c r="D83" s="183"/>
      <c r="E83" s="183"/>
      <c r="F83" s="183"/>
      <c r="G83" s="107"/>
    </row>
    <row r="84" spans="1:7" x14ac:dyDescent="0.3">
      <c r="A84" s="107" t="s">
        <v>521</v>
      </c>
      <c r="B84" s="122" t="s">
        <v>272</v>
      </c>
      <c r="C84" s="183"/>
      <c r="D84" s="183"/>
      <c r="E84" s="183"/>
      <c r="F84" s="183"/>
      <c r="G84" s="107"/>
    </row>
    <row r="85" spans="1:7" x14ac:dyDescent="0.3">
      <c r="A85" s="107" t="s">
        <v>522</v>
      </c>
      <c r="B85" s="122" t="s">
        <v>274</v>
      </c>
      <c r="C85" s="183"/>
      <c r="D85" s="183"/>
      <c r="E85" s="183"/>
      <c r="F85" s="183"/>
      <c r="G85" s="107"/>
    </row>
    <row r="86" spans="1:7" x14ac:dyDescent="0.3">
      <c r="A86" s="107" t="s">
        <v>523</v>
      </c>
      <c r="B86" s="122" t="s">
        <v>276</v>
      </c>
      <c r="C86" s="183"/>
      <c r="D86" s="183"/>
      <c r="E86" s="183"/>
      <c r="F86" s="183"/>
      <c r="G86" s="107"/>
    </row>
    <row r="87" spans="1:7" x14ac:dyDescent="0.3">
      <c r="A87" s="107" t="s">
        <v>524</v>
      </c>
      <c r="B87" s="122" t="s">
        <v>66</v>
      </c>
      <c r="C87" s="183"/>
      <c r="D87" s="183"/>
      <c r="E87" s="183"/>
      <c r="F87" s="183"/>
      <c r="G87" s="107"/>
    </row>
    <row r="88" spans="1:7" x14ac:dyDescent="0.3">
      <c r="A88" s="107" t="s">
        <v>525</v>
      </c>
      <c r="B88" s="140" t="s">
        <v>174</v>
      </c>
      <c r="C88" s="183"/>
      <c r="D88" s="183"/>
      <c r="E88" s="183"/>
      <c r="F88" s="183"/>
      <c r="G88" s="107"/>
    </row>
    <row r="89" spans="1:7" x14ac:dyDescent="0.3">
      <c r="A89" s="107" t="s">
        <v>526</v>
      </c>
      <c r="B89" s="140" t="s">
        <v>174</v>
      </c>
      <c r="C89" s="183"/>
      <c r="D89" s="183"/>
      <c r="E89" s="183"/>
      <c r="F89" s="183"/>
      <c r="G89" s="107"/>
    </row>
    <row r="90" spans="1:7" x14ac:dyDescent="0.3">
      <c r="A90" s="107" t="s">
        <v>527</v>
      </c>
      <c r="B90" s="140" t="s">
        <v>174</v>
      </c>
      <c r="C90" s="183"/>
      <c r="D90" s="183"/>
      <c r="E90" s="183"/>
      <c r="F90" s="183"/>
      <c r="G90" s="107"/>
    </row>
    <row r="91" spans="1:7" x14ac:dyDescent="0.3">
      <c r="A91" s="107" t="s">
        <v>528</v>
      </c>
      <c r="B91" s="140" t="s">
        <v>174</v>
      </c>
      <c r="C91" s="183"/>
      <c r="D91" s="183"/>
      <c r="E91" s="183"/>
      <c r="F91" s="183"/>
      <c r="G91" s="107"/>
    </row>
    <row r="92" spans="1:7" x14ac:dyDescent="0.3">
      <c r="A92" s="107" t="s">
        <v>529</v>
      </c>
      <c r="B92" s="140" t="s">
        <v>174</v>
      </c>
      <c r="C92" s="183"/>
      <c r="D92" s="183"/>
      <c r="E92" s="183"/>
      <c r="F92" s="183"/>
      <c r="G92" s="107"/>
    </row>
    <row r="93" spans="1:7" x14ac:dyDescent="0.3">
      <c r="A93" s="107" t="s">
        <v>530</v>
      </c>
      <c r="B93" s="140" t="s">
        <v>174</v>
      </c>
      <c r="C93" s="183"/>
      <c r="D93" s="183"/>
      <c r="E93" s="183"/>
      <c r="F93" s="183"/>
      <c r="G93" s="107"/>
    </row>
    <row r="94" spans="1:7" x14ac:dyDescent="0.3">
      <c r="A94" s="107" t="s">
        <v>531</v>
      </c>
      <c r="B94" s="140" t="s">
        <v>174</v>
      </c>
      <c r="C94" s="183"/>
      <c r="D94" s="183"/>
      <c r="E94" s="183"/>
      <c r="F94" s="183"/>
      <c r="G94" s="107"/>
    </row>
    <row r="95" spans="1:7" x14ac:dyDescent="0.3">
      <c r="A95" s="107" t="s">
        <v>532</v>
      </c>
      <c r="B95" s="140" t="s">
        <v>174</v>
      </c>
      <c r="C95" s="183"/>
      <c r="D95" s="183"/>
      <c r="E95" s="183"/>
      <c r="F95" s="183"/>
      <c r="G95" s="107"/>
    </row>
    <row r="96" spans="1:7" x14ac:dyDescent="0.3">
      <c r="A96" s="107" t="s">
        <v>533</v>
      </c>
      <c r="B96" s="140" t="s">
        <v>174</v>
      </c>
      <c r="C96" s="183"/>
      <c r="D96" s="183"/>
      <c r="E96" s="183"/>
      <c r="F96" s="183"/>
      <c r="G96" s="107"/>
    </row>
    <row r="97" spans="1:7" x14ac:dyDescent="0.3">
      <c r="A97" s="107" t="s">
        <v>534</v>
      </c>
      <c r="B97" s="140" t="s">
        <v>174</v>
      </c>
      <c r="C97" s="183"/>
      <c r="D97" s="183"/>
      <c r="E97" s="183"/>
      <c r="F97" s="183"/>
      <c r="G97" s="107"/>
    </row>
    <row r="98" spans="1:7" x14ac:dyDescent="0.3">
      <c r="A98" s="125"/>
      <c r="B98" s="156" t="s">
        <v>1475</v>
      </c>
      <c r="C98" s="125" t="s">
        <v>440</v>
      </c>
      <c r="D98" s="125" t="s">
        <v>441</v>
      </c>
      <c r="E98" s="127"/>
      <c r="F98" s="128" t="s">
        <v>406</v>
      </c>
      <c r="G98" s="128"/>
    </row>
    <row r="99" spans="1:7" x14ac:dyDescent="0.3">
      <c r="A99" s="107" t="s">
        <v>535</v>
      </c>
      <c r="B99" s="183" t="s">
        <v>536</v>
      </c>
      <c r="C99" s="181">
        <v>0.167573186130097</v>
      </c>
      <c r="D99" s="181"/>
      <c r="E99" s="181"/>
      <c r="F99" s="181">
        <v>0.167573186130097</v>
      </c>
      <c r="G99" s="107"/>
    </row>
    <row r="100" spans="1:7" x14ac:dyDescent="0.3">
      <c r="A100" s="107" t="s">
        <v>537</v>
      </c>
      <c r="B100" s="183" t="s">
        <v>538</v>
      </c>
      <c r="C100" s="181">
        <v>0.13441765489511801</v>
      </c>
      <c r="D100" s="181"/>
      <c r="E100" s="181"/>
      <c r="F100" s="181">
        <v>0.13441765489511801</v>
      </c>
      <c r="G100" s="107"/>
    </row>
    <row r="101" spans="1:7" x14ac:dyDescent="0.3">
      <c r="A101" s="107" t="s">
        <v>539</v>
      </c>
      <c r="B101" s="183" t="s">
        <v>540</v>
      </c>
      <c r="C101" s="181">
        <v>0.15200208142951699</v>
      </c>
      <c r="D101" s="181"/>
      <c r="E101" s="181"/>
      <c r="F101" s="181">
        <v>0.15200208142951699</v>
      </c>
      <c r="G101" s="107"/>
    </row>
    <row r="102" spans="1:7" x14ac:dyDescent="0.3">
      <c r="A102" s="107" t="s">
        <v>541</v>
      </c>
      <c r="B102" s="183" t="s">
        <v>542</v>
      </c>
      <c r="C102" s="181">
        <v>0.10447795453738699</v>
      </c>
      <c r="D102" s="181"/>
      <c r="E102" s="181"/>
      <c r="F102" s="181">
        <v>0.10447795453738699</v>
      </c>
      <c r="G102" s="107"/>
    </row>
    <row r="103" spans="1:7" x14ac:dyDescent="0.3">
      <c r="A103" s="107" t="s">
        <v>543</v>
      </c>
      <c r="B103" s="183" t="s">
        <v>544</v>
      </c>
      <c r="C103" s="181">
        <v>0.109923597739032</v>
      </c>
      <c r="D103" s="181"/>
      <c r="E103" s="181"/>
      <c r="F103" s="181">
        <v>0.109923597739032</v>
      </c>
      <c r="G103" s="107"/>
    </row>
    <row r="104" spans="1:7" x14ac:dyDescent="0.3">
      <c r="A104" s="107" t="s">
        <v>545</v>
      </c>
      <c r="B104" s="183" t="s">
        <v>546</v>
      </c>
      <c r="C104" s="181">
        <v>6.7909154394733398E-2</v>
      </c>
      <c r="D104" s="181"/>
      <c r="E104" s="181"/>
      <c r="F104" s="181">
        <v>6.7909154394733398E-2</v>
      </c>
      <c r="G104" s="107"/>
    </row>
    <row r="105" spans="1:7" x14ac:dyDescent="0.3">
      <c r="A105" s="107" t="s">
        <v>547</v>
      </c>
      <c r="B105" s="183" t="s">
        <v>548</v>
      </c>
      <c r="C105" s="181">
        <v>7.7104512517876506E-2</v>
      </c>
      <c r="D105" s="181"/>
      <c r="E105" s="181"/>
      <c r="F105" s="181">
        <v>7.7104512517876506E-2</v>
      </c>
      <c r="G105" s="107"/>
    </row>
    <row r="106" spans="1:7" x14ac:dyDescent="0.3">
      <c r="A106" s="107" t="s">
        <v>549</v>
      </c>
      <c r="B106" s="183" t="s">
        <v>550</v>
      </c>
      <c r="C106" s="181">
        <v>6.1288570131305897E-2</v>
      </c>
      <c r="D106" s="181"/>
      <c r="E106" s="181"/>
      <c r="F106" s="181">
        <v>6.1288570131305897E-2</v>
      </c>
      <c r="G106" s="107"/>
    </row>
    <row r="107" spans="1:7" x14ac:dyDescent="0.3">
      <c r="A107" s="107" t="s">
        <v>551</v>
      </c>
      <c r="B107" s="183" t="s">
        <v>552</v>
      </c>
      <c r="C107" s="181">
        <v>5.7562589299357703E-2</v>
      </c>
      <c r="D107" s="181"/>
      <c r="E107" s="181"/>
      <c r="F107" s="181">
        <v>5.7562589299357703E-2</v>
      </c>
      <c r="G107" s="107"/>
    </row>
    <row r="108" spans="1:7" x14ac:dyDescent="0.3">
      <c r="A108" s="107" t="s">
        <v>553</v>
      </c>
      <c r="B108" s="183" t="s">
        <v>554</v>
      </c>
      <c r="C108" s="181">
        <v>3.8952158035804901E-2</v>
      </c>
      <c r="D108" s="181"/>
      <c r="E108" s="181"/>
      <c r="F108" s="181">
        <v>3.8952158035804901E-2</v>
      </c>
      <c r="G108" s="107"/>
    </row>
    <row r="109" spans="1:7" x14ac:dyDescent="0.3">
      <c r="A109" s="107" t="s">
        <v>555</v>
      </c>
      <c r="B109" s="183" t="s">
        <v>488</v>
      </c>
      <c r="C109" s="181">
        <v>2.7785017606614299E-2</v>
      </c>
      <c r="D109" s="181"/>
      <c r="E109" s="181"/>
      <c r="F109" s="181">
        <v>2.7785017606614299E-2</v>
      </c>
      <c r="G109" s="107"/>
    </row>
    <row r="110" spans="1:7" x14ac:dyDescent="0.3">
      <c r="A110" s="107" t="s">
        <v>556</v>
      </c>
      <c r="B110" s="183" t="s">
        <v>66</v>
      </c>
      <c r="C110" s="181">
        <v>1.00352328315771E-3</v>
      </c>
      <c r="D110" s="181"/>
      <c r="E110" s="181"/>
      <c r="F110" s="181">
        <v>1.00352328315771E-3</v>
      </c>
      <c r="G110" s="107"/>
    </row>
    <row r="111" spans="1:7" x14ac:dyDescent="0.3">
      <c r="A111" s="125"/>
      <c r="B111" s="126" t="s">
        <v>558</v>
      </c>
      <c r="C111" s="125" t="s">
        <v>440</v>
      </c>
      <c r="D111" s="125" t="s">
        <v>441</v>
      </c>
      <c r="E111" s="127"/>
      <c r="F111" s="128" t="s">
        <v>406</v>
      </c>
      <c r="G111" s="128"/>
    </row>
    <row r="112" spans="1:7" x14ac:dyDescent="0.3">
      <c r="A112" s="107" t="s">
        <v>559</v>
      </c>
      <c r="B112" s="107" t="s">
        <v>560</v>
      </c>
      <c r="C112" s="181">
        <v>0.92957661887905796</v>
      </c>
      <c r="D112" s="181"/>
      <c r="E112" s="188"/>
      <c r="F112" s="181">
        <v>0.92957661887905796</v>
      </c>
    </row>
    <row r="113" spans="1:7" x14ac:dyDescent="0.3">
      <c r="A113" s="107" t="s">
        <v>561</v>
      </c>
      <c r="B113" s="107" t="s">
        <v>562</v>
      </c>
      <c r="C113" s="181">
        <v>0</v>
      </c>
      <c r="D113" s="181"/>
      <c r="E113" s="188"/>
      <c r="F113" s="181">
        <v>0</v>
      </c>
    </row>
    <row r="114" spans="1:7" x14ac:dyDescent="0.3">
      <c r="A114" s="107" t="s">
        <v>563</v>
      </c>
      <c r="B114" s="107" t="s">
        <v>66</v>
      </c>
      <c r="C114" s="181">
        <v>7.0423381120942805E-2</v>
      </c>
      <c r="D114" s="181"/>
      <c r="E114" s="188"/>
      <c r="F114" s="181">
        <v>7.0423381120942805E-2</v>
      </c>
    </row>
    <row r="115" spans="1:7" x14ac:dyDescent="0.3">
      <c r="A115" s="107" t="s">
        <v>564</v>
      </c>
      <c r="C115" s="183"/>
      <c r="D115" s="183"/>
      <c r="E115" s="189"/>
      <c r="F115" s="183"/>
    </row>
    <row r="116" spans="1:7" x14ac:dyDescent="0.3">
      <c r="A116" s="107" t="s">
        <v>565</v>
      </c>
      <c r="C116" s="183"/>
      <c r="D116" s="183"/>
      <c r="E116" s="189"/>
      <c r="F116" s="183"/>
    </row>
    <row r="117" spans="1:7" x14ac:dyDescent="0.3">
      <c r="A117" s="107" t="s">
        <v>566</v>
      </c>
      <c r="C117" s="183"/>
      <c r="D117" s="183"/>
      <c r="E117" s="189"/>
      <c r="F117" s="183"/>
    </row>
    <row r="118" spans="1:7" x14ac:dyDescent="0.3">
      <c r="A118" s="107" t="s">
        <v>567</v>
      </c>
      <c r="C118" s="183"/>
      <c r="D118" s="183"/>
      <c r="E118" s="189"/>
      <c r="F118" s="183"/>
    </row>
    <row r="119" spans="1:7" x14ac:dyDescent="0.3">
      <c r="A119" s="107" t="s">
        <v>568</v>
      </c>
      <c r="C119" s="183"/>
      <c r="D119" s="183"/>
      <c r="E119" s="189"/>
      <c r="F119" s="183"/>
    </row>
    <row r="120" spans="1:7" x14ac:dyDescent="0.3">
      <c r="A120" s="107" t="s">
        <v>569</v>
      </c>
      <c r="C120" s="183"/>
      <c r="D120" s="183"/>
      <c r="E120" s="189"/>
      <c r="F120" s="183"/>
    </row>
    <row r="121" spans="1:7" x14ac:dyDescent="0.3">
      <c r="A121" s="125"/>
      <c r="B121" s="126" t="s">
        <v>570</v>
      </c>
      <c r="C121" s="125" t="s">
        <v>440</v>
      </c>
      <c r="D121" s="125" t="s">
        <v>441</v>
      </c>
      <c r="E121" s="127"/>
      <c r="F121" s="128" t="s">
        <v>406</v>
      </c>
      <c r="G121" s="128"/>
    </row>
    <row r="122" spans="1:7" x14ac:dyDescent="0.3">
      <c r="A122" s="107" t="s">
        <v>571</v>
      </c>
      <c r="B122" s="107" t="s">
        <v>572</v>
      </c>
      <c r="C122" s="181">
        <v>3.1352383083827498E-2</v>
      </c>
      <c r="D122" s="181"/>
      <c r="E122" s="188"/>
      <c r="F122" s="181">
        <v>3.1352383083827498E-2</v>
      </c>
    </row>
    <row r="123" spans="1:7" x14ac:dyDescent="0.3">
      <c r="A123" s="107" t="s">
        <v>573</v>
      </c>
      <c r="B123" s="107" t="s">
        <v>574</v>
      </c>
      <c r="C123" s="181">
        <v>0.96864761691617296</v>
      </c>
      <c r="D123" s="181"/>
      <c r="E123" s="188"/>
      <c r="F123" s="181">
        <v>0.96864761691617296</v>
      </c>
    </row>
    <row r="124" spans="1:7" x14ac:dyDescent="0.3">
      <c r="A124" s="107" t="s">
        <v>575</v>
      </c>
      <c r="B124" s="107" t="s">
        <v>66</v>
      </c>
      <c r="C124" s="181">
        <v>0</v>
      </c>
      <c r="D124" s="181"/>
      <c r="E124" s="188"/>
      <c r="F124" s="181">
        <v>0</v>
      </c>
    </row>
    <row r="125" spans="1:7" x14ac:dyDescent="0.3">
      <c r="A125" s="107" t="s">
        <v>576</v>
      </c>
      <c r="E125" s="100"/>
    </row>
    <row r="126" spans="1:7" x14ac:dyDescent="0.3">
      <c r="A126" s="107" t="s">
        <v>577</v>
      </c>
      <c r="E126" s="100"/>
    </row>
    <row r="127" spans="1:7" x14ac:dyDescent="0.3">
      <c r="A127" s="107" t="s">
        <v>578</v>
      </c>
      <c r="E127" s="100"/>
    </row>
    <row r="128" spans="1:7" x14ac:dyDescent="0.3">
      <c r="A128" s="107" t="s">
        <v>579</v>
      </c>
      <c r="E128" s="100"/>
    </row>
    <row r="129" spans="1:7" x14ac:dyDescent="0.3">
      <c r="A129" s="107" t="s">
        <v>580</v>
      </c>
      <c r="E129" s="100"/>
    </row>
    <row r="130" spans="1:7" x14ac:dyDescent="0.3">
      <c r="A130" s="107" t="s">
        <v>581</v>
      </c>
      <c r="E130" s="100"/>
    </row>
    <row r="131" spans="1:7" x14ac:dyDescent="0.3">
      <c r="A131" s="125"/>
      <c r="B131" s="126" t="s">
        <v>582</v>
      </c>
      <c r="C131" s="125" t="s">
        <v>440</v>
      </c>
      <c r="D131" s="125" t="s">
        <v>441</v>
      </c>
      <c r="E131" s="127"/>
      <c r="F131" s="128" t="s">
        <v>406</v>
      </c>
      <c r="G131" s="128"/>
    </row>
    <row r="132" spans="1:7" x14ac:dyDescent="0.3">
      <c r="A132" s="107" t="s">
        <v>583</v>
      </c>
      <c r="B132" s="149" t="s">
        <v>584</v>
      </c>
      <c r="C132" s="181">
        <v>2.9908455279607799E-2</v>
      </c>
      <c r="D132" s="181"/>
      <c r="E132" s="188"/>
      <c r="F132" s="181">
        <v>2.9908455279607799E-2</v>
      </c>
    </row>
    <row r="133" spans="1:7" x14ac:dyDescent="0.3">
      <c r="A133" s="107" t="s">
        <v>585</v>
      </c>
      <c r="B133" s="149" t="s">
        <v>1476</v>
      </c>
      <c r="C133" s="181">
        <v>0.16245347171150601</v>
      </c>
      <c r="D133" s="181"/>
      <c r="E133" s="188"/>
      <c r="F133" s="181">
        <v>0.16245347171150601</v>
      </c>
    </row>
    <row r="134" spans="1:7" x14ac:dyDescent="0.3">
      <c r="A134" s="107" t="s">
        <v>586</v>
      </c>
      <c r="B134" s="149" t="s">
        <v>1477</v>
      </c>
      <c r="C134" s="181">
        <v>0.12230765614002199</v>
      </c>
      <c r="D134" s="181"/>
      <c r="E134" s="181"/>
      <c r="F134" s="181">
        <v>0.12230765614002199</v>
      </c>
    </row>
    <row r="135" spans="1:7" x14ac:dyDescent="0.3">
      <c r="A135" s="107" t="s">
        <v>587</v>
      </c>
      <c r="B135" s="149" t="s">
        <v>1478</v>
      </c>
      <c r="C135" s="181">
        <v>0.154264082228493</v>
      </c>
      <c r="D135" s="181"/>
      <c r="E135" s="181"/>
      <c r="F135" s="181">
        <v>0.154264082228493</v>
      </c>
    </row>
    <row r="136" spans="1:7" x14ac:dyDescent="0.3">
      <c r="A136" s="107" t="s">
        <v>588</v>
      </c>
      <c r="B136" s="149" t="s">
        <v>1479</v>
      </c>
      <c r="C136" s="181">
        <v>0.53106633464037101</v>
      </c>
      <c r="D136" s="181"/>
      <c r="E136" s="181"/>
      <c r="F136" s="181">
        <v>0.53106633464037101</v>
      </c>
    </row>
    <row r="137" spans="1:7" x14ac:dyDescent="0.3">
      <c r="A137" s="107" t="s">
        <v>589</v>
      </c>
      <c r="B137" s="120"/>
      <c r="C137" s="183"/>
      <c r="D137" s="183"/>
      <c r="E137" s="183"/>
      <c r="F137" s="183"/>
    </row>
    <row r="138" spans="1:7" x14ac:dyDescent="0.3">
      <c r="A138" s="107" t="s">
        <v>590</v>
      </c>
      <c r="B138" s="120"/>
      <c r="C138" s="183"/>
      <c r="D138" s="183"/>
      <c r="E138" s="183"/>
      <c r="F138" s="183"/>
    </row>
    <row r="139" spans="1:7" x14ac:dyDescent="0.3">
      <c r="A139" s="107" t="s">
        <v>591</v>
      </c>
      <c r="B139" s="149"/>
      <c r="C139" s="183"/>
      <c r="D139" s="183"/>
      <c r="E139" s="183"/>
      <c r="F139" s="183"/>
    </row>
    <row r="140" spans="1:7" x14ac:dyDescent="0.3">
      <c r="A140" s="107" t="s">
        <v>592</v>
      </c>
      <c r="B140" s="149"/>
      <c r="C140" s="183"/>
      <c r="D140" s="183"/>
      <c r="E140" s="183"/>
      <c r="F140" s="183"/>
    </row>
    <row r="141" spans="1:7" x14ac:dyDescent="0.3">
      <c r="A141" s="125"/>
      <c r="B141" s="156" t="s">
        <v>593</v>
      </c>
      <c r="C141" s="125" t="s">
        <v>440</v>
      </c>
      <c r="D141" s="125" t="s">
        <v>441</v>
      </c>
      <c r="E141" s="125"/>
      <c r="F141" s="125" t="s">
        <v>406</v>
      </c>
      <c r="G141" s="128"/>
    </row>
    <row r="142" spans="1:7" x14ac:dyDescent="0.3">
      <c r="A142" s="107" t="s">
        <v>594</v>
      </c>
      <c r="B142" s="107" t="s">
        <v>1480</v>
      </c>
      <c r="C142" s="181">
        <v>4.5020517904876197E-5</v>
      </c>
      <c r="D142" s="190"/>
      <c r="E142" s="189"/>
      <c r="F142" s="181">
        <v>4.5020517904876197E-5</v>
      </c>
    </row>
    <row r="143" spans="1:7" x14ac:dyDescent="0.3">
      <c r="A143" s="107" t="s">
        <v>595</v>
      </c>
      <c r="B143" s="107" t="s">
        <v>596</v>
      </c>
      <c r="C143" s="181">
        <v>0</v>
      </c>
      <c r="D143" s="190"/>
      <c r="E143" s="189"/>
      <c r="F143" s="181">
        <v>0</v>
      </c>
    </row>
    <row r="144" spans="1:7" x14ac:dyDescent="0.3">
      <c r="A144" s="107" t="s">
        <v>597</v>
      </c>
      <c r="B144" s="191"/>
      <c r="C144" s="183"/>
      <c r="D144" s="183"/>
      <c r="E144" s="189"/>
      <c r="F144" s="183"/>
    </row>
    <row r="145" spans="1:7" x14ac:dyDescent="0.3">
      <c r="A145" s="107" t="s">
        <v>598</v>
      </c>
      <c r="B145" s="191"/>
      <c r="C145" s="183"/>
      <c r="D145" s="183"/>
      <c r="E145" s="189"/>
      <c r="F145" s="183"/>
    </row>
    <row r="146" spans="1:7" x14ac:dyDescent="0.3">
      <c r="A146" s="107" t="s">
        <v>599</v>
      </c>
      <c r="B146" s="191"/>
      <c r="C146" s="183"/>
      <c r="D146" s="183"/>
      <c r="E146" s="189"/>
      <c r="F146" s="183"/>
    </row>
    <row r="147" spans="1:7" ht="18.5" x14ac:dyDescent="0.3">
      <c r="A147" s="192"/>
      <c r="B147" s="193" t="s">
        <v>403</v>
      </c>
      <c r="C147" s="192"/>
      <c r="D147" s="192"/>
      <c r="E147" s="192"/>
      <c r="F147" s="194"/>
      <c r="G147" s="194"/>
    </row>
    <row r="148" spans="1:7" x14ac:dyDescent="0.3">
      <c r="A148" s="125"/>
      <c r="B148" s="126" t="s">
        <v>600</v>
      </c>
      <c r="C148" s="125" t="s">
        <v>601</v>
      </c>
      <c r="D148" s="125" t="s">
        <v>602</v>
      </c>
      <c r="E148" s="127"/>
      <c r="F148" s="125" t="s">
        <v>440</v>
      </c>
      <c r="G148" s="125" t="s">
        <v>603</v>
      </c>
    </row>
    <row r="149" spans="1:7" x14ac:dyDescent="0.3">
      <c r="A149" s="107" t="s">
        <v>604</v>
      </c>
      <c r="B149" s="122" t="s">
        <v>605</v>
      </c>
      <c r="C149" s="129">
        <v>66.922985212826404</v>
      </c>
      <c r="D149" s="129"/>
      <c r="E149" s="195"/>
      <c r="F149" s="196"/>
      <c r="G149" s="196"/>
    </row>
    <row r="150" spans="1:7" x14ac:dyDescent="0.3">
      <c r="A150" s="118"/>
      <c r="B150" s="197"/>
      <c r="C150" s="195"/>
      <c r="D150" s="195"/>
      <c r="E150" s="195"/>
      <c r="F150" s="196"/>
      <c r="G150" s="196"/>
    </row>
    <row r="151" spans="1:7" x14ac:dyDescent="0.3">
      <c r="B151" s="122" t="s">
        <v>606</v>
      </c>
      <c r="C151" s="195"/>
      <c r="D151" s="195"/>
      <c r="E151" s="195"/>
      <c r="F151" s="196"/>
      <c r="G151" s="196"/>
    </row>
    <row r="152" spans="1:7" x14ac:dyDescent="0.3">
      <c r="A152" s="107" t="s">
        <v>607</v>
      </c>
      <c r="B152" s="131" t="s">
        <v>608</v>
      </c>
      <c r="C152" s="129">
        <v>1406.6458548000101</v>
      </c>
      <c r="D152" s="129">
        <v>34977</v>
      </c>
      <c r="E152" s="195"/>
      <c r="F152" s="161">
        <f>IF($C$157=0,"",IF(C152="[for completion]","",IF(C152="","",C152/$C$157)))</f>
        <v>0.47665090391902021</v>
      </c>
      <c r="G152" s="161">
        <f>IF($D$157=0,"",IF(D152="[for completion]","",IF(D152="","",D152/$D$157)))</f>
        <v>0.79318320974215928</v>
      </c>
    </row>
    <row r="153" spans="1:7" x14ac:dyDescent="0.3">
      <c r="A153" s="107" t="s">
        <v>609</v>
      </c>
      <c r="B153" s="131" t="s">
        <v>610</v>
      </c>
      <c r="C153" s="129">
        <v>985.361987839996</v>
      </c>
      <c r="D153" s="129">
        <v>7236</v>
      </c>
      <c r="E153" s="195"/>
      <c r="F153" s="161">
        <f>IF($C$157=0,"",IF(C153="[for completion]","",IF(C153="","",C153/$C$157)))</f>
        <v>0.33389618331342719</v>
      </c>
      <c r="G153" s="161">
        <f>IF($D$157=0,"",IF(D153="[for completion]","",IF(D153="","",D153/$D$157)))</f>
        <v>0.16409279542826041</v>
      </c>
    </row>
    <row r="154" spans="1:7" x14ac:dyDescent="0.3">
      <c r="A154" s="107" t="s">
        <v>611</v>
      </c>
      <c r="B154" s="131" t="s">
        <v>612</v>
      </c>
      <c r="C154" s="129">
        <v>321.32435494999999</v>
      </c>
      <c r="D154" s="129">
        <v>1345</v>
      </c>
      <c r="E154" s="195"/>
      <c r="F154" s="161">
        <f>IF($C$157=0,"",IF(C154="[for completion]","",IF(C154="","",C154/$C$157)))</f>
        <v>0.10888280352547518</v>
      </c>
      <c r="G154" s="161">
        <f>IF($D$157=0,"",IF(D154="[for completion]","",IF(D154="","",D154/$D$157)))</f>
        <v>3.050094110710479E-2</v>
      </c>
    </row>
    <row r="155" spans="1:7" x14ac:dyDescent="0.3">
      <c r="A155" s="107" t="s">
        <v>613</v>
      </c>
      <c r="B155" s="131" t="s">
        <v>614</v>
      </c>
      <c r="C155" s="129">
        <v>107.27980927999999</v>
      </c>
      <c r="D155" s="129">
        <v>315</v>
      </c>
      <c r="E155" s="195"/>
      <c r="F155" s="161">
        <f>IF($C$157=0,"",IF(C155="[for completion]","",IF(C155="","",C155/$C$157)))</f>
        <v>3.6352446417895437E-2</v>
      </c>
      <c r="G155" s="161">
        <f>IF($D$157=0,"",IF(D155="[for completion]","",IF(D155="","",D155/$D$157)))</f>
        <v>7.1433430845635757E-3</v>
      </c>
    </row>
    <row r="156" spans="1:7" x14ac:dyDescent="0.3">
      <c r="A156" s="107" t="s">
        <v>615</v>
      </c>
      <c r="B156" s="131" t="s">
        <v>616</v>
      </c>
      <c r="C156" s="129">
        <v>130.49087205999999</v>
      </c>
      <c r="D156" s="129">
        <v>224</v>
      </c>
      <c r="E156" s="195"/>
      <c r="F156" s="161">
        <f>IF($C$157=0,"",IF(C156="[for completion]","",IF(C156="","",C156/$C$157)))</f>
        <v>4.4217662824182068E-2</v>
      </c>
      <c r="G156" s="161">
        <f>IF($D$157=0,"",IF(D156="[for completion]","",IF(D156="","",D156/$D$157)))</f>
        <v>5.0797106379118764E-3</v>
      </c>
    </row>
    <row r="157" spans="1:7" x14ac:dyDescent="0.3">
      <c r="A157" s="107" t="s">
        <v>617</v>
      </c>
      <c r="B157" s="137" t="s">
        <v>68</v>
      </c>
      <c r="C157" s="138">
        <f>SUM(C152:C156)</f>
        <v>2951.1028789300058</v>
      </c>
      <c r="D157" s="135">
        <f>SUM(D152:D156)</f>
        <v>44097</v>
      </c>
      <c r="E157" s="198"/>
      <c r="F157" s="199">
        <f>SUM(F152:F156)</f>
        <v>1.0000000000000002</v>
      </c>
      <c r="G157" s="199">
        <f>SUM(G152:G156)</f>
        <v>0.99999999999999989</v>
      </c>
    </row>
    <row r="158" spans="1:7" x14ac:dyDescent="0.3">
      <c r="A158" s="125"/>
      <c r="B158" s="125" t="s">
        <v>618</v>
      </c>
      <c r="C158" s="125" t="s">
        <v>601</v>
      </c>
      <c r="D158" s="125" t="s">
        <v>602</v>
      </c>
      <c r="E158" s="127"/>
      <c r="F158" s="125" t="s">
        <v>440</v>
      </c>
      <c r="G158" s="125" t="s">
        <v>603</v>
      </c>
    </row>
    <row r="159" spans="1:7" x14ac:dyDescent="0.3">
      <c r="A159" s="107" t="s">
        <v>619</v>
      </c>
      <c r="B159" s="107" t="s">
        <v>620</v>
      </c>
      <c r="C159" s="181">
        <v>0.57141337927624902</v>
      </c>
      <c r="F159" s="184"/>
      <c r="G159" s="184"/>
    </row>
    <row r="160" spans="1:7" x14ac:dyDescent="0.3">
      <c r="F160" s="184"/>
      <c r="G160" s="184"/>
    </row>
    <row r="161" spans="1:7" x14ac:dyDescent="0.3">
      <c r="B161" s="122" t="s">
        <v>621</v>
      </c>
      <c r="F161" s="184"/>
      <c r="G161" s="184"/>
    </row>
    <row r="162" spans="1:7" x14ac:dyDescent="0.3">
      <c r="A162" s="107" t="s">
        <v>622</v>
      </c>
      <c r="B162" s="107" t="s">
        <v>623</v>
      </c>
      <c r="C162" s="161">
        <v>770.12406974999703</v>
      </c>
      <c r="D162" s="135">
        <v>20134</v>
      </c>
      <c r="F162" s="136">
        <f t="shared" ref="F162:F169" si="1">IF($C$170=0,"",IF(C162="[for completion]","",C162/$C$170))</f>
        <v>0.26096144436320923</v>
      </c>
      <c r="G162" s="136">
        <f t="shared" ref="G162:G169" si="2">IF($D$170=0,"",IF(D162="[for completion]","",D162/$D$170))</f>
        <v>0.45658434814159693</v>
      </c>
    </row>
    <row r="163" spans="1:7" x14ac:dyDescent="0.3">
      <c r="A163" s="107" t="s">
        <v>624</v>
      </c>
      <c r="B163" s="107" t="s">
        <v>625</v>
      </c>
      <c r="C163" s="161">
        <v>377.93249133999899</v>
      </c>
      <c r="D163" s="135">
        <v>5295</v>
      </c>
      <c r="F163" s="136">
        <f t="shared" si="1"/>
        <v>0.12806483096144339</v>
      </c>
      <c r="G163" s="136">
        <f t="shared" si="2"/>
        <v>0.12007619565956867</v>
      </c>
    </row>
    <row r="164" spans="1:7" x14ac:dyDescent="0.3">
      <c r="A164" s="107" t="s">
        <v>626</v>
      </c>
      <c r="B164" s="107" t="s">
        <v>627</v>
      </c>
      <c r="C164" s="161">
        <v>409.80593936000099</v>
      </c>
      <c r="D164" s="135">
        <v>5120</v>
      </c>
      <c r="F164" s="136">
        <f t="shared" si="1"/>
        <v>0.13886535175913192</v>
      </c>
      <c r="G164" s="136">
        <f t="shared" si="2"/>
        <v>0.11610767172370003</v>
      </c>
    </row>
    <row r="165" spans="1:7" x14ac:dyDescent="0.3">
      <c r="A165" s="107" t="s">
        <v>628</v>
      </c>
      <c r="B165" s="107" t="s">
        <v>629</v>
      </c>
      <c r="C165" s="161">
        <v>418.66469907000101</v>
      </c>
      <c r="D165" s="135">
        <v>4701</v>
      </c>
      <c r="F165" s="136">
        <f t="shared" si="1"/>
        <v>0.14186719888999577</v>
      </c>
      <c r="G165" s="136">
        <f t="shared" si="2"/>
        <v>0.1066058915572488</v>
      </c>
    </row>
    <row r="166" spans="1:7" x14ac:dyDescent="0.3">
      <c r="A166" s="107" t="s">
        <v>630</v>
      </c>
      <c r="B166" s="107" t="s">
        <v>631</v>
      </c>
      <c r="C166" s="161">
        <v>502.82052085999999</v>
      </c>
      <c r="D166" s="135">
        <v>4872</v>
      </c>
      <c r="F166" s="136">
        <f t="shared" si="1"/>
        <v>0.17038393491802337</v>
      </c>
      <c r="G166" s="136">
        <f t="shared" si="2"/>
        <v>0.11048370637458331</v>
      </c>
    </row>
    <row r="167" spans="1:7" x14ac:dyDescent="0.3">
      <c r="A167" s="107" t="s">
        <v>632</v>
      </c>
      <c r="B167" s="107" t="s">
        <v>633</v>
      </c>
      <c r="C167" s="161">
        <v>334.452792399999</v>
      </c>
      <c r="D167" s="135">
        <v>2822</v>
      </c>
      <c r="F167" s="136">
        <f t="shared" si="1"/>
        <v>0.11333145814329047</v>
      </c>
      <c r="G167" s="136">
        <f t="shared" si="2"/>
        <v>6.399528312583623E-2</v>
      </c>
    </row>
    <row r="168" spans="1:7" x14ac:dyDescent="0.3">
      <c r="A168" s="107" t="s">
        <v>634</v>
      </c>
      <c r="B168" s="107" t="s">
        <v>635</v>
      </c>
      <c r="C168" s="161">
        <v>90.419934349999906</v>
      </c>
      <c r="D168" s="135">
        <v>719</v>
      </c>
      <c r="F168" s="136">
        <f t="shared" si="1"/>
        <v>3.0639370452169433E-2</v>
      </c>
      <c r="G168" s="136">
        <f t="shared" si="2"/>
        <v>1.630496405651178E-2</v>
      </c>
    </row>
    <row r="169" spans="1:7" x14ac:dyDescent="0.3">
      <c r="A169" s="107" t="s">
        <v>636</v>
      </c>
      <c r="B169" s="107" t="s">
        <v>637</v>
      </c>
      <c r="C169" s="161">
        <v>46.882431799999999</v>
      </c>
      <c r="D169" s="135">
        <v>434</v>
      </c>
      <c r="F169" s="136">
        <f t="shared" si="1"/>
        <v>1.5886410512736347E-2</v>
      </c>
      <c r="G169" s="136">
        <f t="shared" si="2"/>
        <v>9.8419393609542605E-3</v>
      </c>
    </row>
    <row r="170" spans="1:7" x14ac:dyDescent="0.3">
      <c r="A170" s="107" t="s">
        <v>638</v>
      </c>
      <c r="B170" s="137" t="s">
        <v>68</v>
      </c>
      <c r="C170" s="129">
        <f>SUM(C162:C169)</f>
        <v>2951.1028789299971</v>
      </c>
      <c r="D170" s="182">
        <f>SUM(D162:D169)</f>
        <v>44097</v>
      </c>
      <c r="F170" s="181">
        <f>SUM(F162:F169)</f>
        <v>1</v>
      </c>
      <c r="G170" s="181">
        <f>SUM(G162:G169)</f>
        <v>1</v>
      </c>
    </row>
    <row r="171" spans="1:7" x14ac:dyDescent="0.3">
      <c r="A171" s="107" t="s">
        <v>639</v>
      </c>
      <c r="B171" s="140" t="s">
        <v>640</v>
      </c>
      <c r="C171" s="161">
        <v>16.422300480000001</v>
      </c>
      <c r="D171" s="182"/>
      <c r="F171" s="141"/>
      <c r="G171" s="141"/>
    </row>
    <row r="172" spans="1:7" x14ac:dyDescent="0.3">
      <c r="A172" s="107" t="s">
        <v>641</v>
      </c>
      <c r="B172" s="140" t="s">
        <v>642</v>
      </c>
      <c r="C172" s="161">
        <v>3.5198048700000002</v>
      </c>
      <c r="D172" s="182"/>
      <c r="F172" s="141"/>
      <c r="G172" s="141"/>
    </row>
    <row r="173" spans="1:7" x14ac:dyDescent="0.3">
      <c r="A173" s="107" t="s">
        <v>643</v>
      </c>
      <c r="B173" s="140" t="s">
        <v>644</v>
      </c>
      <c r="C173" s="161">
        <v>4.4857124600000002</v>
      </c>
      <c r="D173" s="182"/>
      <c r="F173" s="141"/>
      <c r="G173" s="141"/>
    </row>
    <row r="174" spans="1:7" x14ac:dyDescent="0.3">
      <c r="A174" s="107" t="s">
        <v>645</v>
      </c>
      <c r="B174" s="140" t="s">
        <v>646</v>
      </c>
      <c r="C174" s="161">
        <v>2.9568389000000002</v>
      </c>
      <c r="D174" s="182"/>
      <c r="F174" s="141"/>
      <c r="G174" s="141"/>
    </row>
    <row r="175" spans="1:7" x14ac:dyDescent="0.3">
      <c r="A175" s="107" t="s">
        <v>647</v>
      </c>
      <c r="B175" s="140" t="s">
        <v>648</v>
      </c>
      <c r="C175" s="161">
        <v>4.0353007999999999</v>
      </c>
      <c r="D175" s="182"/>
      <c r="F175" s="141"/>
      <c r="G175" s="141"/>
    </row>
    <row r="176" spans="1:7" x14ac:dyDescent="0.3">
      <c r="A176" s="107" t="s">
        <v>649</v>
      </c>
      <c r="B176" s="140" t="s">
        <v>650</v>
      </c>
      <c r="C176" s="161">
        <v>15.462474289999999</v>
      </c>
      <c r="D176" s="182"/>
      <c r="F176" s="141"/>
      <c r="G176" s="141"/>
    </row>
    <row r="177" spans="1:7" x14ac:dyDescent="0.3">
      <c r="A177" s="107" t="s">
        <v>651</v>
      </c>
      <c r="B177" s="140"/>
      <c r="F177" s="141"/>
      <c r="G177" s="141"/>
    </row>
    <row r="178" spans="1:7" x14ac:dyDescent="0.3">
      <c r="A178" s="107" t="s">
        <v>652</v>
      </c>
      <c r="B178" s="140"/>
      <c r="F178" s="141"/>
      <c r="G178" s="141"/>
    </row>
    <row r="179" spans="1:7" x14ac:dyDescent="0.3">
      <c r="A179" s="107" t="s">
        <v>653</v>
      </c>
      <c r="B179" s="140"/>
      <c r="F179" s="141"/>
      <c r="G179" s="141"/>
    </row>
    <row r="180" spans="1:7" x14ac:dyDescent="0.3">
      <c r="A180" s="125"/>
      <c r="B180" s="125" t="s">
        <v>654</v>
      </c>
      <c r="C180" s="125" t="s">
        <v>601</v>
      </c>
      <c r="D180" s="125" t="s">
        <v>602</v>
      </c>
      <c r="E180" s="127"/>
      <c r="F180" s="125" t="s">
        <v>440</v>
      </c>
      <c r="G180" s="125" t="s">
        <v>603</v>
      </c>
    </row>
    <row r="181" spans="1:7" x14ac:dyDescent="0.3">
      <c r="A181" s="107" t="s">
        <v>655</v>
      </c>
      <c r="B181" s="107" t="s">
        <v>620</v>
      </c>
      <c r="C181" s="181">
        <v>0.48590838754162802</v>
      </c>
      <c r="F181" s="184"/>
      <c r="G181" s="184"/>
    </row>
    <row r="182" spans="1:7" x14ac:dyDescent="0.3">
      <c r="F182" s="184"/>
      <c r="G182" s="184"/>
    </row>
    <row r="183" spans="1:7" x14ac:dyDescent="0.3">
      <c r="B183" s="122" t="s">
        <v>621</v>
      </c>
      <c r="F183" s="184"/>
      <c r="G183" s="184"/>
    </row>
    <row r="184" spans="1:7" x14ac:dyDescent="0.3">
      <c r="A184" s="107" t="s">
        <v>656</v>
      </c>
      <c r="B184" s="107" t="s">
        <v>623</v>
      </c>
      <c r="C184" s="161">
        <v>1104.29192984</v>
      </c>
      <c r="D184" s="135">
        <v>25211</v>
      </c>
      <c r="F184" s="136">
        <f>IF($C$192=0,"",IF(C184="[Mark as ND1 if not relevant]","",C184/$C$192))</f>
        <v>0.3741963513791125</v>
      </c>
      <c r="G184" s="136">
        <f>IF($D$192=0,"",IF(D184="[Mark as ND1 if not relevant]","",D184/$D$192))</f>
        <v>0.57171689684105498</v>
      </c>
    </row>
    <row r="185" spans="1:7" x14ac:dyDescent="0.3">
      <c r="A185" s="107" t="s">
        <v>657</v>
      </c>
      <c r="B185" s="107" t="s">
        <v>625</v>
      </c>
      <c r="C185" s="161">
        <v>444.84068473999901</v>
      </c>
      <c r="D185" s="135">
        <v>5464</v>
      </c>
      <c r="F185" s="136">
        <f t="shared" ref="F185:F191" si="3">IF($C$192=0,"",IF(C185="[Mark as ND1 if not relevant]","",C185/$C$192))</f>
        <v>0.15073709829502385</v>
      </c>
      <c r="G185" s="136">
        <f t="shared" ref="G185:G191" si="4">IF($D$192=0,"",IF(D185="[Mark as ND1 if not relevant]","",D185/$D$192))</f>
        <v>0.12390865591763613</v>
      </c>
    </row>
    <row r="186" spans="1:7" x14ac:dyDescent="0.3">
      <c r="A186" s="107" t="s">
        <v>658</v>
      </c>
      <c r="B186" s="107" t="s">
        <v>627</v>
      </c>
      <c r="C186" s="161">
        <v>451.17512676000001</v>
      </c>
      <c r="D186" s="135">
        <v>4905</v>
      </c>
      <c r="F186" s="136">
        <f t="shared" si="3"/>
        <v>0.1528835643044697</v>
      </c>
      <c r="G186" s="136">
        <f t="shared" si="4"/>
        <v>0.11123205660248997</v>
      </c>
    </row>
    <row r="187" spans="1:7" x14ac:dyDescent="0.3">
      <c r="A187" s="107" t="s">
        <v>659</v>
      </c>
      <c r="B187" s="107" t="s">
        <v>629</v>
      </c>
      <c r="C187" s="161">
        <v>388.913786579999</v>
      </c>
      <c r="D187" s="135">
        <v>3759</v>
      </c>
      <c r="F187" s="136">
        <f t="shared" si="3"/>
        <v>0.13178591277068938</v>
      </c>
      <c r="G187" s="136">
        <f t="shared" si="4"/>
        <v>8.524389414245867E-2</v>
      </c>
    </row>
    <row r="188" spans="1:7" x14ac:dyDescent="0.3">
      <c r="A188" s="107" t="s">
        <v>660</v>
      </c>
      <c r="B188" s="107" t="s">
        <v>631</v>
      </c>
      <c r="C188" s="161">
        <v>304.77016705</v>
      </c>
      <c r="D188" s="135">
        <v>2811</v>
      </c>
      <c r="F188" s="136">
        <f t="shared" si="3"/>
        <v>0.10327331155615375</v>
      </c>
      <c r="G188" s="136">
        <f t="shared" si="4"/>
        <v>6.3745833049867334E-2</v>
      </c>
    </row>
    <row r="189" spans="1:7" x14ac:dyDescent="0.3">
      <c r="A189" s="107" t="s">
        <v>661</v>
      </c>
      <c r="B189" s="107" t="s">
        <v>633</v>
      </c>
      <c r="C189" s="161">
        <v>179.08226737000001</v>
      </c>
      <c r="D189" s="135">
        <v>1366</v>
      </c>
      <c r="F189" s="136">
        <f t="shared" si="3"/>
        <v>6.0683166503138354E-2</v>
      </c>
      <c r="G189" s="136">
        <f t="shared" si="4"/>
        <v>3.0977163979409032E-2</v>
      </c>
    </row>
    <row r="190" spans="1:7" x14ac:dyDescent="0.3">
      <c r="A190" s="107" t="s">
        <v>662</v>
      </c>
      <c r="B190" s="107" t="s">
        <v>635</v>
      </c>
      <c r="C190" s="161">
        <v>52.157550499999999</v>
      </c>
      <c r="D190" s="135">
        <v>358</v>
      </c>
      <c r="F190" s="136">
        <f t="shared" si="3"/>
        <v>1.7673918070559142E-2</v>
      </c>
      <c r="G190" s="136">
        <f t="shared" si="4"/>
        <v>8.1184661088055873E-3</v>
      </c>
    </row>
    <row r="191" spans="1:7" x14ac:dyDescent="0.3">
      <c r="A191" s="107" t="s">
        <v>663</v>
      </c>
      <c r="B191" s="107" t="s">
        <v>637</v>
      </c>
      <c r="C191" s="161">
        <v>25.871366089999999</v>
      </c>
      <c r="D191" s="135">
        <v>223</v>
      </c>
      <c r="F191" s="136">
        <f t="shared" si="3"/>
        <v>8.7666771208533261E-3</v>
      </c>
      <c r="G191" s="136">
        <f t="shared" si="4"/>
        <v>5.0570333582783409E-3</v>
      </c>
    </row>
    <row r="192" spans="1:7" x14ac:dyDescent="0.3">
      <c r="A192" s="107" t="s">
        <v>664</v>
      </c>
      <c r="B192" s="137" t="s">
        <v>68</v>
      </c>
      <c r="C192" s="129">
        <f>SUM(C184:C191)</f>
        <v>2951.102878929998</v>
      </c>
      <c r="D192" s="182">
        <f>SUM(D184:D191)</f>
        <v>44097</v>
      </c>
      <c r="F192" s="181">
        <f>SUM(F184:F191)</f>
        <v>1</v>
      </c>
      <c r="G192" s="181">
        <f>SUM(G184:G191)</f>
        <v>1.0000000000000002</v>
      </c>
    </row>
    <row r="193" spans="1:9" x14ac:dyDescent="0.3">
      <c r="A193" s="107" t="s">
        <v>665</v>
      </c>
      <c r="B193" s="140" t="s">
        <v>640</v>
      </c>
      <c r="C193" s="161">
        <v>5.4955781799999999</v>
      </c>
      <c r="D193" s="182"/>
      <c r="F193" s="136">
        <f t="shared" ref="F193:F198" si="5">IF($C$192=0,"",IF(C193="[for completion]","",C193/$C$192))</f>
        <v>1.8622116562715598E-3</v>
      </c>
      <c r="G193" s="136">
        <f t="shared" ref="G193:G198" si="6">IF($D$192=0,"",IF(D193="[for completion]","",D193/$D$192))</f>
        <v>0</v>
      </c>
    </row>
    <row r="194" spans="1:9" x14ac:dyDescent="0.3">
      <c r="A194" s="107" t="s">
        <v>666</v>
      </c>
      <c r="B194" s="140" t="s">
        <v>642</v>
      </c>
      <c r="C194" s="161">
        <v>3.57184539</v>
      </c>
      <c r="D194" s="182"/>
      <c r="F194" s="136">
        <f t="shared" si="5"/>
        <v>1.2103425521021039E-3</v>
      </c>
      <c r="G194" s="136">
        <f t="shared" si="6"/>
        <v>0</v>
      </c>
    </row>
    <row r="195" spans="1:9" x14ac:dyDescent="0.3">
      <c r="A195" s="107" t="s">
        <v>667</v>
      </c>
      <c r="B195" s="140" t="s">
        <v>644</v>
      </c>
      <c r="C195" s="161">
        <v>2.80619533</v>
      </c>
      <c r="D195" s="182"/>
      <c r="F195" s="136">
        <f t="shared" si="5"/>
        <v>9.5089715442840195E-4</v>
      </c>
      <c r="G195" s="136">
        <f t="shared" si="6"/>
        <v>0</v>
      </c>
    </row>
    <row r="196" spans="1:9" x14ac:dyDescent="0.3">
      <c r="A196" s="107" t="s">
        <v>668</v>
      </c>
      <c r="B196" s="140" t="s">
        <v>646</v>
      </c>
      <c r="C196" s="161">
        <v>2.3615461500000001</v>
      </c>
      <c r="D196" s="182"/>
      <c r="F196" s="136">
        <f t="shared" si="5"/>
        <v>8.0022494873382467E-4</v>
      </c>
      <c r="G196" s="136">
        <f t="shared" si="6"/>
        <v>0</v>
      </c>
    </row>
    <row r="197" spans="1:9" x14ac:dyDescent="0.3">
      <c r="A197" s="107" t="s">
        <v>669</v>
      </c>
      <c r="B197" s="140" t="s">
        <v>648</v>
      </c>
      <c r="C197" s="161">
        <v>1.1041037499999999</v>
      </c>
      <c r="D197" s="182"/>
      <c r="F197" s="136">
        <f t="shared" si="5"/>
        <v>3.7413258544220004E-4</v>
      </c>
      <c r="G197" s="136">
        <f t="shared" si="6"/>
        <v>0</v>
      </c>
    </row>
    <row r="198" spans="1:9" x14ac:dyDescent="0.3">
      <c r="A198" s="107" t="s">
        <v>670</v>
      </c>
      <c r="B198" s="140" t="s">
        <v>650</v>
      </c>
      <c r="C198" s="161">
        <v>10.532097289999999</v>
      </c>
      <c r="D198" s="182"/>
      <c r="F198" s="136">
        <f t="shared" si="5"/>
        <v>3.5688682238752367E-3</v>
      </c>
      <c r="G198" s="136">
        <f t="shared" si="6"/>
        <v>0</v>
      </c>
    </row>
    <row r="199" spans="1:9" x14ac:dyDescent="0.3">
      <c r="A199" s="107" t="s">
        <v>671</v>
      </c>
      <c r="B199" s="140"/>
      <c r="F199" s="136"/>
      <c r="G199" s="136"/>
    </row>
    <row r="200" spans="1:9" x14ac:dyDescent="0.3">
      <c r="A200" s="107" t="s">
        <v>672</v>
      </c>
      <c r="B200" s="140"/>
      <c r="F200" s="136"/>
      <c r="G200" s="136"/>
    </row>
    <row r="201" spans="1:9" x14ac:dyDescent="0.3">
      <c r="A201" s="107" t="s">
        <v>673</v>
      </c>
      <c r="B201" s="140"/>
      <c r="F201" s="136"/>
      <c r="G201" s="136"/>
    </row>
    <row r="202" spans="1:9" x14ac:dyDescent="0.3">
      <c r="A202" s="125"/>
      <c r="B202" s="144" t="s">
        <v>674</v>
      </c>
      <c r="C202" s="125" t="s">
        <v>440</v>
      </c>
      <c r="D202" s="125"/>
      <c r="E202" s="127"/>
      <c r="F202" s="125"/>
      <c r="G202" s="125"/>
    </row>
    <row r="203" spans="1:9" x14ac:dyDescent="0.3">
      <c r="A203" s="107" t="s">
        <v>675</v>
      </c>
      <c r="B203" s="107" t="s">
        <v>1481</v>
      </c>
      <c r="C203" s="181">
        <v>0.80374834521965899</v>
      </c>
      <c r="E203" s="198"/>
      <c r="F203" s="198"/>
      <c r="G203" s="198"/>
      <c r="I203" s="102" t="s">
        <v>1482</v>
      </c>
    </row>
    <row r="204" spans="1:9" x14ac:dyDescent="0.3">
      <c r="A204" s="107" t="s">
        <v>677</v>
      </c>
      <c r="B204" s="107" t="s">
        <v>678</v>
      </c>
      <c r="C204" s="181">
        <v>0</v>
      </c>
      <c r="E204" s="198"/>
      <c r="F204" s="198"/>
      <c r="I204" s="200" t="s">
        <v>1483</v>
      </c>
    </row>
    <row r="205" spans="1:9" x14ac:dyDescent="0.3">
      <c r="A205" s="107" t="s">
        <v>679</v>
      </c>
      <c r="B205" s="107" t="s">
        <v>680</v>
      </c>
      <c r="C205" s="181">
        <v>0</v>
      </c>
      <c r="E205" s="198"/>
      <c r="F205" s="198"/>
    </row>
    <row r="206" spans="1:9" x14ac:dyDescent="0.3">
      <c r="A206" s="107" t="s">
        <v>681</v>
      </c>
      <c r="B206" s="107" t="s">
        <v>682</v>
      </c>
      <c r="C206" s="181">
        <v>0</v>
      </c>
      <c r="E206" s="198"/>
      <c r="F206" s="198"/>
    </row>
    <row r="207" spans="1:9" x14ac:dyDescent="0.3">
      <c r="A207" s="107" t="s">
        <v>683</v>
      </c>
      <c r="B207" s="122" t="s">
        <v>684</v>
      </c>
      <c r="C207" s="181">
        <v>0</v>
      </c>
      <c r="D207" s="118"/>
      <c r="E207" s="118"/>
      <c r="F207" s="148"/>
      <c r="G207" s="148"/>
    </row>
    <row r="208" spans="1:9" x14ac:dyDescent="0.3">
      <c r="A208" s="107" t="s">
        <v>685</v>
      </c>
      <c r="B208" s="107" t="s">
        <v>66</v>
      </c>
      <c r="C208" s="181">
        <v>0.195991864211946</v>
      </c>
      <c r="E208" s="198"/>
      <c r="F208" s="198"/>
    </row>
    <row r="209" spans="1:7" x14ac:dyDescent="0.3">
      <c r="A209" s="107" t="s">
        <v>687</v>
      </c>
      <c r="B209" s="140" t="s">
        <v>689</v>
      </c>
      <c r="C209" s="201"/>
      <c r="E209" s="198"/>
      <c r="F209" s="198"/>
    </row>
    <row r="210" spans="1:7" x14ac:dyDescent="0.3">
      <c r="A210" s="107" t="s">
        <v>688</v>
      </c>
      <c r="B210" s="140" t="s">
        <v>691</v>
      </c>
      <c r="C210" s="183"/>
      <c r="E210" s="198"/>
      <c r="F210" s="198"/>
    </row>
    <row r="211" spans="1:7" x14ac:dyDescent="0.3">
      <c r="A211" s="107" t="s">
        <v>690</v>
      </c>
      <c r="B211" s="140" t="s">
        <v>693</v>
      </c>
      <c r="C211" s="183"/>
      <c r="E211" s="198"/>
      <c r="F211" s="198"/>
    </row>
    <row r="212" spans="1:7" x14ac:dyDescent="0.3">
      <c r="A212" s="107" t="s">
        <v>692</v>
      </c>
      <c r="B212" s="140" t="s">
        <v>695</v>
      </c>
      <c r="C212" s="183"/>
      <c r="E212" s="198"/>
      <c r="F212" s="198"/>
    </row>
    <row r="213" spans="1:7" x14ac:dyDescent="0.3">
      <c r="A213" s="107" t="s">
        <v>694</v>
      </c>
      <c r="B213" s="140" t="s">
        <v>174</v>
      </c>
      <c r="C213" s="183"/>
      <c r="E213" s="198"/>
      <c r="F213" s="198"/>
    </row>
    <row r="214" spans="1:7" x14ac:dyDescent="0.3">
      <c r="A214" s="107" t="s">
        <v>696</v>
      </c>
      <c r="B214" s="140" t="s">
        <v>174</v>
      </c>
      <c r="C214" s="183"/>
      <c r="E214" s="198"/>
      <c r="F214" s="198"/>
    </row>
    <row r="215" spans="1:7" x14ac:dyDescent="0.3">
      <c r="A215" s="107" t="s">
        <v>697</v>
      </c>
      <c r="B215" s="140" t="s">
        <v>174</v>
      </c>
      <c r="C215" s="183"/>
      <c r="E215" s="198"/>
      <c r="F215" s="198"/>
    </row>
    <row r="216" spans="1:7" x14ac:dyDescent="0.3">
      <c r="A216" s="107" t="s">
        <v>698</v>
      </c>
      <c r="B216" s="140" t="s">
        <v>174</v>
      </c>
      <c r="C216" s="183"/>
      <c r="E216" s="198"/>
      <c r="F216" s="198"/>
    </row>
    <row r="217" spans="1:7" x14ac:dyDescent="0.3">
      <c r="A217" s="107" t="s">
        <v>699</v>
      </c>
      <c r="B217" s="140" t="s">
        <v>174</v>
      </c>
      <c r="C217" s="183"/>
      <c r="E217" s="198"/>
      <c r="F217" s="198"/>
    </row>
    <row r="218" spans="1:7" x14ac:dyDescent="0.3">
      <c r="A218" s="107" t="s">
        <v>700</v>
      </c>
      <c r="B218" s="140" t="s">
        <v>174</v>
      </c>
      <c r="C218" s="183"/>
      <c r="E218" s="198"/>
      <c r="F218" s="198"/>
    </row>
    <row r="219" spans="1:7" x14ac:dyDescent="0.3">
      <c r="A219" s="125"/>
      <c r="B219" s="144" t="s">
        <v>701</v>
      </c>
      <c r="C219" s="125" t="s">
        <v>440</v>
      </c>
      <c r="D219" s="125"/>
      <c r="E219" s="127"/>
      <c r="F219" s="125"/>
      <c r="G219" s="128"/>
    </row>
    <row r="220" spans="1:7" x14ac:dyDescent="0.3">
      <c r="A220" s="107" t="s">
        <v>702</v>
      </c>
      <c r="B220" s="107" t="s">
        <v>703</v>
      </c>
      <c r="C220" s="181">
        <v>1</v>
      </c>
      <c r="E220" s="100"/>
      <c r="F220" s="100"/>
    </row>
    <row r="221" spans="1:7" x14ac:dyDescent="0.3">
      <c r="A221" s="107" t="s">
        <v>704</v>
      </c>
      <c r="B221" s="107" t="s">
        <v>705</v>
      </c>
      <c r="C221" s="181">
        <v>0</v>
      </c>
      <c r="E221" s="100"/>
      <c r="F221" s="100"/>
    </row>
    <row r="222" spans="1:7" x14ac:dyDescent="0.3">
      <c r="A222" s="107" t="s">
        <v>706</v>
      </c>
      <c r="B222" s="107" t="s">
        <v>66</v>
      </c>
      <c r="C222" s="181">
        <v>0</v>
      </c>
      <c r="E222" s="100"/>
      <c r="F222" s="100"/>
    </row>
    <row r="223" spans="1:7" x14ac:dyDescent="0.3">
      <c r="A223" s="107" t="s">
        <v>707</v>
      </c>
      <c r="C223" s="183"/>
      <c r="E223" s="100"/>
      <c r="F223" s="100"/>
    </row>
    <row r="224" spans="1:7" x14ac:dyDescent="0.3">
      <c r="A224" s="107" t="s">
        <v>708</v>
      </c>
      <c r="C224" s="183"/>
      <c r="E224" s="100"/>
      <c r="F224" s="100"/>
    </row>
    <row r="225" spans="1:7" x14ac:dyDescent="0.3">
      <c r="A225" s="107" t="s">
        <v>709</v>
      </c>
      <c r="C225" s="183"/>
      <c r="E225" s="100"/>
      <c r="F225" s="100"/>
    </row>
    <row r="226" spans="1:7" x14ac:dyDescent="0.3">
      <c r="A226" s="107" t="s">
        <v>710</v>
      </c>
      <c r="C226" s="183"/>
      <c r="E226" s="100"/>
      <c r="F226" s="100"/>
    </row>
    <row r="227" spans="1:7" x14ac:dyDescent="0.3">
      <c r="A227" s="107" t="s">
        <v>711</v>
      </c>
      <c r="C227" s="183"/>
      <c r="E227" s="100"/>
      <c r="F227" s="100"/>
    </row>
    <row r="228" spans="1:7" x14ac:dyDescent="0.3">
      <c r="A228" s="107" t="s">
        <v>712</v>
      </c>
      <c r="C228" s="183"/>
      <c r="E228" s="100"/>
      <c r="F228" s="100"/>
    </row>
    <row r="229" spans="1:7" x14ac:dyDescent="0.3">
      <c r="A229" s="126"/>
      <c r="B229" s="126" t="s">
        <v>1484</v>
      </c>
      <c r="C229" s="126" t="s">
        <v>55</v>
      </c>
      <c r="D229" s="126" t="s">
        <v>1485</v>
      </c>
      <c r="E229" s="126"/>
      <c r="F229" s="126" t="s">
        <v>440</v>
      </c>
      <c r="G229" s="126" t="s">
        <v>1486</v>
      </c>
    </row>
    <row r="230" spans="1:7" x14ac:dyDescent="0.3">
      <c r="A230" s="107" t="s">
        <v>1487</v>
      </c>
      <c r="B230" s="122" t="s">
        <v>557</v>
      </c>
      <c r="C230" s="131"/>
      <c r="E230" s="110"/>
      <c r="F230" s="141" t="str">
        <f>IF($C$248=0,"",IF(C230="[For completion]","",C230/$C$248))</f>
        <v/>
      </c>
      <c r="G230" s="141" t="str">
        <f>IF($D$248=0,"",IF(D230="[For completion]","",D230/$D$248))</f>
        <v/>
      </c>
    </row>
    <row r="231" spans="1:7" x14ac:dyDescent="0.3">
      <c r="A231" s="107" t="s">
        <v>1488</v>
      </c>
      <c r="B231" s="122" t="s">
        <v>557</v>
      </c>
      <c r="C231" s="131"/>
      <c r="E231" s="110"/>
      <c r="F231" s="141" t="str">
        <f t="shared" ref="F231:F247" si="7">IF($C$248=0,"",IF(C231="[For completion]","",C231/$C$248))</f>
        <v/>
      </c>
      <c r="G231" s="141" t="str">
        <f t="shared" ref="G231:G247" si="8">IF($D$248=0,"",IF(D231="[For completion]","",D231/$D$248))</f>
        <v/>
      </c>
    </row>
    <row r="232" spans="1:7" x14ac:dyDescent="0.3">
      <c r="A232" s="107" t="s">
        <v>1489</v>
      </c>
      <c r="B232" s="122" t="s">
        <v>557</v>
      </c>
      <c r="C232" s="131"/>
      <c r="E232" s="110"/>
      <c r="F232" s="141" t="str">
        <f t="shared" si="7"/>
        <v/>
      </c>
      <c r="G232" s="141" t="str">
        <f t="shared" si="8"/>
        <v/>
      </c>
    </row>
    <row r="233" spans="1:7" x14ac:dyDescent="0.3">
      <c r="A233" s="107" t="s">
        <v>1490</v>
      </c>
      <c r="B233" s="122" t="s">
        <v>557</v>
      </c>
      <c r="C233" s="131"/>
      <c r="E233" s="110"/>
      <c r="F233" s="141" t="str">
        <f t="shared" si="7"/>
        <v/>
      </c>
      <c r="G233" s="141" t="str">
        <f t="shared" si="8"/>
        <v/>
      </c>
    </row>
    <row r="234" spans="1:7" x14ac:dyDescent="0.3">
      <c r="A234" s="107" t="s">
        <v>1491</v>
      </c>
      <c r="B234" s="122" t="s">
        <v>557</v>
      </c>
      <c r="C234" s="131"/>
      <c r="E234" s="110"/>
      <c r="F234" s="141" t="str">
        <f t="shared" si="7"/>
        <v/>
      </c>
      <c r="G234" s="141" t="str">
        <f t="shared" si="8"/>
        <v/>
      </c>
    </row>
    <row r="235" spans="1:7" x14ac:dyDescent="0.3">
      <c r="A235" s="107" t="s">
        <v>1492</v>
      </c>
      <c r="B235" s="122" t="s">
        <v>557</v>
      </c>
      <c r="C235" s="131"/>
      <c r="E235" s="110"/>
      <c r="F235" s="141" t="str">
        <f t="shared" si="7"/>
        <v/>
      </c>
      <c r="G235" s="141" t="str">
        <f t="shared" si="8"/>
        <v/>
      </c>
    </row>
    <row r="236" spans="1:7" x14ac:dyDescent="0.3">
      <c r="A236" s="107" t="s">
        <v>1493</v>
      </c>
      <c r="B236" s="122" t="s">
        <v>557</v>
      </c>
      <c r="C236" s="131"/>
      <c r="E236" s="110"/>
      <c r="F236" s="141" t="str">
        <f t="shared" si="7"/>
        <v/>
      </c>
      <c r="G236" s="141" t="str">
        <f t="shared" si="8"/>
        <v/>
      </c>
    </row>
    <row r="237" spans="1:7" x14ac:dyDescent="0.3">
      <c r="A237" s="107" t="s">
        <v>1494</v>
      </c>
      <c r="B237" s="122" t="s">
        <v>557</v>
      </c>
      <c r="C237" s="131"/>
      <c r="E237" s="110"/>
      <c r="F237" s="141" t="str">
        <f t="shared" si="7"/>
        <v/>
      </c>
      <c r="G237" s="141" t="str">
        <f t="shared" si="8"/>
        <v/>
      </c>
    </row>
    <row r="238" spans="1:7" x14ac:dyDescent="0.3">
      <c r="A238" s="107" t="s">
        <v>1495</v>
      </c>
      <c r="B238" s="122" t="s">
        <v>557</v>
      </c>
      <c r="C238" s="131"/>
      <c r="E238" s="110"/>
      <c r="F238" s="141" t="str">
        <f t="shared" si="7"/>
        <v/>
      </c>
      <c r="G238" s="141" t="str">
        <f t="shared" si="8"/>
        <v/>
      </c>
    </row>
    <row r="239" spans="1:7" x14ac:dyDescent="0.3">
      <c r="A239" s="107" t="s">
        <v>1496</v>
      </c>
      <c r="B239" s="122" t="s">
        <v>557</v>
      </c>
      <c r="C239" s="131"/>
      <c r="E239" s="110"/>
      <c r="F239" s="141" t="str">
        <f t="shared" si="7"/>
        <v/>
      </c>
      <c r="G239" s="141" t="str">
        <f t="shared" si="8"/>
        <v/>
      </c>
    </row>
    <row r="240" spans="1:7" x14ac:dyDescent="0.3">
      <c r="A240" s="107" t="s">
        <v>1497</v>
      </c>
      <c r="B240" s="122" t="s">
        <v>557</v>
      </c>
      <c r="C240" s="131"/>
      <c r="E240" s="110"/>
      <c r="F240" s="141" t="str">
        <f t="shared" si="7"/>
        <v/>
      </c>
      <c r="G240" s="141" t="str">
        <f t="shared" si="8"/>
        <v/>
      </c>
    </row>
    <row r="241" spans="1:7" x14ac:dyDescent="0.3">
      <c r="A241" s="107" t="s">
        <v>1498</v>
      </c>
      <c r="B241" s="122" t="s">
        <v>557</v>
      </c>
      <c r="C241" s="131"/>
      <c r="E241" s="110"/>
      <c r="F241" s="141" t="str">
        <f t="shared" si="7"/>
        <v/>
      </c>
      <c r="G241" s="141" t="str">
        <f t="shared" si="8"/>
        <v/>
      </c>
    </row>
    <row r="242" spans="1:7" x14ac:dyDescent="0.3">
      <c r="A242" s="107" t="s">
        <v>1499</v>
      </c>
      <c r="B242" s="122" t="s">
        <v>557</v>
      </c>
      <c r="C242" s="131"/>
      <c r="E242" s="110"/>
      <c r="F242" s="141" t="str">
        <f t="shared" si="7"/>
        <v/>
      </c>
      <c r="G242" s="141" t="str">
        <f t="shared" si="8"/>
        <v/>
      </c>
    </row>
    <row r="243" spans="1:7" x14ac:dyDescent="0.3">
      <c r="A243" s="107" t="s">
        <v>1500</v>
      </c>
      <c r="B243" s="122" t="s">
        <v>557</v>
      </c>
      <c r="C243" s="131"/>
      <c r="E243" s="110"/>
      <c r="F243" s="141" t="str">
        <f t="shared" si="7"/>
        <v/>
      </c>
      <c r="G243" s="141" t="str">
        <f t="shared" si="8"/>
        <v/>
      </c>
    </row>
    <row r="244" spans="1:7" x14ac:dyDescent="0.3">
      <c r="A244" s="107" t="s">
        <v>1501</v>
      </c>
      <c r="B244" s="122" t="s">
        <v>557</v>
      </c>
      <c r="C244" s="131"/>
      <c r="E244" s="110"/>
      <c r="F244" s="141" t="str">
        <f t="shared" si="7"/>
        <v/>
      </c>
      <c r="G244" s="141" t="str">
        <f t="shared" si="8"/>
        <v/>
      </c>
    </row>
    <row r="245" spans="1:7" x14ac:dyDescent="0.3">
      <c r="A245" s="107" t="s">
        <v>1502</v>
      </c>
      <c r="B245" s="122" t="s">
        <v>557</v>
      </c>
      <c r="C245" s="131"/>
      <c r="E245" s="110"/>
      <c r="F245" s="141" t="str">
        <f t="shared" si="7"/>
        <v/>
      </c>
      <c r="G245" s="141" t="str">
        <f t="shared" si="8"/>
        <v/>
      </c>
    </row>
    <row r="246" spans="1:7" x14ac:dyDescent="0.3">
      <c r="A246" s="107" t="s">
        <v>1503</v>
      </c>
      <c r="B246" s="122" t="s">
        <v>557</v>
      </c>
      <c r="C246" s="131"/>
      <c r="E246" s="110"/>
      <c r="F246" s="141" t="str">
        <f t="shared" si="7"/>
        <v/>
      </c>
      <c r="G246" s="141" t="str">
        <f t="shared" si="8"/>
        <v/>
      </c>
    </row>
    <row r="247" spans="1:7" x14ac:dyDescent="0.3">
      <c r="A247" s="107" t="s">
        <v>1504</v>
      </c>
      <c r="B247" s="122" t="s">
        <v>1505</v>
      </c>
      <c r="C247" s="131"/>
      <c r="E247" s="110"/>
      <c r="F247" s="141" t="str">
        <f t="shared" si="7"/>
        <v/>
      </c>
      <c r="G247" s="141" t="str">
        <f t="shared" si="8"/>
        <v/>
      </c>
    </row>
    <row r="248" spans="1:7" x14ac:dyDescent="0.3">
      <c r="A248" s="107" t="s">
        <v>1506</v>
      </c>
      <c r="B248" s="122" t="s">
        <v>68</v>
      </c>
      <c r="C248" s="129">
        <f>SUM(C230:C247)</f>
        <v>0</v>
      </c>
      <c r="D248" s="107">
        <f>SUM(D230:D247)</f>
        <v>0</v>
      </c>
      <c r="E248" s="110"/>
      <c r="F248" s="202">
        <f>SUM(F230:F247)</f>
        <v>0</v>
      </c>
      <c r="G248" s="202">
        <f>SUM(G230:G247)</f>
        <v>0</v>
      </c>
    </row>
    <row r="249" spans="1:7" x14ac:dyDescent="0.3">
      <c r="A249" s="107" t="s">
        <v>1507</v>
      </c>
      <c r="B249" s="122"/>
      <c r="E249" s="110"/>
      <c r="F249" s="110"/>
      <c r="G249" s="110"/>
    </row>
    <row r="250" spans="1:7" x14ac:dyDescent="0.3">
      <c r="A250" s="107" t="s">
        <v>1508</v>
      </c>
      <c r="B250" s="122"/>
      <c r="E250" s="110"/>
      <c r="F250" s="110"/>
      <c r="G250" s="110"/>
    </row>
    <row r="251" spans="1:7" x14ac:dyDescent="0.3">
      <c r="A251" s="107" t="s">
        <v>1509</v>
      </c>
      <c r="B251" s="122"/>
      <c r="E251" s="110"/>
      <c r="F251" s="110"/>
      <c r="G251" s="110"/>
    </row>
    <row r="252" spans="1:7" ht="29" x14ac:dyDescent="0.3">
      <c r="A252" s="126"/>
      <c r="B252" s="126" t="s">
        <v>1510</v>
      </c>
      <c r="C252" s="126" t="s">
        <v>55</v>
      </c>
      <c r="D252" s="126" t="s">
        <v>1485</v>
      </c>
      <c r="E252" s="126"/>
      <c r="F252" s="126" t="s">
        <v>440</v>
      </c>
      <c r="G252" s="126" t="s">
        <v>1486</v>
      </c>
    </row>
    <row r="253" spans="1:7" x14ac:dyDescent="0.3">
      <c r="A253" s="107" t="s">
        <v>1511</v>
      </c>
      <c r="B253" s="122" t="s">
        <v>557</v>
      </c>
      <c r="C253" s="131"/>
      <c r="E253" s="110"/>
      <c r="F253" s="141" t="str">
        <f>IF($C$271=0,"",IF(C253="[For completion]","",C253/$C$271))</f>
        <v/>
      </c>
      <c r="G253" s="141" t="str">
        <f>IF($D$271=0,"",IF(D253="[For completion]","",D253/$D$271))</f>
        <v/>
      </c>
    </row>
    <row r="254" spans="1:7" x14ac:dyDescent="0.3">
      <c r="A254" s="107" t="s">
        <v>1512</v>
      </c>
      <c r="B254" s="122" t="s">
        <v>557</v>
      </c>
      <c r="C254" s="131"/>
      <c r="E254" s="110"/>
      <c r="F254" s="141" t="str">
        <f t="shared" ref="F254:F270" si="9">IF($C$271=0,"",IF(C254="[For completion]","",C254/$C$271))</f>
        <v/>
      </c>
      <c r="G254" s="141" t="str">
        <f t="shared" ref="G254:G270" si="10">IF($D$271=0,"",IF(D254="[For completion]","",D254/$D$271))</f>
        <v/>
      </c>
    </row>
    <row r="255" spans="1:7" x14ac:dyDescent="0.3">
      <c r="A255" s="107" t="s">
        <v>1513</v>
      </c>
      <c r="B255" s="122" t="s">
        <v>557</v>
      </c>
      <c r="C255" s="131"/>
      <c r="E255" s="110"/>
      <c r="F255" s="141" t="str">
        <f t="shared" si="9"/>
        <v/>
      </c>
      <c r="G255" s="141" t="str">
        <f t="shared" si="10"/>
        <v/>
      </c>
    </row>
    <row r="256" spans="1:7" x14ac:dyDescent="0.3">
      <c r="A256" s="107" t="s">
        <v>1514</v>
      </c>
      <c r="B256" s="122" t="s">
        <v>557</v>
      </c>
      <c r="C256" s="131"/>
      <c r="E256" s="110"/>
      <c r="F256" s="141" t="str">
        <f t="shared" si="9"/>
        <v/>
      </c>
      <c r="G256" s="141" t="str">
        <f t="shared" si="10"/>
        <v/>
      </c>
    </row>
    <row r="257" spans="1:7" x14ac:dyDescent="0.3">
      <c r="A257" s="107" t="s">
        <v>1515</v>
      </c>
      <c r="B257" s="122" t="s">
        <v>557</v>
      </c>
      <c r="C257" s="131"/>
      <c r="E257" s="110"/>
      <c r="F257" s="141" t="str">
        <f t="shared" si="9"/>
        <v/>
      </c>
      <c r="G257" s="141" t="str">
        <f t="shared" si="10"/>
        <v/>
      </c>
    </row>
    <row r="258" spans="1:7" x14ac:dyDescent="0.3">
      <c r="A258" s="107" t="s">
        <v>1516</v>
      </c>
      <c r="B258" s="122" t="s">
        <v>557</v>
      </c>
      <c r="C258" s="131"/>
      <c r="E258" s="110"/>
      <c r="F258" s="141" t="str">
        <f t="shared" si="9"/>
        <v/>
      </c>
      <c r="G258" s="141" t="str">
        <f t="shared" si="10"/>
        <v/>
      </c>
    </row>
    <row r="259" spans="1:7" x14ac:dyDescent="0.3">
      <c r="A259" s="107" t="s">
        <v>1517</v>
      </c>
      <c r="B259" s="122" t="s">
        <v>557</v>
      </c>
      <c r="C259" s="131"/>
      <c r="E259" s="110"/>
      <c r="F259" s="141" t="str">
        <f t="shared" si="9"/>
        <v/>
      </c>
      <c r="G259" s="141" t="str">
        <f t="shared" si="10"/>
        <v/>
      </c>
    </row>
    <row r="260" spans="1:7" x14ac:dyDescent="0.3">
      <c r="A260" s="107" t="s">
        <v>1518</v>
      </c>
      <c r="B260" s="122" t="s">
        <v>557</v>
      </c>
      <c r="C260" s="131"/>
      <c r="E260" s="110"/>
      <c r="F260" s="141" t="str">
        <f t="shared" si="9"/>
        <v/>
      </c>
      <c r="G260" s="141" t="str">
        <f t="shared" si="10"/>
        <v/>
      </c>
    </row>
    <row r="261" spans="1:7" x14ac:dyDescent="0.3">
      <c r="A261" s="107" t="s">
        <v>1519</v>
      </c>
      <c r="B261" s="122" t="s">
        <v>557</v>
      </c>
      <c r="C261" s="131"/>
      <c r="E261" s="110"/>
      <c r="F261" s="141" t="str">
        <f t="shared" si="9"/>
        <v/>
      </c>
      <c r="G261" s="141" t="str">
        <f t="shared" si="10"/>
        <v/>
      </c>
    </row>
    <row r="262" spans="1:7" x14ac:dyDescent="0.3">
      <c r="A262" s="107" t="s">
        <v>1520</v>
      </c>
      <c r="B262" s="122" t="s">
        <v>557</v>
      </c>
      <c r="C262" s="131"/>
      <c r="E262" s="110"/>
      <c r="F262" s="141" t="str">
        <f t="shared" si="9"/>
        <v/>
      </c>
      <c r="G262" s="141" t="str">
        <f t="shared" si="10"/>
        <v/>
      </c>
    </row>
    <row r="263" spans="1:7" x14ac:dyDescent="0.3">
      <c r="A263" s="107" t="s">
        <v>1521</v>
      </c>
      <c r="B263" s="122" t="s">
        <v>557</v>
      </c>
      <c r="C263" s="131"/>
      <c r="E263" s="110"/>
      <c r="F263" s="141" t="str">
        <f t="shared" si="9"/>
        <v/>
      </c>
      <c r="G263" s="141" t="str">
        <f t="shared" si="10"/>
        <v/>
      </c>
    </row>
    <row r="264" spans="1:7" x14ac:dyDescent="0.3">
      <c r="A264" s="107" t="s">
        <v>1522</v>
      </c>
      <c r="B264" s="122" t="s">
        <v>557</v>
      </c>
      <c r="C264" s="131"/>
      <c r="E264" s="110"/>
      <c r="F264" s="141" t="str">
        <f>IF($C$271=0,"",IF(C264="[For completion]","",C264/$C$271))</f>
        <v/>
      </c>
      <c r="G264" s="141" t="str">
        <f t="shared" si="10"/>
        <v/>
      </c>
    </row>
    <row r="265" spans="1:7" x14ac:dyDescent="0.3">
      <c r="A265" s="107" t="s">
        <v>1523</v>
      </c>
      <c r="B265" s="122" t="s">
        <v>557</v>
      </c>
      <c r="C265" s="131"/>
      <c r="E265" s="110"/>
      <c r="F265" s="141" t="str">
        <f t="shared" si="9"/>
        <v/>
      </c>
      <c r="G265" s="141" t="str">
        <f t="shared" si="10"/>
        <v/>
      </c>
    </row>
    <row r="266" spans="1:7" x14ac:dyDescent="0.3">
      <c r="A266" s="107" t="s">
        <v>1524</v>
      </c>
      <c r="B266" s="122" t="s">
        <v>557</v>
      </c>
      <c r="C266" s="131"/>
      <c r="E266" s="110"/>
      <c r="F266" s="141" t="str">
        <f t="shared" si="9"/>
        <v/>
      </c>
      <c r="G266" s="141" t="str">
        <f t="shared" si="10"/>
        <v/>
      </c>
    </row>
    <row r="267" spans="1:7" x14ac:dyDescent="0.3">
      <c r="A267" s="107" t="s">
        <v>1525</v>
      </c>
      <c r="B267" s="122" t="s">
        <v>557</v>
      </c>
      <c r="C267" s="131"/>
      <c r="E267" s="110"/>
      <c r="F267" s="141" t="str">
        <f t="shared" si="9"/>
        <v/>
      </c>
      <c r="G267" s="141" t="str">
        <f t="shared" si="10"/>
        <v/>
      </c>
    </row>
    <row r="268" spans="1:7" x14ac:dyDescent="0.3">
      <c r="A268" s="107" t="s">
        <v>1526</v>
      </c>
      <c r="B268" s="122" t="s">
        <v>557</v>
      </c>
      <c r="C268" s="131"/>
      <c r="E268" s="110"/>
      <c r="F268" s="141" t="str">
        <f t="shared" si="9"/>
        <v/>
      </c>
      <c r="G268" s="141" t="str">
        <f t="shared" si="10"/>
        <v/>
      </c>
    </row>
    <row r="269" spans="1:7" x14ac:dyDescent="0.3">
      <c r="A269" s="107" t="s">
        <v>1527</v>
      </c>
      <c r="B269" s="122" t="s">
        <v>557</v>
      </c>
      <c r="C269" s="131"/>
      <c r="E269" s="110"/>
      <c r="F269" s="141" t="str">
        <f t="shared" si="9"/>
        <v/>
      </c>
      <c r="G269" s="141" t="str">
        <f t="shared" si="10"/>
        <v/>
      </c>
    </row>
    <row r="270" spans="1:7" x14ac:dyDescent="0.3">
      <c r="A270" s="107" t="s">
        <v>1528</v>
      </c>
      <c r="B270" s="122" t="s">
        <v>1505</v>
      </c>
      <c r="C270" s="131"/>
      <c r="E270" s="110"/>
      <c r="F270" s="141" t="str">
        <f t="shared" si="9"/>
        <v/>
      </c>
      <c r="G270" s="141" t="str">
        <f t="shared" si="10"/>
        <v/>
      </c>
    </row>
    <row r="271" spans="1:7" x14ac:dyDescent="0.3">
      <c r="A271" s="107" t="s">
        <v>1529</v>
      </c>
      <c r="B271" s="122" t="s">
        <v>68</v>
      </c>
      <c r="C271" s="129">
        <f>SUM(C253:C270)</f>
        <v>0</v>
      </c>
      <c r="D271" s="107">
        <f>SUM(D253:D270)</f>
        <v>0</v>
      </c>
      <c r="E271" s="110"/>
      <c r="F271" s="202">
        <f>SUM(F253:F270)</f>
        <v>0</v>
      </c>
      <c r="G271" s="202">
        <f>SUM(G253:G270)</f>
        <v>0</v>
      </c>
    </row>
    <row r="272" spans="1:7" x14ac:dyDescent="0.3">
      <c r="A272" s="107" t="s">
        <v>1530</v>
      </c>
      <c r="B272" s="122"/>
      <c r="E272" s="110"/>
      <c r="F272" s="110"/>
      <c r="G272" s="110"/>
    </row>
    <row r="273" spans="1:7" x14ac:dyDescent="0.3">
      <c r="A273" s="107" t="s">
        <v>1531</v>
      </c>
      <c r="B273" s="122"/>
      <c r="E273" s="110"/>
      <c r="F273" s="110"/>
      <c r="G273" s="110"/>
    </row>
    <row r="274" spans="1:7" x14ac:dyDescent="0.3">
      <c r="A274" s="107" t="s">
        <v>1532</v>
      </c>
      <c r="B274" s="122"/>
      <c r="E274" s="110"/>
      <c r="F274" s="110"/>
      <c r="G274" s="110"/>
    </row>
    <row r="275" spans="1:7" x14ac:dyDescent="0.3">
      <c r="A275" s="126"/>
      <c r="B275" s="126" t="s">
        <v>1533</v>
      </c>
      <c r="C275" s="126" t="s">
        <v>55</v>
      </c>
      <c r="D275" s="126" t="s">
        <v>1485</v>
      </c>
      <c r="E275" s="126"/>
      <c r="F275" s="126" t="s">
        <v>440</v>
      </c>
      <c r="G275" s="126" t="s">
        <v>1486</v>
      </c>
    </row>
    <row r="276" spans="1:7" x14ac:dyDescent="0.3">
      <c r="A276" s="107" t="s">
        <v>1534</v>
      </c>
      <c r="B276" s="122" t="s">
        <v>1535</v>
      </c>
      <c r="C276" s="131"/>
      <c r="E276" s="110"/>
      <c r="F276" s="141" t="str">
        <f>IF($C$289=0,"",IF(C276="[For completion]","",C276/$C$289))</f>
        <v/>
      </c>
      <c r="G276" s="141" t="str">
        <f>IF($D$289=0,"",IF(D276="[For completion]","",D276/$D$289))</f>
        <v/>
      </c>
    </row>
    <row r="277" spans="1:7" x14ac:dyDescent="0.3">
      <c r="A277" s="107" t="s">
        <v>1536</v>
      </c>
      <c r="B277" s="122" t="s">
        <v>1537</v>
      </c>
      <c r="C277" s="131"/>
      <c r="E277" s="110"/>
      <c r="F277" s="141" t="str">
        <f t="shared" ref="F277:F288" si="11">IF($C$289=0,"",IF(C277="[For completion]","",C277/$C$289))</f>
        <v/>
      </c>
      <c r="G277" s="141" t="str">
        <f t="shared" ref="G277:G288" si="12">IF($D$289=0,"",IF(D277="[For completion]","",D277/$D$289))</f>
        <v/>
      </c>
    </row>
    <row r="278" spans="1:7" x14ac:dyDescent="0.3">
      <c r="A278" s="107" t="s">
        <v>1538</v>
      </c>
      <c r="B278" s="122" t="s">
        <v>1539</v>
      </c>
      <c r="C278" s="131"/>
      <c r="E278" s="110"/>
      <c r="F278" s="141" t="str">
        <f t="shared" si="11"/>
        <v/>
      </c>
      <c r="G278" s="141" t="str">
        <f t="shared" si="12"/>
        <v/>
      </c>
    </row>
    <row r="279" spans="1:7" x14ac:dyDescent="0.3">
      <c r="A279" s="107" t="s">
        <v>1540</v>
      </c>
      <c r="B279" s="122" t="s">
        <v>1541</v>
      </c>
      <c r="C279" s="131"/>
      <c r="E279" s="110"/>
      <c r="F279" s="141" t="str">
        <f t="shared" si="11"/>
        <v/>
      </c>
      <c r="G279" s="141" t="str">
        <f t="shared" si="12"/>
        <v/>
      </c>
    </row>
    <row r="280" spans="1:7" x14ac:dyDescent="0.3">
      <c r="A280" s="107" t="s">
        <v>1542</v>
      </c>
      <c r="B280" s="122" t="s">
        <v>1543</v>
      </c>
      <c r="C280" s="131"/>
      <c r="E280" s="110"/>
      <c r="F280" s="141" t="str">
        <f t="shared" si="11"/>
        <v/>
      </c>
      <c r="G280" s="141" t="str">
        <f t="shared" si="12"/>
        <v/>
      </c>
    </row>
    <row r="281" spans="1:7" x14ac:dyDescent="0.3">
      <c r="A281" s="107" t="s">
        <v>1544</v>
      </c>
      <c r="B281" s="122" t="s">
        <v>1545</v>
      </c>
      <c r="C281" s="131"/>
      <c r="E281" s="110"/>
      <c r="F281" s="141" t="str">
        <f t="shared" si="11"/>
        <v/>
      </c>
      <c r="G281" s="141" t="str">
        <f t="shared" si="12"/>
        <v/>
      </c>
    </row>
    <row r="282" spans="1:7" x14ac:dyDescent="0.3">
      <c r="A282" s="107" t="s">
        <v>1546</v>
      </c>
      <c r="B282" s="122" t="s">
        <v>1547</v>
      </c>
      <c r="C282" s="131"/>
      <c r="E282" s="110"/>
      <c r="F282" s="141" t="str">
        <f t="shared" si="11"/>
        <v/>
      </c>
      <c r="G282" s="141" t="str">
        <f t="shared" si="12"/>
        <v/>
      </c>
    </row>
    <row r="283" spans="1:7" x14ac:dyDescent="0.3">
      <c r="A283" s="107" t="s">
        <v>1548</v>
      </c>
      <c r="B283" s="122" t="s">
        <v>1549</v>
      </c>
      <c r="C283" s="131"/>
      <c r="E283" s="110"/>
      <c r="F283" s="141" t="str">
        <f t="shared" si="11"/>
        <v/>
      </c>
      <c r="G283" s="141" t="str">
        <f t="shared" si="12"/>
        <v/>
      </c>
    </row>
    <row r="284" spans="1:7" x14ac:dyDescent="0.3">
      <c r="A284" s="107" t="s">
        <v>1550</v>
      </c>
      <c r="B284" s="122" t="s">
        <v>1551</v>
      </c>
      <c r="C284" s="131"/>
      <c r="E284" s="110"/>
      <c r="F284" s="141" t="str">
        <f t="shared" si="11"/>
        <v/>
      </c>
      <c r="G284" s="141" t="str">
        <f t="shared" si="12"/>
        <v/>
      </c>
    </row>
    <row r="285" spans="1:7" x14ac:dyDescent="0.3">
      <c r="A285" s="107" t="s">
        <v>1552</v>
      </c>
      <c r="B285" s="107" t="s">
        <v>1553</v>
      </c>
      <c r="C285" s="131"/>
      <c r="E285" s="102"/>
      <c r="F285" s="141" t="str">
        <f t="shared" si="11"/>
        <v/>
      </c>
      <c r="G285" s="141" t="str">
        <f t="shared" si="12"/>
        <v/>
      </c>
    </row>
    <row r="286" spans="1:7" x14ac:dyDescent="0.3">
      <c r="A286" s="107" t="s">
        <v>1554</v>
      </c>
      <c r="B286" s="107" t="s">
        <v>1555</v>
      </c>
      <c r="C286" s="131"/>
      <c r="E286" s="102"/>
      <c r="F286" s="141" t="str">
        <f t="shared" si="11"/>
        <v/>
      </c>
      <c r="G286" s="141" t="str">
        <f t="shared" si="12"/>
        <v/>
      </c>
    </row>
    <row r="287" spans="1:7" x14ac:dyDescent="0.3">
      <c r="A287" s="107" t="s">
        <v>1556</v>
      </c>
      <c r="B287" s="122" t="s">
        <v>1557</v>
      </c>
      <c r="C287" s="131"/>
      <c r="E287" s="110"/>
      <c r="F287" s="141" t="str">
        <f t="shared" si="11"/>
        <v/>
      </c>
      <c r="G287" s="141" t="str">
        <f t="shared" si="12"/>
        <v/>
      </c>
    </row>
    <row r="288" spans="1:7" x14ac:dyDescent="0.3">
      <c r="A288" s="107" t="s">
        <v>1558</v>
      </c>
      <c r="B288" s="107" t="s">
        <v>1505</v>
      </c>
      <c r="C288" s="131"/>
      <c r="E288" s="102"/>
      <c r="F288" s="141" t="str">
        <f t="shared" si="11"/>
        <v/>
      </c>
      <c r="G288" s="141" t="str">
        <f t="shared" si="12"/>
        <v/>
      </c>
    </row>
    <row r="289" spans="1:7" x14ac:dyDescent="0.3">
      <c r="A289" s="107" t="s">
        <v>1559</v>
      </c>
      <c r="B289" s="122" t="s">
        <v>68</v>
      </c>
      <c r="C289" s="129">
        <f>SUM(C276:C288)</f>
        <v>0</v>
      </c>
      <c r="D289" s="107">
        <f>SUM(D276:D288)</f>
        <v>0</v>
      </c>
      <c r="E289" s="110"/>
      <c r="F289" s="202">
        <f>SUM(F276:F288)</f>
        <v>0</v>
      </c>
      <c r="G289" s="202">
        <f>SUM(G276:G288)</f>
        <v>0</v>
      </c>
    </row>
    <row r="290" spans="1:7" x14ac:dyDescent="0.3">
      <c r="A290" s="107" t="s">
        <v>1560</v>
      </c>
      <c r="B290" s="122"/>
      <c r="C290" s="131"/>
      <c r="E290" s="110"/>
      <c r="F290" s="184"/>
      <c r="G290" s="184"/>
    </row>
    <row r="291" spans="1:7" x14ac:dyDescent="0.3">
      <c r="A291" s="107" t="s">
        <v>1561</v>
      </c>
      <c r="B291" s="122"/>
      <c r="C291" s="131"/>
      <c r="E291" s="110"/>
      <c r="F291" s="184"/>
      <c r="G291" s="184"/>
    </row>
    <row r="292" spans="1:7" x14ac:dyDescent="0.3">
      <c r="A292" s="107" t="s">
        <v>1562</v>
      </c>
      <c r="B292" s="102"/>
      <c r="C292" s="102"/>
      <c r="D292" s="102"/>
      <c r="E292" s="102"/>
      <c r="F292" s="102"/>
      <c r="G292" s="102"/>
    </row>
    <row r="293" spans="1:7" x14ac:dyDescent="0.3">
      <c r="A293" s="107" t="s">
        <v>1563</v>
      </c>
      <c r="B293" s="102"/>
      <c r="C293" s="102"/>
      <c r="D293" s="102"/>
      <c r="E293" s="102"/>
      <c r="F293" s="102"/>
      <c r="G293" s="102"/>
    </row>
    <row r="294" spans="1:7" x14ac:dyDescent="0.3">
      <c r="A294" s="107" t="s">
        <v>1564</v>
      </c>
      <c r="B294" s="122"/>
      <c r="C294" s="131"/>
      <c r="E294" s="110"/>
      <c r="F294" s="184"/>
      <c r="G294" s="184"/>
    </row>
    <row r="295" spans="1:7" x14ac:dyDescent="0.3">
      <c r="A295" s="107" t="s">
        <v>1565</v>
      </c>
      <c r="B295" s="122"/>
      <c r="C295" s="131"/>
      <c r="E295" s="110"/>
      <c r="F295" s="184"/>
      <c r="G295" s="184"/>
    </row>
    <row r="296" spans="1:7" x14ac:dyDescent="0.3">
      <c r="A296" s="107" t="s">
        <v>1566</v>
      </c>
      <c r="B296" s="122"/>
      <c r="C296" s="131"/>
      <c r="E296" s="110"/>
      <c r="F296" s="184"/>
      <c r="G296" s="184"/>
    </row>
    <row r="297" spans="1:7" x14ac:dyDescent="0.3">
      <c r="A297" s="107" t="s">
        <v>1567</v>
      </c>
      <c r="B297" s="122"/>
      <c r="C297" s="131"/>
      <c r="E297" s="110"/>
      <c r="F297" s="184"/>
      <c r="G297" s="184"/>
    </row>
    <row r="298" spans="1:7" x14ac:dyDescent="0.3">
      <c r="A298" s="107" t="s">
        <v>1568</v>
      </c>
      <c r="B298" s="122"/>
      <c r="E298" s="110"/>
      <c r="F298" s="110"/>
      <c r="G298" s="110"/>
    </row>
    <row r="299" spans="1:7" x14ac:dyDescent="0.3">
      <c r="A299" s="107" t="s">
        <v>1569</v>
      </c>
      <c r="B299" s="122"/>
      <c r="E299" s="110"/>
      <c r="F299" s="110"/>
      <c r="G299" s="110"/>
    </row>
    <row r="300" spans="1:7" x14ac:dyDescent="0.3">
      <c r="A300" s="126"/>
      <c r="B300" s="126" t="s">
        <v>1570</v>
      </c>
      <c r="C300" s="126" t="s">
        <v>55</v>
      </c>
      <c r="D300" s="126" t="s">
        <v>1485</v>
      </c>
      <c r="E300" s="126"/>
      <c r="F300" s="126" t="s">
        <v>440</v>
      </c>
      <c r="G300" s="126" t="s">
        <v>1486</v>
      </c>
    </row>
    <row r="301" spans="1:7" x14ac:dyDescent="0.3">
      <c r="A301" s="107" t="s">
        <v>1571</v>
      </c>
      <c r="B301" s="122" t="s">
        <v>1572</v>
      </c>
      <c r="C301" s="131"/>
      <c r="E301" s="110"/>
      <c r="F301" s="141" t="str">
        <f>IF($C$308=0,"",IF(C301="[For completion]","",C301/$C$308))</f>
        <v/>
      </c>
      <c r="G301" s="141" t="str">
        <f>IF($D$308=0,"",IF(D301="[For completion]","",D301/$D$308))</f>
        <v/>
      </c>
    </row>
    <row r="302" spans="1:7" x14ac:dyDescent="0.3">
      <c r="A302" s="107" t="s">
        <v>1573</v>
      </c>
      <c r="B302" s="203" t="s">
        <v>1574</v>
      </c>
      <c r="C302" s="131"/>
      <c r="E302" s="110"/>
      <c r="F302" s="141" t="str">
        <f t="shared" ref="F302:F307" si="13">IF($C$308=0,"",IF(C302="[For completion]","",C302/$C$308))</f>
        <v/>
      </c>
      <c r="G302" s="141" t="str">
        <f t="shared" ref="G302:G307" si="14">IF($D$308=0,"",IF(D302="[For completion]","",D302/$D$308))</f>
        <v/>
      </c>
    </row>
    <row r="303" spans="1:7" x14ac:dyDescent="0.3">
      <c r="A303" s="107" t="s">
        <v>1575</v>
      </c>
      <c r="B303" s="122" t="s">
        <v>1576</v>
      </c>
      <c r="C303" s="131"/>
      <c r="E303" s="110"/>
      <c r="F303" s="141" t="str">
        <f t="shared" si="13"/>
        <v/>
      </c>
      <c r="G303" s="141" t="str">
        <f t="shared" si="14"/>
        <v/>
      </c>
    </row>
    <row r="304" spans="1:7" x14ac:dyDescent="0.3">
      <c r="A304" s="107" t="s">
        <v>1577</v>
      </c>
      <c r="B304" s="122" t="s">
        <v>1578</v>
      </c>
      <c r="C304" s="131"/>
      <c r="E304" s="110"/>
      <c r="F304" s="141" t="str">
        <f t="shared" si="13"/>
        <v/>
      </c>
      <c r="G304" s="141" t="str">
        <f t="shared" si="14"/>
        <v/>
      </c>
    </row>
    <row r="305" spans="1:7" x14ac:dyDescent="0.3">
      <c r="A305" s="107" t="s">
        <v>1579</v>
      </c>
      <c r="B305" s="122" t="s">
        <v>1580</v>
      </c>
      <c r="C305" s="131"/>
      <c r="E305" s="110"/>
      <c r="F305" s="141" t="str">
        <f t="shared" si="13"/>
        <v/>
      </c>
      <c r="G305" s="141" t="str">
        <f t="shared" si="14"/>
        <v/>
      </c>
    </row>
    <row r="306" spans="1:7" x14ac:dyDescent="0.3">
      <c r="A306" s="107" t="s">
        <v>1581</v>
      </c>
      <c r="B306" s="122" t="s">
        <v>1582</v>
      </c>
      <c r="C306" s="131"/>
      <c r="E306" s="110"/>
      <c r="F306" s="141" t="str">
        <f t="shared" si="13"/>
        <v/>
      </c>
      <c r="G306" s="141" t="str">
        <f t="shared" si="14"/>
        <v/>
      </c>
    </row>
    <row r="307" spans="1:7" x14ac:dyDescent="0.3">
      <c r="A307" s="107" t="s">
        <v>1583</v>
      </c>
      <c r="B307" s="122" t="s">
        <v>1584</v>
      </c>
      <c r="C307" s="131"/>
      <c r="E307" s="110"/>
      <c r="F307" s="141" t="str">
        <f t="shared" si="13"/>
        <v/>
      </c>
      <c r="G307" s="141" t="str">
        <f t="shared" si="14"/>
        <v/>
      </c>
    </row>
    <row r="308" spans="1:7" x14ac:dyDescent="0.3">
      <c r="A308" s="107" t="s">
        <v>1585</v>
      </c>
      <c r="B308" s="122" t="s">
        <v>68</v>
      </c>
      <c r="C308" s="129">
        <f>SUM(C301:C307)</f>
        <v>0</v>
      </c>
      <c r="D308" s="107">
        <f>SUM(D301:D307)</f>
        <v>0</v>
      </c>
      <c r="E308" s="110"/>
      <c r="F308" s="202">
        <f>SUM(F301:F307)</f>
        <v>0</v>
      </c>
      <c r="G308" s="202">
        <f>SUM(G301:G307)</f>
        <v>0</v>
      </c>
    </row>
    <row r="309" spans="1:7" x14ac:dyDescent="0.3">
      <c r="A309" s="107" t="s">
        <v>1586</v>
      </c>
      <c r="B309" s="122"/>
      <c r="E309" s="110"/>
      <c r="F309" s="110"/>
      <c r="G309" s="110"/>
    </row>
    <row r="310" spans="1:7" x14ac:dyDescent="0.3">
      <c r="A310" s="126"/>
      <c r="B310" s="126" t="s">
        <v>1587</v>
      </c>
      <c r="C310" s="126" t="s">
        <v>55</v>
      </c>
      <c r="D310" s="126" t="s">
        <v>1485</v>
      </c>
      <c r="E310" s="126"/>
      <c r="F310" s="126" t="s">
        <v>440</v>
      </c>
      <c r="G310" s="126" t="s">
        <v>1486</v>
      </c>
    </row>
    <row r="311" spans="1:7" x14ac:dyDescent="0.3">
      <c r="A311" s="107" t="s">
        <v>1588</v>
      </c>
      <c r="B311" s="122" t="s">
        <v>1589</v>
      </c>
      <c r="C311" s="131"/>
      <c r="E311" s="110"/>
      <c r="F311" s="141" t="str">
        <f>IF($C$315=0,"",IF(C311="[For completion]","",C311/$C$315))</f>
        <v/>
      </c>
      <c r="G311" s="141" t="str">
        <f>IF($D$315=0,"",IF(D311="[For completion]","",D311/$D$315))</f>
        <v/>
      </c>
    </row>
    <row r="312" spans="1:7" x14ac:dyDescent="0.3">
      <c r="A312" s="107" t="s">
        <v>1590</v>
      </c>
      <c r="B312" s="203" t="s">
        <v>1591</v>
      </c>
      <c r="C312" s="131"/>
      <c r="E312" s="110"/>
      <c r="F312" s="141" t="str">
        <f>IF($C$315=0,"",IF(C312="[For completion]","",C312/$C$315))</f>
        <v/>
      </c>
      <c r="G312" s="141" t="str">
        <f>IF($D$315=0,"",IF(D312="[For completion]","",D312/$D$315))</f>
        <v/>
      </c>
    </row>
    <row r="313" spans="1:7" x14ac:dyDescent="0.3">
      <c r="A313" s="107" t="s">
        <v>1592</v>
      </c>
      <c r="B313" s="122" t="s">
        <v>1584</v>
      </c>
      <c r="C313" s="131"/>
      <c r="E313" s="110"/>
      <c r="F313" s="141" t="str">
        <f>IF($C$315=0,"",IF(C313="[For completion]","",C313/$C$315))</f>
        <v/>
      </c>
      <c r="G313" s="141" t="str">
        <f>IF($D$315=0,"",IF(D313="[For completion]","",D313/$D$315))</f>
        <v/>
      </c>
    </row>
    <row r="314" spans="1:7" x14ac:dyDescent="0.3">
      <c r="A314" s="107" t="s">
        <v>1593</v>
      </c>
      <c r="B314" s="107" t="s">
        <v>1505</v>
      </c>
      <c r="C314" s="131"/>
      <c r="E314" s="110"/>
      <c r="F314" s="141" t="str">
        <f>IF($C$315=0,"",IF(C314="[For completion]","",C314/$C$315))</f>
        <v/>
      </c>
      <c r="G314" s="141" t="str">
        <f>IF($D$315=0,"",IF(D314="[For completion]","",D314/$D$315))</f>
        <v/>
      </c>
    </row>
    <row r="315" spans="1:7" x14ac:dyDescent="0.3">
      <c r="A315" s="107" t="s">
        <v>1594</v>
      </c>
      <c r="B315" s="122" t="s">
        <v>68</v>
      </c>
      <c r="C315" s="129">
        <f>SUM(C311:C314)</f>
        <v>0</v>
      </c>
      <c r="D315" s="107">
        <f>SUM(D311:D314)</f>
        <v>0</v>
      </c>
      <c r="E315" s="110"/>
      <c r="F315" s="202">
        <f>SUM(F311:F314)</f>
        <v>0</v>
      </c>
      <c r="G315" s="202">
        <f>SUM(G311:G314)</f>
        <v>0</v>
      </c>
    </row>
    <row r="316" spans="1:7" x14ac:dyDescent="0.3">
      <c r="A316" s="107" t="s">
        <v>1595</v>
      </c>
      <c r="B316" s="122"/>
      <c r="E316" s="110"/>
      <c r="F316" s="110"/>
      <c r="G316" s="110"/>
    </row>
    <row r="317" spans="1:7" x14ac:dyDescent="0.3">
      <c r="A317" s="126"/>
      <c r="B317" s="126" t="s">
        <v>1596</v>
      </c>
      <c r="C317" s="126" t="s">
        <v>1597</v>
      </c>
      <c r="D317" s="126" t="s">
        <v>1598</v>
      </c>
      <c r="E317" s="126"/>
      <c r="F317" s="126" t="s">
        <v>1599</v>
      </c>
      <c r="G317" s="126"/>
    </row>
    <row r="318" spans="1:7" x14ac:dyDescent="0.3">
      <c r="A318" s="107" t="s">
        <v>1600</v>
      </c>
      <c r="B318" s="122" t="s">
        <v>1572</v>
      </c>
      <c r="C318" s="204"/>
      <c r="E318" s="100"/>
      <c r="F318" s="167"/>
      <c r="G318" s="141" t="str">
        <f t="shared" ref="G318:G327" si="15">IF($D$336=0,"",IF(D318="[For completion]","",D318/$D$336))</f>
        <v/>
      </c>
    </row>
    <row r="319" spans="1:7" x14ac:dyDescent="0.3">
      <c r="A319" s="107" t="s">
        <v>1601</v>
      </c>
      <c r="B319" s="122" t="s">
        <v>1574</v>
      </c>
      <c r="C319" s="204"/>
      <c r="E319" s="100"/>
      <c r="F319" s="167"/>
      <c r="G319" s="141" t="str">
        <f t="shared" si="15"/>
        <v/>
      </c>
    </row>
    <row r="320" spans="1:7" x14ac:dyDescent="0.3">
      <c r="A320" s="107" t="s">
        <v>1602</v>
      </c>
      <c r="B320" s="122" t="s">
        <v>1576</v>
      </c>
      <c r="C320" s="204"/>
      <c r="E320" s="100"/>
      <c r="F320" s="167"/>
      <c r="G320" s="141" t="str">
        <f t="shared" si="15"/>
        <v/>
      </c>
    </row>
    <row r="321" spans="1:7" x14ac:dyDescent="0.3">
      <c r="A321" s="107" t="s">
        <v>1603</v>
      </c>
      <c r="B321" s="122" t="s">
        <v>1578</v>
      </c>
      <c r="C321" s="204"/>
      <c r="E321" s="100"/>
      <c r="F321" s="167"/>
      <c r="G321" s="141" t="str">
        <f t="shared" si="15"/>
        <v/>
      </c>
    </row>
    <row r="322" spans="1:7" x14ac:dyDescent="0.3">
      <c r="A322" s="107" t="s">
        <v>1604</v>
      </c>
      <c r="B322" s="122" t="s">
        <v>1580</v>
      </c>
      <c r="C322" s="204"/>
      <c r="E322" s="100"/>
      <c r="F322" s="167"/>
      <c r="G322" s="141" t="str">
        <f t="shared" si="15"/>
        <v/>
      </c>
    </row>
    <row r="323" spans="1:7" x14ac:dyDescent="0.3">
      <c r="A323" s="107" t="s">
        <v>1605</v>
      </c>
      <c r="B323" s="122" t="s">
        <v>1582</v>
      </c>
      <c r="C323" s="204"/>
      <c r="E323" s="100"/>
      <c r="F323" s="167"/>
      <c r="G323" s="141" t="str">
        <f t="shared" si="15"/>
        <v/>
      </c>
    </row>
    <row r="324" spans="1:7" x14ac:dyDescent="0.3">
      <c r="A324" s="107" t="s">
        <v>1606</v>
      </c>
      <c r="B324" s="122" t="s">
        <v>1584</v>
      </c>
      <c r="C324" s="204"/>
      <c r="E324" s="100"/>
      <c r="F324" s="167"/>
      <c r="G324" s="141" t="str">
        <f t="shared" si="15"/>
        <v/>
      </c>
    </row>
    <row r="325" spans="1:7" x14ac:dyDescent="0.3">
      <c r="A325" s="107" t="s">
        <v>1607</v>
      </c>
      <c r="B325" s="122" t="s">
        <v>1505</v>
      </c>
      <c r="C325" s="204"/>
      <c r="E325" s="100"/>
      <c r="F325" s="167"/>
      <c r="G325" s="141" t="str">
        <f t="shared" si="15"/>
        <v/>
      </c>
    </row>
    <row r="326" spans="1:7" x14ac:dyDescent="0.3">
      <c r="A326" s="107" t="s">
        <v>1608</v>
      </c>
      <c r="B326" s="122" t="s">
        <v>68</v>
      </c>
      <c r="C326" s="129">
        <v>0</v>
      </c>
      <c r="D326" s="107">
        <v>0</v>
      </c>
      <c r="E326" s="100"/>
      <c r="G326" s="141" t="str">
        <f t="shared" si="15"/>
        <v/>
      </c>
    </row>
    <row r="327" spans="1:7" x14ac:dyDescent="0.3">
      <c r="A327" s="107" t="s">
        <v>1609</v>
      </c>
      <c r="B327" s="122" t="s">
        <v>1610</v>
      </c>
      <c r="F327" s="167"/>
      <c r="G327" s="141" t="str">
        <f t="shared" si="15"/>
        <v/>
      </c>
    </row>
    <row r="328" spans="1:7" hidden="1" x14ac:dyDescent="0.3">
      <c r="A328" s="107" t="s">
        <v>1611</v>
      </c>
      <c r="B328" s="122"/>
      <c r="C328" s="131"/>
      <c r="E328" s="100"/>
      <c r="F328" s="141"/>
      <c r="G328" s="141" t="str">
        <f t="shared" ref="G328:G336" si="16">IF($D$336=0,"",IF(D328="[For completion]","",D328/$D$336))</f>
        <v/>
      </c>
    </row>
    <row r="329" spans="1:7" hidden="1" x14ac:dyDescent="0.3">
      <c r="A329" s="107" t="s">
        <v>1612</v>
      </c>
      <c r="B329" s="122"/>
      <c r="C329" s="131"/>
      <c r="E329" s="100"/>
      <c r="F329" s="141"/>
      <c r="G329" s="141" t="str">
        <f t="shared" si="16"/>
        <v/>
      </c>
    </row>
    <row r="330" spans="1:7" hidden="1" x14ac:dyDescent="0.3">
      <c r="A330" s="107" t="s">
        <v>1613</v>
      </c>
      <c r="B330" s="122"/>
      <c r="C330" s="131"/>
      <c r="E330" s="100"/>
      <c r="F330" s="141"/>
      <c r="G330" s="141" t="str">
        <f t="shared" si="16"/>
        <v/>
      </c>
    </row>
    <row r="331" spans="1:7" hidden="1" x14ac:dyDescent="0.3">
      <c r="A331" s="107" t="s">
        <v>1614</v>
      </c>
      <c r="B331" s="122"/>
      <c r="C331" s="131"/>
      <c r="E331" s="100"/>
      <c r="F331" s="141"/>
      <c r="G331" s="141" t="str">
        <f t="shared" si="16"/>
        <v/>
      </c>
    </row>
    <row r="332" spans="1:7" hidden="1" x14ac:dyDescent="0.3">
      <c r="A332" s="107" t="s">
        <v>1615</v>
      </c>
      <c r="B332" s="122"/>
      <c r="C332" s="131"/>
      <c r="E332" s="100"/>
      <c r="F332" s="141"/>
      <c r="G332" s="141" t="str">
        <f t="shared" si="16"/>
        <v/>
      </c>
    </row>
    <row r="333" spans="1:7" hidden="1" x14ac:dyDescent="0.3">
      <c r="A333" s="107" t="s">
        <v>1616</v>
      </c>
      <c r="B333" s="122"/>
      <c r="C333" s="131"/>
      <c r="E333" s="100"/>
      <c r="F333" s="141"/>
      <c r="G333" s="141" t="str">
        <f t="shared" si="16"/>
        <v/>
      </c>
    </row>
    <row r="334" spans="1:7" hidden="1" x14ac:dyDescent="0.3">
      <c r="A334" s="107" t="s">
        <v>1617</v>
      </c>
      <c r="B334" s="122"/>
      <c r="C334" s="131"/>
      <c r="E334" s="100"/>
      <c r="F334" s="141"/>
      <c r="G334" s="141" t="str">
        <f t="shared" si="16"/>
        <v/>
      </c>
    </row>
    <row r="335" spans="1:7" hidden="1" x14ac:dyDescent="0.3">
      <c r="A335" s="107" t="s">
        <v>1618</v>
      </c>
      <c r="B335" s="122"/>
      <c r="C335" s="131"/>
      <c r="E335" s="100"/>
      <c r="F335" s="141"/>
      <c r="G335" s="141" t="str">
        <f t="shared" si="16"/>
        <v/>
      </c>
    </row>
    <row r="336" spans="1:7" hidden="1" x14ac:dyDescent="0.3">
      <c r="A336" s="107" t="s">
        <v>1619</v>
      </c>
      <c r="B336" s="122"/>
      <c r="C336" s="131"/>
      <c r="E336" s="100"/>
      <c r="F336" s="141"/>
      <c r="G336" s="141" t="str">
        <f t="shared" si="16"/>
        <v/>
      </c>
    </row>
    <row r="337" spans="1:9" hidden="1" x14ac:dyDescent="0.3">
      <c r="A337" s="107" t="s">
        <v>1620</v>
      </c>
      <c r="C337" s="205"/>
      <c r="E337" s="100"/>
      <c r="F337" s="100"/>
    </row>
    <row r="338" spans="1:9" hidden="1" x14ac:dyDescent="0.3">
      <c r="A338" s="107" t="s">
        <v>1621</v>
      </c>
      <c r="C338" s="205"/>
      <c r="E338" s="100"/>
      <c r="F338" s="100"/>
    </row>
    <row r="339" spans="1:9" hidden="1" x14ac:dyDescent="0.3">
      <c r="A339" s="107" t="s">
        <v>1622</v>
      </c>
      <c r="C339" s="205"/>
      <c r="E339" s="100"/>
      <c r="F339" s="100"/>
    </row>
    <row r="340" spans="1:9" hidden="1" x14ac:dyDescent="0.3">
      <c r="A340" s="107" t="s">
        <v>1623</v>
      </c>
      <c r="C340" s="205"/>
      <c r="E340" s="100"/>
      <c r="F340" s="100"/>
    </row>
    <row r="341" spans="1:9" hidden="1" x14ac:dyDescent="0.3">
      <c r="A341" s="107" t="s">
        <v>1624</v>
      </c>
      <c r="C341" s="205"/>
      <c r="E341" s="100"/>
      <c r="F341" s="100"/>
    </row>
    <row r="342" spans="1:9" hidden="1" x14ac:dyDescent="0.3">
      <c r="A342" s="107" t="s">
        <v>1625</v>
      </c>
      <c r="C342" s="205"/>
      <c r="E342" s="100"/>
      <c r="F342" s="100"/>
    </row>
    <row r="343" spans="1:9" hidden="1" x14ac:dyDescent="0.3">
      <c r="A343" s="107" t="s">
        <v>1626</v>
      </c>
      <c r="C343" s="205"/>
      <c r="E343" s="100"/>
      <c r="F343" s="100"/>
    </row>
    <row r="344" spans="1:9" s="100" customFormat="1" hidden="1" x14ac:dyDescent="0.3">
      <c r="A344" s="107" t="s">
        <v>1627</v>
      </c>
      <c r="B344" s="107"/>
      <c r="C344" s="205"/>
      <c r="D344" s="107"/>
      <c r="H344" s="102"/>
      <c r="I344" s="102"/>
    </row>
    <row r="345" spans="1:9" s="100" customFormat="1" hidden="1" x14ac:dyDescent="0.3">
      <c r="A345" s="107" t="s">
        <v>1628</v>
      </c>
      <c r="B345" s="107"/>
      <c r="C345" s="205"/>
      <c r="D345" s="107"/>
      <c r="H345" s="102"/>
      <c r="I345" s="102"/>
    </row>
    <row r="346" spans="1:9" s="100" customFormat="1" hidden="1" x14ac:dyDescent="0.3">
      <c r="A346" s="107" t="s">
        <v>1629</v>
      </c>
      <c r="B346" s="107"/>
      <c r="C346" s="205"/>
      <c r="D346" s="107"/>
      <c r="H346" s="102"/>
      <c r="I346" s="102"/>
    </row>
    <row r="347" spans="1:9" s="100" customFormat="1" hidden="1" x14ac:dyDescent="0.3">
      <c r="A347" s="107" t="s">
        <v>1630</v>
      </c>
      <c r="B347" s="107"/>
      <c r="C347" s="205"/>
      <c r="D347" s="107"/>
      <c r="H347" s="102"/>
      <c r="I347" s="102"/>
    </row>
    <row r="348" spans="1:9" s="100" customFormat="1" hidden="1" x14ac:dyDescent="0.3">
      <c r="A348" s="107" t="s">
        <v>1631</v>
      </c>
      <c r="B348" s="107"/>
      <c r="C348" s="205"/>
      <c r="D348" s="107"/>
      <c r="H348" s="102"/>
      <c r="I348" s="102"/>
    </row>
    <row r="349" spans="1:9" s="100" customFormat="1" hidden="1" x14ac:dyDescent="0.3">
      <c r="A349" s="107" t="s">
        <v>1632</v>
      </c>
      <c r="B349" s="107"/>
      <c r="C349" s="205"/>
      <c r="D349" s="107"/>
      <c r="H349" s="102"/>
      <c r="I349" s="102"/>
    </row>
    <row r="350" spans="1:9" s="100" customFormat="1" hidden="1" x14ac:dyDescent="0.3">
      <c r="A350" s="107" t="s">
        <v>1633</v>
      </c>
      <c r="B350" s="107"/>
      <c r="C350" s="205"/>
      <c r="D350" s="107"/>
      <c r="H350" s="102"/>
      <c r="I350" s="102"/>
    </row>
    <row r="351" spans="1:9" s="100" customFormat="1" hidden="1" x14ac:dyDescent="0.3">
      <c r="A351" s="107" t="s">
        <v>1634</v>
      </c>
      <c r="B351" s="107"/>
      <c r="C351" s="205"/>
      <c r="D351" s="107"/>
      <c r="H351" s="102"/>
      <c r="I351" s="102"/>
    </row>
    <row r="352" spans="1:9" s="100" customFormat="1" hidden="1" x14ac:dyDescent="0.3">
      <c r="A352" s="107" t="s">
        <v>1635</v>
      </c>
      <c r="B352" s="107"/>
      <c r="C352" s="205"/>
      <c r="D352" s="107"/>
      <c r="H352" s="102"/>
      <c r="I352" s="102"/>
    </row>
    <row r="353" spans="1:9" s="100" customFormat="1" hidden="1" x14ac:dyDescent="0.3">
      <c r="A353" s="107" t="s">
        <v>1636</v>
      </c>
      <c r="B353" s="107"/>
      <c r="C353" s="205"/>
      <c r="D353" s="107"/>
      <c r="H353" s="102"/>
      <c r="I353" s="102"/>
    </row>
    <row r="354" spans="1:9" s="100" customFormat="1" hidden="1" x14ac:dyDescent="0.3">
      <c r="A354" s="107" t="s">
        <v>1637</v>
      </c>
      <c r="B354" s="107"/>
      <c r="C354" s="205"/>
      <c r="D354" s="107"/>
      <c r="H354" s="102"/>
      <c r="I354" s="102"/>
    </row>
    <row r="355" spans="1:9" s="100" customFormat="1" hidden="1" x14ac:dyDescent="0.3">
      <c r="A355" s="107" t="s">
        <v>1638</v>
      </c>
      <c r="B355" s="107"/>
      <c r="C355" s="205"/>
      <c r="D355" s="107"/>
      <c r="H355" s="102"/>
      <c r="I355" s="102"/>
    </row>
    <row r="356" spans="1:9" s="100" customFormat="1" hidden="1" x14ac:dyDescent="0.3">
      <c r="A356" s="107" t="s">
        <v>1639</v>
      </c>
      <c r="B356" s="107"/>
      <c r="C356" s="205"/>
      <c r="D356" s="107"/>
      <c r="H356" s="102"/>
      <c r="I356" s="102"/>
    </row>
    <row r="357" spans="1:9" s="100" customFormat="1" hidden="1" x14ac:dyDescent="0.3">
      <c r="A357" s="107" t="s">
        <v>1640</v>
      </c>
      <c r="B357" s="107"/>
      <c r="C357" s="205"/>
      <c r="D357" s="107"/>
      <c r="H357" s="102"/>
      <c r="I357" s="102"/>
    </row>
    <row r="358" spans="1:9" s="100" customFormat="1" hidden="1" x14ac:dyDescent="0.3">
      <c r="A358" s="107" t="s">
        <v>1641</v>
      </c>
      <c r="B358" s="107"/>
      <c r="C358" s="205"/>
      <c r="D358" s="107"/>
      <c r="H358" s="102"/>
      <c r="I358" s="102"/>
    </row>
    <row r="359" spans="1:9" s="100" customFormat="1" hidden="1" x14ac:dyDescent="0.3">
      <c r="A359" s="107" t="s">
        <v>1642</v>
      </c>
      <c r="B359" s="107"/>
      <c r="C359" s="205"/>
      <c r="D359" s="107"/>
      <c r="H359" s="102"/>
      <c r="I359" s="102"/>
    </row>
    <row r="360" spans="1:9" hidden="1" x14ac:dyDescent="0.3">
      <c r="A360" s="107" t="s">
        <v>1643</v>
      </c>
      <c r="C360" s="205"/>
      <c r="E360" s="100"/>
      <c r="F360" s="100"/>
    </row>
    <row r="361" spans="1:9" hidden="1" x14ac:dyDescent="0.3">
      <c r="A361" s="107" t="s">
        <v>1644</v>
      </c>
      <c r="C361" s="205"/>
      <c r="E361" s="100"/>
      <c r="F361" s="100"/>
    </row>
    <row r="362" spans="1:9" hidden="1" x14ac:dyDescent="0.3">
      <c r="A362" s="107" t="s">
        <v>1645</v>
      </c>
      <c r="C362" s="205"/>
      <c r="E362" s="100"/>
      <c r="F362" s="100"/>
    </row>
    <row r="363" spans="1:9" hidden="1" x14ac:dyDescent="0.3">
      <c r="A363" s="107" t="s">
        <v>1646</v>
      </c>
      <c r="C363" s="205"/>
      <c r="E363" s="100"/>
      <c r="F363" s="100"/>
    </row>
    <row r="364" spans="1:9" hidden="1" x14ac:dyDescent="0.3">
      <c r="A364" s="107" t="s">
        <v>1647</v>
      </c>
      <c r="C364" s="205"/>
      <c r="E364" s="100"/>
      <c r="F364" s="100"/>
    </row>
    <row r="365" spans="1:9" hidden="1" x14ac:dyDescent="0.3">
      <c r="A365" s="107" t="s">
        <v>1648</v>
      </c>
      <c r="C365" s="205"/>
      <c r="E365" s="100"/>
      <c r="F365" s="100"/>
    </row>
    <row r="366" spans="1:9" ht="18.5" x14ac:dyDescent="0.3">
      <c r="A366" s="192"/>
      <c r="B366" s="193" t="s">
        <v>1649</v>
      </c>
      <c r="C366" s="192"/>
      <c r="D366" s="192"/>
      <c r="E366" s="192"/>
      <c r="F366" s="194"/>
      <c r="G366" s="194"/>
    </row>
    <row r="367" spans="1:9" x14ac:dyDescent="0.3">
      <c r="A367" s="125"/>
      <c r="B367" s="125" t="s">
        <v>1650</v>
      </c>
      <c r="C367" s="125" t="s">
        <v>601</v>
      </c>
      <c r="D367" s="125" t="s">
        <v>602</v>
      </c>
      <c r="E367" s="125"/>
      <c r="F367" s="125" t="s">
        <v>441</v>
      </c>
      <c r="G367" s="125" t="s">
        <v>603</v>
      </c>
    </row>
    <row r="368" spans="1:9" x14ac:dyDescent="0.3">
      <c r="A368" s="107" t="s">
        <v>1651</v>
      </c>
      <c r="B368" s="107" t="s">
        <v>605</v>
      </c>
      <c r="C368" s="131"/>
      <c r="D368" s="118"/>
      <c r="E368" s="118"/>
      <c r="F368" s="148"/>
      <c r="G368" s="148"/>
    </row>
    <row r="369" spans="1:7" x14ac:dyDescent="0.3">
      <c r="A369" s="118"/>
      <c r="D369" s="118"/>
      <c r="E369" s="118"/>
      <c r="F369" s="148"/>
      <c r="G369" s="148"/>
    </row>
    <row r="370" spans="1:7" x14ac:dyDescent="0.3">
      <c r="B370" s="107" t="s">
        <v>606</v>
      </c>
      <c r="D370" s="118"/>
      <c r="E370" s="118"/>
      <c r="F370" s="148"/>
      <c r="G370" s="148"/>
    </row>
    <row r="371" spans="1:7" x14ac:dyDescent="0.3">
      <c r="A371" s="107" t="s">
        <v>1652</v>
      </c>
      <c r="B371" s="122" t="s">
        <v>557</v>
      </c>
      <c r="C371" s="131"/>
      <c r="D371" s="182"/>
      <c r="E371" s="118"/>
      <c r="F371" s="141" t="str">
        <f t="shared" ref="F371:F394" si="17">IF($C$395=0,"",IF(C371="[for completion]","",C371/$C$395))</f>
        <v/>
      </c>
      <c r="G371" s="141" t="str">
        <f t="shared" ref="G371:G394" si="18">IF($D$395=0,"",IF(D371="[for completion]","",D371/$D$395))</f>
        <v/>
      </c>
    </row>
    <row r="372" spans="1:7" x14ac:dyDescent="0.3">
      <c r="A372" s="107" t="s">
        <v>1653</v>
      </c>
      <c r="B372" s="122" t="s">
        <v>557</v>
      </c>
      <c r="C372" s="131"/>
      <c r="D372" s="182"/>
      <c r="E372" s="118"/>
      <c r="F372" s="141" t="str">
        <f t="shared" si="17"/>
        <v/>
      </c>
      <c r="G372" s="141" t="str">
        <f t="shared" si="18"/>
        <v/>
      </c>
    </row>
    <row r="373" spans="1:7" x14ac:dyDescent="0.3">
      <c r="A373" s="107" t="s">
        <v>1654</v>
      </c>
      <c r="B373" s="122" t="s">
        <v>557</v>
      </c>
      <c r="C373" s="131"/>
      <c r="D373" s="182"/>
      <c r="E373" s="118"/>
      <c r="F373" s="141" t="str">
        <f t="shared" si="17"/>
        <v/>
      </c>
      <c r="G373" s="141" t="str">
        <f t="shared" si="18"/>
        <v/>
      </c>
    </row>
    <row r="374" spans="1:7" x14ac:dyDescent="0.3">
      <c r="A374" s="107" t="s">
        <v>1655</v>
      </c>
      <c r="B374" s="122" t="s">
        <v>557</v>
      </c>
      <c r="C374" s="131"/>
      <c r="D374" s="182"/>
      <c r="E374" s="118"/>
      <c r="F374" s="141" t="str">
        <f t="shared" si="17"/>
        <v/>
      </c>
      <c r="G374" s="141" t="str">
        <f t="shared" si="18"/>
        <v/>
      </c>
    </row>
    <row r="375" spans="1:7" x14ac:dyDescent="0.3">
      <c r="A375" s="107" t="s">
        <v>1656</v>
      </c>
      <c r="B375" s="122" t="s">
        <v>557</v>
      </c>
      <c r="C375" s="131"/>
      <c r="D375" s="182"/>
      <c r="E375" s="118"/>
      <c r="F375" s="141" t="str">
        <f t="shared" si="17"/>
        <v/>
      </c>
      <c r="G375" s="141" t="str">
        <f t="shared" si="18"/>
        <v/>
      </c>
    </row>
    <row r="376" spans="1:7" x14ac:dyDescent="0.3">
      <c r="A376" s="107" t="s">
        <v>1657</v>
      </c>
      <c r="B376" s="122" t="s">
        <v>557</v>
      </c>
      <c r="C376" s="131"/>
      <c r="D376" s="182"/>
      <c r="E376" s="118"/>
      <c r="F376" s="141" t="str">
        <f t="shared" si="17"/>
        <v/>
      </c>
      <c r="G376" s="141" t="str">
        <f t="shared" si="18"/>
        <v/>
      </c>
    </row>
    <row r="377" spans="1:7" x14ac:dyDescent="0.3">
      <c r="A377" s="107" t="s">
        <v>1658</v>
      </c>
      <c r="B377" s="122" t="s">
        <v>557</v>
      </c>
      <c r="C377" s="131"/>
      <c r="D377" s="182"/>
      <c r="E377" s="118"/>
      <c r="F377" s="141" t="str">
        <f t="shared" si="17"/>
        <v/>
      </c>
      <c r="G377" s="141" t="str">
        <f t="shared" si="18"/>
        <v/>
      </c>
    </row>
    <row r="378" spans="1:7" x14ac:dyDescent="0.3">
      <c r="A378" s="107" t="s">
        <v>1659</v>
      </c>
      <c r="B378" s="122" t="s">
        <v>557</v>
      </c>
      <c r="C378" s="131"/>
      <c r="D378" s="182"/>
      <c r="E378" s="118"/>
      <c r="F378" s="141" t="str">
        <f t="shared" si="17"/>
        <v/>
      </c>
      <c r="G378" s="141" t="str">
        <f t="shared" si="18"/>
        <v/>
      </c>
    </row>
    <row r="379" spans="1:7" x14ac:dyDescent="0.3">
      <c r="A379" s="107" t="s">
        <v>1660</v>
      </c>
      <c r="B379" s="122" t="s">
        <v>557</v>
      </c>
      <c r="C379" s="131"/>
      <c r="D379" s="182"/>
      <c r="E379" s="118"/>
      <c r="F379" s="141" t="str">
        <f t="shared" si="17"/>
        <v/>
      </c>
      <c r="G379" s="141" t="str">
        <f t="shared" si="18"/>
        <v/>
      </c>
    </row>
    <row r="380" spans="1:7" x14ac:dyDescent="0.3">
      <c r="A380" s="107" t="s">
        <v>1661</v>
      </c>
      <c r="B380" s="122" t="s">
        <v>557</v>
      </c>
      <c r="C380" s="131"/>
      <c r="D380" s="182"/>
      <c r="E380" s="122"/>
      <c r="F380" s="141" t="str">
        <f t="shared" si="17"/>
        <v/>
      </c>
      <c r="G380" s="141" t="str">
        <f t="shared" si="18"/>
        <v/>
      </c>
    </row>
    <row r="381" spans="1:7" x14ac:dyDescent="0.3">
      <c r="A381" s="107" t="s">
        <v>1662</v>
      </c>
      <c r="B381" s="122" t="s">
        <v>557</v>
      </c>
      <c r="C381" s="131"/>
      <c r="D381" s="182"/>
      <c r="E381" s="122"/>
      <c r="F381" s="141" t="str">
        <f t="shared" si="17"/>
        <v/>
      </c>
      <c r="G381" s="141" t="str">
        <f t="shared" si="18"/>
        <v/>
      </c>
    </row>
    <row r="382" spans="1:7" x14ac:dyDescent="0.3">
      <c r="A382" s="107" t="s">
        <v>1663</v>
      </c>
      <c r="B382" s="122" t="s">
        <v>557</v>
      </c>
      <c r="C382" s="131"/>
      <c r="D382" s="182"/>
      <c r="E382" s="122"/>
      <c r="F382" s="141" t="str">
        <f t="shared" si="17"/>
        <v/>
      </c>
      <c r="G382" s="141" t="str">
        <f t="shared" si="18"/>
        <v/>
      </c>
    </row>
    <row r="383" spans="1:7" x14ac:dyDescent="0.3">
      <c r="A383" s="107" t="s">
        <v>1664</v>
      </c>
      <c r="B383" s="122" t="s">
        <v>557</v>
      </c>
      <c r="C383" s="131"/>
      <c r="D383" s="182"/>
      <c r="E383" s="122"/>
      <c r="F383" s="141" t="str">
        <f t="shared" si="17"/>
        <v/>
      </c>
      <c r="G383" s="141" t="str">
        <f t="shared" si="18"/>
        <v/>
      </c>
    </row>
    <row r="384" spans="1:7" x14ac:dyDescent="0.3">
      <c r="A384" s="107" t="s">
        <v>1665</v>
      </c>
      <c r="B384" s="122" t="s">
        <v>557</v>
      </c>
      <c r="C384" s="131"/>
      <c r="D384" s="182"/>
      <c r="E384" s="122"/>
      <c r="F384" s="141" t="str">
        <f t="shared" si="17"/>
        <v/>
      </c>
      <c r="G384" s="141" t="str">
        <f t="shared" si="18"/>
        <v/>
      </c>
    </row>
    <row r="385" spans="1:7" x14ac:dyDescent="0.3">
      <c r="A385" s="107" t="s">
        <v>1666</v>
      </c>
      <c r="B385" s="122" t="s">
        <v>557</v>
      </c>
      <c r="C385" s="131"/>
      <c r="D385" s="182"/>
      <c r="E385" s="122"/>
      <c r="F385" s="141" t="str">
        <f t="shared" si="17"/>
        <v/>
      </c>
      <c r="G385" s="141" t="str">
        <f t="shared" si="18"/>
        <v/>
      </c>
    </row>
    <row r="386" spans="1:7" x14ac:dyDescent="0.3">
      <c r="A386" s="107" t="s">
        <v>1667</v>
      </c>
      <c r="B386" s="122" t="s">
        <v>557</v>
      </c>
      <c r="C386" s="131"/>
      <c r="D386" s="182"/>
      <c r="F386" s="141" t="str">
        <f t="shared" si="17"/>
        <v/>
      </c>
      <c r="G386" s="141" t="str">
        <f t="shared" si="18"/>
        <v/>
      </c>
    </row>
    <row r="387" spans="1:7" x14ac:dyDescent="0.3">
      <c r="A387" s="107" t="s">
        <v>1668</v>
      </c>
      <c r="B387" s="122" t="s">
        <v>557</v>
      </c>
      <c r="C387" s="131"/>
      <c r="D387" s="182"/>
      <c r="E387" s="198"/>
      <c r="F387" s="141" t="str">
        <f t="shared" si="17"/>
        <v/>
      </c>
      <c r="G387" s="141" t="str">
        <f t="shared" si="18"/>
        <v/>
      </c>
    </row>
    <row r="388" spans="1:7" x14ac:dyDescent="0.3">
      <c r="A388" s="107" t="s">
        <v>1669</v>
      </c>
      <c r="B388" s="122" t="s">
        <v>557</v>
      </c>
      <c r="C388" s="131"/>
      <c r="D388" s="182"/>
      <c r="E388" s="198"/>
      <c r="F388" s="141" t="str">
        <f t="shared" si="17"/>
        <v/>
      </c>
      <c r="G388" s="141" t="str">
        <f t="shared" si="18"/>
        <v/>
      </c>
    </row>
    <row r="389" spans="1:7" x14ac:dyDescent="0.3">
      <c r="A389" s="107" t="s">
        <v>1670</v>
      </c>
      <c r="B389" s="122" t="s">
        <v>557</v>
      </c>
      <c r="C389" s="131"/>
      <c r="D389" s="182"/>
      <c r="E389" s="198"/>
      <c r="F389" s="141" t="str">
        <f t="shared" si="17"/>
        <v/>
      </c>
      <c r="G389" s="141" t="str">
        <f t="shared" si="18"/>
        <v/>
      </c>
    </row>
    <row r="390" spans="1:7" x14ac:dyDescent="0.3">
      <c r="A390" s="107" t="s">
        <v>1671</v>
      </c>
      <c r="B390" s="122" t="s">
        <v>557</v>
      </c>
      <c r="C390" s="131"/>
      <c r="D390" s="182"/>
      <c r="E390" s="198"/>
      <c r="F390" s="141" t="str">
        <f t="shared" si="17"/>
        <v/>
      </c>
      <c r="G390" s="141" t="str">
        <f t="shared" si="18"/>
        <v/>
      </c>
    </row>
    <row r="391" spans="1:7" x14ac:dyDescent="0.3">
      <c r="A391" s="107" t="s">
        <v>1672</v>
      </c>
      <c r="B391" s="122" t="s">
        <v>557</v>
      </c>
      <c r="C391" s="131"/>
      <c r="D391" s="182"/>
      <c r="E391" s="198"/>
      <c r="F391" s="141" t="str">
        <f t="shared" si="17"/>
        <v/>
      </c>
      <c r="G391" s="141" t="str">
        <f t="shared" si="18"/>
        <v/>
      </c>
    </row>
    <row r="392" spans="1:7" x14ac:dyDescent="0.3">
      <c r="A392" s="107" t="s">
        <v>1673</v>
      </c>
      <c r="B392" s="122" t="s">
        <v>557</v>
      </c>
      <c r="C392" s="131"/>
      <c r="D392" s="182"/>
      <c r="E392" s="198"/>
      <c r="F392" s="141" t="str">
        <f t="shared" si="17"/>
        <v/>
      </c>
      <c r="G392" s="141" t="str">
        <f t="shared" si="18"/>
        <v/>
      </c>
    </row>
    <row r="393" spans="1:7" x14ac:dyDescent="0.3">
      <c r="A393" s="107" t="s">
        <v>1674</v>
      </c>
      <c r="B393" s="122" t="s">
        <v>557</v>
      </c>
      <c r="C393" s="131"/>
      <c r="D393" s="182"/>
      <c r="E393" s="198"/>
      <c r="F393" s="141" t="str">
        <f t="shared" si="17"/>
        <v/>
      </c>
      <c r="G393" s="141" t="str">
        <f t="shared" si="18"/>
        <v/>
      </c>
    </row>
    <row r="394" spans="1:7" x14ac:dyDescent="0.3">
      <c r="A394" s="107" t="s">
        <v>1675</v>
      </c>
      <c r="B394" s="122" t="s">
        <v>557</v>
      </c>
      <c r="C394" s="131"/>
      <c r="D394" s="182"/>
      <c r="E394" s="198"/>
      <c r="F394" s="141" t="str">
        <f t="shared" si="17"/>
        <v/>
      </c>
      <c r="G394" s="141" t="str">
        <f t="shared" si="18"/>
        <v/>
      </c>
    </row>
    <row r="395" spans="1:7" x14ac:dyDescent="0.3">
      <c r="A395" s="107" t="s">
        <v>1676</v>
      </c>
      <c r="B395" s="122" t="s">
        <v>68</v>
      </c>
      <c r="C395" s="138">
        <f>SUM(C371:C394)</f>
        <v>0</v>
      </c>
      <c r="D395" s="135">
        <f>SUM(D371:D394)</f>
        <v>0</v>
      </c>
      <c r="E395" s="198"/>
      <c r="F395" s="199">
        <f>SUM(F371:F394)</f>
        <v>0</v>
      </c>
      <c r="G395" s="199">
        <f>SUM(G371:G394)</f>
        <v>0</v>
      </c>
    </row>
    <row r="396" spans="1:7" x14ac:dyDescent="0.3">
      <c r="A396" s="125"/>
      <c r="B396" s="125" t="s">
        <v>1677</v>
      </c>
      <c r="C396" s="125" t="s">
        <v>601</v>
      </c>
      <c r="D396" s="125" t="s">
        <v>602</v>
      </c>
      <c r="E396" s="125"/>
      <c r="F396" s="125" t="s">
        <v>441</v>
      </c>
      <c r="G396" s="125" t="s">
        <v>603</v>
      </c>
    </row>
    <row r="397" spans="1:7" x14ac:dyDescent="0.3">
      <c r="A397" s="107" t="s">
        <v>1678</v>
      </c>
      <c r="B397" s="107" t="s">
        <v>620</v>
      </c>
      <c r="C397" s="183" t="s">
        <v>1679</v>
      </c>
      <c r="G397" s="107"/>
    </row>
    <row r="398" spans="1:7" x14ac:dyDescent="0.3">
      <c r="G398" s="107"/>
    </row>
    <row r="399" spans="1:7" x14ac:dyDescent="0.3">
      <c r="B399" s="122" t="s">
        <v>621</v>
      </c>
      <c r="G399" s="107"/>
    </row>
    <row r="400" spans="1:7" x14ac:dyDescent="0.3">
      <c r="A400" s="107" t="s">
        <v>1680</v>
      </c>
      <c r="B400" s="107" t="s">
        <v>623</v>
      </c>
      <c r="C400" s="131"/>
      <c r="D400" s="182"/>
      <c r="F400" s="141" t="str">
        <f>IF($C$408=0,"",IF(C400="[for completion]","",C400/$C$408))</f>
        <v/>
      </c>
      <c r="G400" s="141" t="str">
        <f>IF($D$408=0,"",IF(D400="[for completion]","",D400/$D$408))</f>
        <v/>
      </c>
    </row>
    <row r="401" spans="1:7" x14ac:dyDescent="0.3">
      <c r="A401" s="107" t="s">
        <v>1681</v>
      </c>
      <c r="B401" s="107" t="s">
        <v>625</v>
      </c>
      <c r="C401" s="131"/>
      <c r="D401" s="182"/>
      <c r="F401" s="141" t="str">
        <f t="shared" ref="F401:F414" si="19">IF($C$408=0,"",IF(C401="[for completion]","",C401/$C$408))</f>
        <v/>
      </c>
      <c r="G401" s="141" t="str">
        <f t="shared" ref="G401:G414" si="20">IF($D$408=0,"",IF(D401="[for completion]","",D401/$D$408))</f>
        <v/>
      </c>
    </row>
    <row r="402" spans="1:7" x14ac:dyDescent="0.3">
      <c r="A402" s="107" t="s">
        <v>1682</v>
      </c>
      <c r="B402" s="107" t="s">
        <v>627</v>
      </c>
      <c r="C402" s="131"/>
      <c r="D402" s="182"/>
      <c r="F402" s="141" t="str">
        <f t="shared" si="19"/>
        <v/>
      </c>
      <c r="G402" s="141" t="str">
        <f t="shared" si="20"/>
        <v/>
      </c>
    </row>
    <row r="403" spans="1:7" x14ac:dyDescent="0.3">
      <c r="A403" s="107" t="s">
        <v>1683</v>
      </c>
      <c r="B403" s="107" t="s">
        <v>629</v>
      </c>
      <c r="C403" s="131"/>
      <c r="D403" s="182"/>
      <c r="F403" s="141" t="str">
        <f t="shared" si="19"/>
        <v/>
      </c>
      <c r="G403" s="141" t="str">
        <f t="shared" si="20"/>
        <v/>
      </c>
    </row>
    <row r="404" spans="1:7" x14ac:dyDescent="0.3">
      <c r="A404" s="107" t="s">
        <v>1684</v>
      </c>
      <c r="B404" s="107" t="s">
        <v>631</v>
      </c>
      <c r="C404" s="131"/>
      <c r="D404" s="182"/>
      <c r="F404" s="141" t="str">
        <f t="shared" si="19"/>
        <v/>
      </c>
      <c r="G404" s="141" t="str">
        <f t="shared" si="20"/>
        <v/>
      </c>
    </row>
    <row r="405" spans="1:7" x14ac:dyDescent="0.3">
      <c r="A405" s="107" t="s">
        <v>1685</v>
      </c>
      <c r="B405" s="107" t="s">
        <v>633</v>
      </c>
      <c r="C405" s="131"/>
      <c r="D405" s="182"/>
      <c r="F405" s="141" t="str">
        <f t="shared" si="19"/>
        <v/>
      </c>
      <c r="G405" s="141" t="str">
        <f t="shared" si="20"/>
        <v/>
      </c>
    </row>
    <row r="406" spans="1:7" x14ac:dyDescent="0.3">
      <c r="A406" s="107" t="s">
        <v>1686</v>
      </c>
      <c r="B406" s="107" t="s">
        <v>635</v>
      </c>
      <c r="C406" s="131"/>
      <c r="D406" s="182"/>
      <c r="F406" s="141" t="str">
        <f t="shared" si="19"/>
        <v/>
      </c>
      <c r="G406" s="141" t="str">
        <f t="shared" si="20"/>
        <v/>
      </c>
    </row>
    <row r="407" spans="1:7" x14ac:dyDescent="0.3">
      <c r="A407" s="107" t="s">
        <v>1687</v>
      </c>
      <c r="B407" s="107" t="s">
        <v>637</v>
      </c>
      <c r="C407" s="131"/>
      <c r="D407" s="182"/>
      <c r="F407" s="141" t="str">
        <f t="shared" si="19"/>
        <v/>
      </c>
      <c r="G407" s="141" t="str">
        <f t="shared" si="20"/>
        <v/>
      </c>
    </row>
    <row r="408" spans="1:7" x14ac:dyDescent="0.3">
      <c r="A408" s="107" t="s">
        <v>1688</v>
      </c>
      <c r="B408" s="137" t="s">
        <v>68</v>
      </c>
      <c r="C408" s="131">
        <f>SUM(C400:C407)</f>
        <v>0</v>
      </c>
      <c r="D408" s="182">
        <f>SUM(D400:D407)</f>
        <v>0</v>
      </c>
      <c r="F408" s="183">
        <f>SUM(F400:F407)</f>
        <v>0</v>
      </c>
      <c r="G408" s="183">
        <f>SUM(G400:G407)</f>
        <v>0</v>
      </c>
    </row>
    <row r="409" spans="1:7" x14ac:dyDescent="0.3">
      <c r="A409" s="107" t="s">
        <v>1689</v>
      </c>
      <c r="B409" s="140" t="s">
        <v>640</v>
      </c>
      <c r="C409" s="131"/>
      <c r="D409" s="182"/>
      <c r="F409" s="141" t="str">
        <f t="shared" si="19"/>
        <v/>
      </c>
      <c r="G409" s="141" t="str">
        <f t="shared" si="20"/>
        <v/>
      </c>
    </row>
    <row r="410" spans="1:7" x14ac:dyDescent="0.3">
      <c r="A410" s="107" t="s">
        <v>1690</v>
      </c>
      <c r="B410" s="140" t="s">
        <v>642</v>
      </c>
      <c r="C410" s="131"/>
      <c r="D410" s="182"/>
      <c r="F410" s="141" t="str">
        <f t="shared" si="19"/>
        <v/>
      </c>
      <c r="G410" s="141" t="str">
        <f t="shared" si="20"/>
        <v/>
      </c>
    </row>
    <row r="411" spans="1:7" x14ac:dyDescent="0.3">
      <c r="A411" s="107" t="s">
        <v>1691</v>
      </c>
      <c r="B411" s="140" t="s">
        <v>644</v>
      </c>
      <c r="C411" s="131"/>
      <c r="D411" s="182"/>
      <c r="F411" s="141" t="str">
        <f t="shared" si="19"/>
        <v/>
      </c>
      <c r="G411" s="141" t="str">
        <f t="shared" si="20"/>
        <v/>
      </c>
    </row>
    <row r="412" spans="1:7" x14ac:dyDescent="0.3">
      <c r="A412" s="107" t="s">
        <v>1692</v>
      </c>
      <c r="B412" s="140" t="s">
        <v>646</v>
      </c>
      <c r="C412" s="131"/>
      <c r="D412" s="182"/>
      <c r="F412" s="141" t="str">
        <f t="shared" si="19"/>
        <v/>
      </c>
      <c r="G412" s="141" t="str">
        <f t="shared" si="20"/>
        <v/>
      </c>
    </row>
    <row r="413" spans="1:7" x14ac:dyDescent="0.3">
      <c r="A413" s="107" t="s">
        <v>1693</v>
      </c>
      <c r="B413" s="140" t="s">
        <v>648</v>
      </c>
      <c r="C413" s="131"/>
      <c r="D413" s="182"/>
      <c r="F413" s="141" t="str">
        <f t="shared" si="19"/>
        <v/>
      </c>
      <c r="G413" s="141" t="str">
        <f t="shared" si="20"/>
        <v/>
      </c>
    </row>
    <row r="414" spans="1:7" x14ac:dyDescent="0.3">
      <c r="A414" s="107" t="s">
        <v>1694</v>
      </c>
      <c r="B414" s="140" t="s">
        <v>650</v>
      </c>
      <c r="C414" s="131"/>
      <c r="D414" s="182"/>
      <c r="F414" s="141" t="str">
        <f t="shared" si="19"/>
        <v/>
      </c>
      <c r="G414" s="141" t="str">
        <f t="shared" si="20"/>
        <v/>
      </c>
    </row>
    <row r="415" spans="1:7" x14ac:dyDescent="0.3">
      <c r="A415" s="107" t="s">
        <v>1695</v>
      </c>
      <c r="B415" s="140"/>
      <c r="F415" s="136"/>
      <c r="G415" s="136"/>
    </row>
    <row r="416" spans="1:7" x14ac:dyDescent="0.3">
      <c r="A416" s="107" t="s">
        <v>1696</v>
      </c>
      <c r="B416" s="140"/>
      <c r="F416" s="136"/>
      <c r="G416" s="136"/>
    </row>
    <row r="417" spans="1:7" x14ac:dyDescent="0.3">
      <c r="A417" s="107" t="s">
        <v>1697</v>
      </c>
      <c r="B417" s="140"/>
      <c r="F417" s="198"/>
      <c r="G417" s="198"/>
    </row>
    <row r="418" spans="1:7" x14ac:dyDescent="0.3">
      <c r="A418" s="125"/>
      <c r="B418" s="125" t="s">
        <v>1698</v>
      </c>
      <c r="C418" s="125" t="s">
        <v>601</v>
      </c>
      <c r="D418" s="125" t="s">
        <v>602</v>
      </c>
      <c r="E418" s="125"/>
      <c r="F418" s="125" t="s">
        <v>441</v>
      </c>
      <c r="G418" s="125" t="s">
        <v>603</v>
      </c>
    </row>
    <row r="419" spans="1:7" x14ac:dyDescent="0.3">
      <c r="A419" s="107" t="s">
        <v>1699</v>
      </c>
      <c r="B419" s="107" t="s">
        <v>620</v>
      </c>
      <c r="C419" s="183"/>
      <c r="G419" s="107"/>
    </row>
    <row r="420" spans="1:7" x14ac:dyDescent="0.3">
      <c r="G420" s="107"/>
    </row>
    <row r="421" spans="1:7" x14ac:dyDescent="0.3">
      <c r="B421" s="122" t="s">
        <v>621</v>
      </c>
      <c r="G421" s="107"/>
    </row>
    <row r="422" spans="1:7" x14ac:dyDescent="0.3">
      <c r="A422" s="107" t="s">
        <v>1700</v>
      </c>
      <c r="B422" s="107" t="s">
        <v>623</v>
      </c>
      <c r="C422" s="131"/>
      <c r="D422" s="182"/>
      <c r="F422" s="141" t="str">
        <f>IF($C$430=0,"",IF(C422="[Mark as ND1 if not relevant]","",C422/$C$430))</f>
        <v/>
      </c>
      <c r="G422" s="141" t="str">
        <f>IF($D$430=0,"",IF(D422="[Mark as ND1 if not relevant]","",D422/$D$430))</f>
        <v/>
      </c>
    </row>
    <row r="423" spans="1:7" x14ac:dyDescent="0.3">
      <c r="A423" s="107" t="s">
        <v>1701</v>
      </c>
      <c r="B423" s="107" t="s">
        <v>625</v>
      </c>
      <c r="C423" s="131"/>
      <c r="D423" s="182"/>
      <c r="F423" s="141" t="str">
        <f t="shared" ref="F423:F429" si="21">IF($C$430=0,"",IF(C423="[Mark as ND1 if not relevant]","",C423/$C$430))</f>
        <v/>
      </c>
      <c r="G423" s="141" t="str">
        <f t="shared" ref="G423:G429" si="22">IF($D$430=0,"",IF(D423="[Mark as ND1 if not relevant]","",D423/$D$430))</f>
        <v/>
      </c>
    </row>
    <row r="424" spans="1:7" x14ac:dyDescent="0.3">
      <c r="A424" s="107" t="s">
        <v>1702</v>
      </c>
      <c r="B424" s="107" t="s">
        <v>627</v>
      </c>
      <c r="C424" s="131"/>
      <c r="D424" s="182"/>
      <c r="F424" s="141" t="str">
        <f t="shared" si="21"/>
        <v/>
      </c>
      <c r="G424" s="141" t="str">
        <f t="shared" si="22"/>
        <v/>
      </c>
    </row>
    <row r="425" spans="1:7" x14ac:dyDescent="0.3">
      <c r="A425" s="107" t="s">
        <v>1703</v>
      </c>
      <c r="B425" s="107" t="s">
        <v>629</v>
      </c>
      <c r="C425" s="131"/>
      <c r="D425" s="182"/>
      <c r="F425" s="141" t="str">
        <f t="shared" si="21"/>
        <v/>
      </c>
      <c r="G425" s="141" t="str">
        <f t="shared" si="22"/>
        <v/>
      </c>
    </row>
    <row r="426" spans="1:7" x14ac:dyDescent="0.3">
      <c r="A426" s="107" t="s">
        <v>1704</v>
      </c>
      <c r="B426" s="107" t="s">
        <v>631</v>
      </c>
      <c r="C426" s="131"/>
      <c r="D426" s="182"/>
      <c r="F426" s="141" t="str">
        <f t="shared" si="21"/>
        <v/>
      </c>
      <c r="G426" s="141" t="str">
        <f t="shared" si="22"/>
        <v/>
      </c>
    </row>
    <row r="427" spans="1:7" x14ac:dyDescent="0.3">
      <c r="A427" s="107" t="s">
        <v>1705</v>
      </c>
      <c r="B427" s="107" t="s">
        <v>633</v>
      </c>
      <c r="C427" s="131"/>
      <c r="D427" s="182"/>
      <c r="F427" s="141" t="str">
        <f t="shared" si="21"/>
        <v/>
      </c>
      <c r="G427" s="141" t="str">
        <f t="shared" si="22"/>
        <v/>
      </c>
    </row>
    <row r="428" spans="1:7" x14ac:dyDescent="0.3">
      <c r="A428" s="107" t="s">
        <v>1706</v>
      </c>
      <c r="B428" s="107" t="s">
        <v>635</v>
      </c>
      <c r="C428" s="131"/>
      <c r="D428" s="182"/>
      <c r="F428" s="141" t="str">
        <f t="shared" si="21"/>
        <v/>
      </c>
      <c r="G428" s="141" t="str">
        <f t="shared" si="22"/>
        <v/>
      </c>
    </row>
    <row r="429" spans="1:7" x14ac:dyDescent="0.3">
      <c r="A429" s="107" t="s">
        <v>1707</v>
      </c>
      <c r="B429" s="107" t="s">
        <v>637</v>
      </c>
      <c r="C429" s="131"/>
      <c r="D429" s="182"/>
      <c r="F429" s="141" t="str">
        <f t="shared" si="21"/>
        <v/>
      </c>
      <c r="G429" s="141" t="str">
        <f t="shared" si="22"/>
        <v/>
      </c>
    </row>
    <row r="430" spans="1:7" x14ac:dyDescent="0.3">
      <c r="A430" s="107" t="s">
        <v>1708</v>
      </c>
      <c r="B430" s="137" t="s">
        <v>68</v>
      </c>
      <c r="C430" s="131">
        <f>SUM(C422:C429)</f>
        <v>0</v>
      </c>
      <c r="D430" s="182">
        <f>SUM(D422:D429)</f>
        <v>0</v>
      </c>
      <c r="F430" s="183">
        <f>SUM(F422:F429)</f>
        <v>0</v>
      </c>
      <c r="G430" s="183">
        <f>SUM(G422:G429)</f>
        <v>0</v>
      </c>
    </row>
    <row r="431" spans="1:7" x14ac:dyDescent="0.3">
      <c r="A431" s="107" t="s">
        <v>1709</v>
      </c>
      <c r="B431" s="140" t="s">
        <v>640</v>
      </c>
      <c r="C431" s="131"/>
      <c r="D431" s="182"/>
      <c r="F431" s="141" t="str">
        <f t="shared" ref="F431:F436" si="23">IF($C$430=0,"",IF(C431="[for completion]","",C431/$C$430))</f>
        <v/>
      </c>
      <c r="G431" s="141" t="str">
        <f t="shared" ref="G431:G436" si="24">IF($D$430=0,"",IF(D431="[for completion]","",D431/$D$430))</f>
        <v/>
      </c>
    </row>
    <row r="432" spans="1:7" x14ac:dyDescent="0.3">
      <c r="A432" s="107" t="s">
        <v>1710</v>
      </c>
      <c r="B432" s="140" t="s">
        <v>642</v>
      </c>
      <c r="C432" s="131"/>
      <c r="D432" s="182"/>
      <c r="F432" s="141" t="str">
        <f t="shared" si="23"/>
        <v/>
      </c>
      <c r="G432" s="141" t="str">
        <f t="shared" si="24"/>
        <v/>
      </c>
    </row>
    <row r="433" spans="1:7" x14ac:dyDescent="0.3">
      <c r="A433" s="107" t="s">
        <v>1711</v>
      </c>
      <c r="B433" s="140" t="s">
        <v>644</v>
      </c>
      <c r="C433" s="131"/>
      <c r="D433" s="182"/>
      <c r="F433" s="141" t="str">
        <f t="shared" si="23"/>
        <v/>
      </c>
      <c r="G433" s="141" t="str">
        <f t="shared" si="24"/>
        <v/>
      </c>
    </row>
    <row r="434" spans="1:7" x14ac:dyDescent="0.3">
      <c r="A434" s="107" t="s">
        <v>1712</v>
      </c>
      <c r="B434" s="140" t="s">
        <v>646</v>
      </c>
      <c r="C434" s="131"/>
      <c r="D434" s="182"/>
      <c r="F434" s="141" t="str">
        <f t="shared" si="23"/>
        <v/>
      </c>
      <c r="G434" s="141" t="str">
        <f t="shared" si="24"/>
        <v/>
      </c>
    </row>
    <row r="435" spans="1:7" x14ac:dyDescent="0.3">
      <c r="A435" s="107" t="s">
        <v>1713</v>
      </c>
      <c r="B435" s="140" t="s">
        <v>648</v>
      </c>
      <c r="C435" s="131"/>
      <c r="D435" s="182"/>
      <c r="F435" s="141" t="str">
        <f t="shared" si="23"/>
        <v/>
      </c>
      <c r="G435" s="141" t="str">
        <f t="shared" si="24"/>
        <v/>
      </c>
    </row>
    <row r="436" spans="1:7" x14ac:dyDescent="0.3">
      <c r="A436" s="107" t="s">
        <v>1714</v>
      </c>
      <c r="B436" s="140" t="s">
        <v>650</v>
      </c>
      <c r="C436" s="131"/>
      <c r="D436" s="182"/>
      <c r="F436" s="141" t="str">
        <f t="shared" si="23"/>
        <v/>
      </c>
      <c r="G436" s="141" t="str">
        <f t="shared" si="24"/>
        <v/>
      </c>
    </row>
    <row r="437" spans="1:7" x14ac:dyDescent="0.3">
      <c r="A437" s="107" t="s">
        <v>1715</v>
      </c>
      <c r="B437" s="140"/>
      <c r="F437" s="141"/>
      <c r="G437" s="141"/>
    </row>
    <row r="438" spans="1:7" x14ac:dyDescent="0.3">
      <c r="A438" s="107" t="s">
        <v>1716</v>
      </c>
      <c r="B438" s="140"/>
      <c r="F438" s="141"/>
      <c r="G438" s="141"/>
    </row>
    <row r="439" spans="1:7" x14ac:dyDescent="0.3">
      <c r="A439" s="107" t="s">
        <v>1717</v>
      </c>
      <c r="B439" s="140"/>
      <c r="F439" s="141"/>
      <c r="G439" s="183"/>
    </row>
    <row r="440" spans="1:7" x14ac:dyDescent="0.3">
      <c r="A440" s="125"/>
      <c r="B440" s="125" t="s">
        <v>1718</v>
      </c>
      <c r="C440" s="125" t="s">
        <v>713</v>
      </c>
      <c r="D440" s="125"/>
      <c r="E440" s="125"/>
      <c r="F440" s="125"/>
      <c r="G440" s="128"/>
    </row>
    <row r="441" spans="1:7" x14ac:dyDescent="0.3">
      <c r="A441" s="107" t="s">
        <v>1719</v>
      </c>
      <c r="B441" s="122" t="s">
        <v>714</v>
      </c>
      <c r="C441" s="183"/>
      <c r="G441" s="107"/>
    </row>
    <row r="442" spans="1:7" x14ac:dyDescent="0.3">
      <c r="A442" s="107" t="s">
        <v>1720</v>
      </c>
      <c r="B442" s="122" t="s">
        <v>715</v>
      </c>
      <c r="C442" s="183"/>
      <c r="G442" s="107"/>
    </row>
    <row r="443" spans="1:7" x14ac:dyDescent="0.3">
      <c r="A443" s="107" t="s">
        <v>1721</v>
      </c>
      <c r="B443" s="122" t="s">
        <v>716</v>
      </c>
      <c r="C443" s="183"/>
      <c r="G443" s="107"/>
    </row>
    <row r="444" spans="1:7" x14ac:dyDescent="0.3">
      <c r="A444" s="107" t="s">
        <v>1722</v>
      </c>
      <c r="B444" s="122" t="s">
        <v>717</v>
      </c>
      <c r="C444" s="183"/>
      <c r="G444" s="107"/>
    </row>
    <row r="445" spans="1:7" x14ac:dyDescent="0.3">
      <c r="A445" s="107" t="s">
        <v>1723</v>
      </c>
      <c r="B445" s="122" t="s">
        <v>718</v>
      </c>
      <c r="C445" s="183"/>
      <c r="G445" s="107"/>
    </row>
    <row r="446" spans="1:7" x14ac:dyDescent="0.3">
      <c r="A446" s="107" t="s">
        <v>1724</v>
      </c>
      <c r="B446" s="122" t="s">
        <v>719</v>
      </c>
      <c r="C446" s="183"/>
      <c r="G446" s="107"/>
    </row>
    <row r="447" spans="1:7" x14ac:dyDescent="0.3">
      <c r="A447" s="107" t="s">
        <v>1725</v>
      </c>
      <c r="B447" s="122" t="s">
        <v>720</v>
      </c>
      <c r="C447" s="183"/>
      <c r="G447" s="107"/>
    </row>
    <row r="448" spans="1:7" x14ac:dyDescent="0.3">
      <c r="A448" s="107" t="s">
        <v>1726</v>
      </c>
      <c r="B448" s="122" t="s">
        <v>1727</v>
      </c>
      <c r="C448" s="183"/>
      <c r="G448" s="107"/>
    </row>
    <row r="449" spans="1:7" x14ac:dyDescent="0.3">
      <c r="A449" s="107" t="s">
        <v>1728</v>
      </c>
      <c r="B449" s="122" t="s">
        <v>1729</v>
      </c>
      <c r="C449" s="183"/>
      <c r="G449" s="107"/>
    </row>
    <row r="450" spans="1:7" x14ac:dyDescent="0.3">
      <c r="A450" s="107" t="s">
        <v>1730</v>
      </c>
      <c r="B450" s="122" t="s">
        <v>1731</v>
      </c>
      <c r="C450" s="183"/>
      <c r="G450" s="107"/>
    </row>
    <row r="451" spans="1:7" x14ac:dyDescent="0.3">
      <c r="A451" s="107" t="s">
        <v>1732</v>
      </c>
      <c r="B451" s="122" t="s">
        <v>721</v>
      </c>
      <c r="C451" s="183"/>
      <c r="G451" s="107"/>
    </row>
    <row r="452" spans="1:7" x14ac:dyDescent="0.3">
      <c r="A452" s="107" t="s">
        <v>1733</v>
      </c>
      <c r="B452" s="122" t="s">
        <v>722</v>
      </c>
      <c r="C452" s="183"/>
      <c r="G452" s="107"/>
    </row>
    <row r="453" spans="1:7" x14ac:dyDescent="0.3">
      <c r="A453" s="107" t="s">
        <v>1734</v>
      </c>
      <c r="B453" s="122" t="s">
        <v>66</v>
      </c>
      <c r="C453" s="183"/>
      <c r="G453" s="107"/>
    </row>
    <row r="454" spans="1:7" x14ac:dyDescent="0.3">
      <c r="A454" s="107" t="s">
        <v>1735</v>
      </c>
      <c r="B454" s="140" t="s">
        <v>1736</v>
      </c>
      <c r="C454" s="183"/>
      <c r="G454" s="107"/>
    </row>
    <row r="455" spans="1:7" x14ac:dyDescent="0.3">
      <c r="A455" s="107" t="s">
        <v>1737</v>
      </c>
      <c r="B455" s="140" t="s">
        <v>174</v>
      </c>
      <c r="C455" s="183"/>
      <c r="G455" s="107"/>
    </row>
    <row r="456" spans="1:7" x14ac:dyDescent="0.3">
      <c r="A456" s="107" t="s">
        <v>1738</v>
      </c>
      <c r="B456" s="140" t="s">
        <v>174</v>
      </c>
      <c r="C456" s="183"/>
      <c r="G456" s="107"/>
    </row>
    <row r="457" spans="1:7" x14ac:dyDescent="0.3">
      <c r="A457" s="107" t="s">
        <v>1739</v>
      </c>
      <c r="B457" s="140" t="s">
        <v>174</v>
      </c>
      <c r="C457" s="183"/>
      <c r="G457" s="107"/>
    </row>
    <row r="458" spans="1:7" x14ac:dyDescent="0.3">
      <c r="A458" s="107" t="s">
        <v>1740</v>
      </c>
      <c r="B458" s="140" t="s">
        <v>174</v>
      </c>
      <c r="C458" s="183"/>
      <c r="G458" s="107"/>
    </row>
    <row r="459" spans="1:7" x14ac:dyDescent="0.3">
      <c r="A459" s="107" t="s">
        <v>1741</v>
      </c>
      <c r="B459" s="140" t="s">
        <v>174</v>
      </c>
      <c r="C459" s="183"/>
      <c r="G459" s="107"/>
    </row>
    <row r="460" spans="1:7" x14ac:dyDescent="0.3">
      <c r="A460" s="107" t="s">
        <v>1742</v>
      </c>
      <c r="B460" s="140" t="s">
        <v>174</v>
      </c>
      <c r="C460" s="183"/>
      <c r="G460" s="107"/>
    </row>
    <row r="461" spans="1:7" x14ac:dyDescent="0.3">
      <c r="A461" s="107" t="s">
        <v>1743</v>
      </c>
      <c r="B461" s="140" t="s">
        <v>174</v>
      </c>
      <c r="C461" s="183"/>
      <c r="G461" s="107"/>
    </row>
    <row r="462" spans="1:7" x14ac:dyDescent="0.3">
      <c r="A462" s="107" t="s">
        <v>1744</v>
      </c>
      <c r="B462" s="140" t="s">
        <v>174</v>
      </c>
      <c r="C462" s="183"/>
      <c r="G462" s="107"/>
    </row>
    <row r="463" spans="1:7" x14ac:dyDescent="0.3">
      <c r="A463" s="107" t="s">
        <v>1745</v>
      </c>
      <c r="B463" s="140" t="s">
        <v>174</v>
      </c>
      <c r="C463" s="183"/>
      <c r="G463" s="107"/>
    </row>
    <row r="464" spans="1:7" x14ac:dyDescent="0.3">
      <c r="A464" s="107" t="s">
        <v>1746</v>
      </c>
      <c r="B464" s="140" t="s">
        <v>174</v>
      </c>
      <c r="C464" s="183"/>
      <c r="G464" s="107"/>
    </row>
    <row r="465" spans="1:7" x14ac:dyDescent="0.3">
      <c r="A465" s="107" t="s">
        <v>1747</v>
      </c>
      <c r="B465" s="140" t="s">
        <v>174</v>
      </c>
      <c r="C465" s="183"/>
    </row>
    <row r="466" spans="1:7" x14ac:dyDescent="0.3">
      <c r="A466" s="107" t="s">
        <v>1748</v>
      </c>
      <c r="B466" s="140" t="s">
        <v>174</v>
      </c>
      <c r="C466" s="183"/>
    </row>
    <row r="467" spans="1:7" x14ac:dyDescent="0.3">
      <c r="A467" s="107" t="s">
        <v>1749</v>
      </c>
      <c r="B467" s="140" t="s">
        <v>174</v>
      </c>
      <c r="C467" s="183"/>
    </row>
    <row r="468" spans="1:7" x14ac:dyDescent="0.3">
      <c r="A468" s="156"/>
      <c r="B468" s="156" t="s">
        <v>1750</v>
      </c>
      <c r="C468" s="125" t="s">
        <v>55</v>
      </c>
      <c r="D468" s="125" t="s">
        <v>1751</v>
      </c>
      <c r="E468" s="125"/>
      <c r="F468" s="125" t="s">
        <v>441</v>
      </c>
      <c r="G468" s="125" t="s">
        <v>1752</v>
      </c>
    </row>
    <row r="469" spans="1:7" x14ac:dyDescent="0.3">
      <c r="A469" s="107" t="s">
        <v>1753</v>
      </c>
      <c r="B469" s="122" t="s">
        <v>557</v>
      </c>
      <c r="C469" s="131" t="s">
        <v>1679</v>
      </c>
      <c r="D469" s="182" t="s">
        <v>1679</v>
      </c>
      <c r="E469" s="110"/>
      <c r="F469" s="141" t="str">
        <f>IF($C$487=0,"",IF(C469="[for completion]","",IF(C469="","",C469/$C$487)))</f>
        <v/>
      </c>
      <c r="G469" s="141" t="str">
        <f>IF($D$487=0,"",IF(D469="[for completion]","",IF(D469="","",D469/$D$487)))</f>
        <v/>
      </c>
    </row>
    <row r="470" spans="1:7" x14ac:dyDescent="0.3">
      <c r="A470" s="107" t="s">
        <v>1754</v>
      </c>
      <c r="B470" s="122" t="s">
        <v>557</v>
      </c>
      <c r="C470" s="131" t="s">
        <v>1679</v>
      </c>
      <c r="D470" s="182" t="s">
        <v>1679</v>
      </c>
      <c r="E470" s="110"/>
      <c r="F470" s="141" t="str">
        <f t="shared" ref="F470:F486" si="25">IF($C$487=0,"",IF(C470="[for completion]","",IF(C470="","",C470/$C$487)))</f>
        <v/>
      </c>
      <c r="G470" s="141" t="str">
        <f t="shared" ref="G470:G486" si="26">IF($D$487=0,"",IF(D470="[for completion]","",IF(D470="","",D470/$D$487)))</f>
        <v/>
      </c>
    </row>
    <row r="471" spans="1:7" x14ac:dyDescent="0.3">
      <c r="A471" s="107" t="s">
        <v>1755</v>
      </c>
      <c r="B471" s="122" t="s">
        <v>557</v>
      </c>
      <c r="C471" s="131" t="s">
        <v>1679</v>
      </c>
      <c r="D471" s="182" t="s">
        <v>1679</v>
      </c>
      <c r="E471" s="110"/>
      <c r="F471" s="141" t="str">
        <f t="shared" si="25"/>
        <v/>
      </c>
      <c r="G471" s="141" t="str">
        <f t="shared" si="26"/>
        <v/>
      </c>
    </row>
    <row r="472" spans="1:7" x14ac:dyDescent="0.3">
      <c r="A472" s="107" t="s">
        <v>1756</v>
      </c>
      <c r="B472" s="122" t="s">
        <v>557</v>
      </c>
      <c r="C472" s="131" t="s">
        <v>1679</v>
      </c>
      <c r="D472" s="182" t="s">
        <v>1679</v>
      </c>
      <c r="E472" s="110"/>
      <c r="F472" s="141" t="str">
        <f t="shared" si="25"/>
        <v/>
      </c>
      <c r="G472" s="141" t="str">
        <f t="shared" si="26"/>
        <v/>
      </c>
    </row>
    <row r="473" spans="1:7" x14ac:dyDescent="0.3">
      <c r="A473" s="107" t="s">
        <v>1757</v>
      </c>
      <c r="B473" s="122" t="s">
        <v>557</v>
      </c>
      <c r="C473" s="131" t="s">
        <v>1679</v>
      </c>
      <c r="D473" s="182" t="s">
        <v>1679</v>
      </c>
      <c r="E473" s="110"/>
      <c r="F473" s="141" t="str">
        <f t="shared" si="25"/>
        <v/>
      </c>
      <c r="G473" s="141" t="str">
        <f t="shared" si="26"/>
        <v/>
      </c>
    </row>
    <row r="474" spans="1:7" x14ac:dyDescent="0.3">
      <c r="A474" s="107" t="s">
        <v>1758</v>
      </c>
      <c r="B474" s="122" t="s">
        <v>557</v>
      </c>
      <c r="C474" s="131" t="s">
        <v>1679</v>
      </c>
      <c r="D474" s="182" t="s">
        <v>1679</v>
      </c>
      <c r="E474" s="110"/>
      <c r="F474" s="141" t="str">
        <f t="shared" si="25"/>
        <v/>
      </c>
      <c r="G474" s="141" t="str">
        <f t="shared" si="26"/>
        <v/>
      </c>
    </row>
    <row r="475" spans="1:7" x14ac:dyDescent="0.3">
      <c r="A475" s="107" t="s">
        <v>1759</v>
      </c>
      <c r="B475" s="122" t="s">
        <v>557</v>
      </c>
      <c r="C475" s="131" t="s">
        <v>1679</v>
      </c>
      <c r="D475" s="182" t="s">
        <v>1679</v>
      </c>
      <c r="E475" s="110"/>
      <c r="F475" s="141" t="str">
        <f t="shared" si="25"/>
        <v/>
      </c>
      <c r="G475" s="141" t="str">
        <f t="shared" si="26"/>
        <v/>
      </c>
    </row>
    <row r="476" spans="1:7" x14ac:dyDescent="0.3">
      <c r="A476" s="107" t="s">
        <v>1760</v>
      </c>
      <c r="B476" s="122" t="s">
        <v>557</v>
      </c>
      <c r="C476" s="131" t="s">
        <v>1679</v>
      </c>
      <c r="D476" s="182" t="s">
        <v>1679</v>
      </c>
      <c r="E476" s="110"/>
      <c r="F476" s="141" t="str">
        <f t="shared" si="25"/>
        <v/>
      </c>
      <c r="G476" s="141" t="str">
        <f t="shared" si="26"/>
        <v/>
      </c>
    </row>
    <row r="477" spans="1:7" x14ac:dyDescent="0.3">
      <c r="A477" s="107" t="s">
        <v>1761</v>
      </c>
      <c r="B477" s="122" t="s">
        <v>557</v>
      </c>
      <c r="C477" s="131" t="s">
        <v>1679</v>
      </c>
      <c r="D477" s="182" t="s">
        <v>1679</v>
      </c>
      <c r="E477" s="110"/>
      <c r="F477" s="141" t="str">
        <f t="shared" si="25"/>
        <v/>
      </c>
      <c r="G477" s="141" t="str">
        <f t="shared" si="26"/>
        <v/>
      </c>
    </row>
    <row r="478" spans="1:7" x14ac:dyDescent="0.3">
      <c r="A478" s="107" t="s">
        <v>1762</v>
      </c>
      <c r="B478" s="122" t="s">
        <v>557</v>
      </c>
      <c r="C478" s="131" t="s">
        <v>1679</v>
      </c>
      <c r="D478" s="182" t="s">
        <v>1679</v>
      </c>
      <c r="E478" s="110"/>
      <c r="F478" s="141" t="str">
        <f t="shared" si="25"/>
        <v/>
      </c>
      <c r="G478" s="141" t="str">
        <f t="shared" si="26"/>
        <v/>
      </c>
    </row>
    <row r="479" spans="1:7" x14ac:dyDescent="0.3">
      <c r="A479" s="107" t="s">
        <v>1763</v>
      </c>
      <c r="B479" s="122" t="s">
        <v>557</v>
      </c>
      <c r="C479" s="131" t="s">
        <v>1679</v>
      </c>
      <c r="D479" s="182" t="s">
        <v>1679</v>
      </c>
      <c r="E479" s="110"/>
      <c r="F479" s="141" t="str">
        <f t="shared" si="25"/>
        <v/>
      </c>
      <c r="G479" s="141" t="str">
        <f t="shared" si="26"/>
        <v/>
      </c>
    </row>
    <row r="480" spans="1:7" x14ac:dyDescent="0.3">
      <c r="A480" s="107" t="s">
        <v>1764</v>
      </c>
      <c r="B480" s="122" t="s">
        <v>557</v>
      </c>
      <c r="C480" s="131" t="s">
        <v>1679</v>
      </c>
      <c r="D480" s="182" t="s">
        <v>1679</v>
      </c>
      <c r="E480" s="110"/>
      <c r="F480" s="141" t="str">
        <f t="shared" si="25"/>
        <v/>
      </c>
      <c r="G480" s="141" t="str">
        <f t="shared" si="26"/>
        <v/>
      </c>
    </row>
    <row r="481" spans="1:7" x14ac:dyDescent="0.3">
      <c r="A481" s="107" t="s">
        <v>1765</v>
      </c>
      <c r="B481" s="122" t="s">
        <v>557</v>
      </c>
      <c r="C481" s="131" t="s">
        <v>1679</v>
      </c>
      <c r="D481" s="182" t="s">
        <v>1679</v>
      </c>
      <c r="E481" s="110"/>
      <c r="F481" s="141" t="str">
        <f t="shared" si="25"/>
        <v/>
      </c>
      <c r="G481" s="141" t="str">
        <f t="shared" si="26"/>
        <v/>
      </c>
    </row>
    <row r="482" spans="1:7" x14ac:dyDescent="0.3">
      <c r="A482" s="107" t="s">
        <v>1766</v>
      </c>
      <c r="B482" s="122" t="s">
        <v>557</v>
      </c>
      <c r="C482" s="131" t="s">
        <v>1679</v>
      </c>
      <c r="D482" s="182" t="s">
        <v>1679</v>
      </c>
      <c r="E482" s="110"/>
      <c r="F482" s="141" t="str">
        <f t="shared" si="25"/>
        <v/>
      </c>
      <c r="G482" s="141" t="str">
        <f t="shared" si="26"/>
        <v/>
      </c>
    </row>
    <row r="483" spans="1:7" x14ac:dyDescent="0.3">
      <c r="A483" s="107" t="s">
        <v>1767</v>
      </c>
      <c r="B483" s="122" t="s">
        <v>557</v>
      </c>
      <c r="C483" s="131" t="s">
        <v>1679</v>
      </c>
      <c r="D483" s="182" t="s">
        <v>1679</v>
      </c>
      <c r="E483" s="110"/>
      <c r="F483" s="141" t="str">
        <f t="shared" si="25"/>
        <v/>
      </c>
      <c r="G483" s="141" t="str">
        <f t="shared" si="26"/>
        <v/>
      </c>
    </row>
    <row r="484" spans="1:7" x14ac:dyDescent="0.3">
      <c r="A484" s="107" t="s">
        <v>1768</v>
      </c>
      <c r="B484" s="122" t="s">
        <v>557</v>
      </c>
      <c r="C484" s="131" t="s">
        <v>1679</v>
      </c>
      <c r="D484" s="182" t="s">
        <v>1679</v>
      </c>
      <c r="E484" s="110"/>
      <c r="F484" s="141" t="str">
        <f t="shared" si="25"/>
        <v/>
      </c>
      <c r="G484" s="141" t="str">
        <f t="shared" si="26"/>
        <v/>
      </c>
    </row>
    <row r="485" spans="1:7" x14ac:dyDescent="0.3">
      <c r="A485" s="107" t="s">
        <v>1769</v>
      </c>
      <c r="B485" s="122" t="s">
        <v>557</v>
      </c>
      <c r="C485" s="131" t="s">
        <v>1679</v>
      </c>
      <c r="D485" s="182" t="s">
        <v>1679</v>
      </c>
      <c r="E485" s="110"/>
      <c r="F485" s="141" t="str">
        <f t="shared" si="25"/>
        <v/>
      </c>
      <c r="G485" s="141" t="str">
        <f t="shared" si="26"/>
        <v/>
      </c>
    </row>
    <row r="486" spans="1:7" x14ac:dyDescent="0.3">
      <c r="A486" s="107" t="s">
        <v>1770</v>
      </c>
      <c r="B486" s="122" t="s">
        <v>1505</v>
      </c>
      <c r="C486" s="131" t="s">
        <v>1679</v>
      </c>
      <c r="D486" s="182" t="s">
        <v>1679</v>
      </c>
      <c r="E486" s="110"/>
      <c r="F486" s="141" t="str">
        <f t="shared" si="25"/>
        <v/>
      </c>
      <c r="G486" s="141" t="str">
        <f t="shared" si="26"/>
        <v/>
      </c>
    </row>
    <row r="487" spans="1:7" x14ac:dyDescent="0.3">
      <c r="A487" s="107" t="s">
        <v>1771</v>
      </c>
      <c r="B487" s="122" t="s">
        <v>68</v>
      </c>
      <c r="C487" s="131">
        <f>SUM(C469:C486)</f>
        <v>0</v>
      </c>
      <c r="D487" s="182">
        <f>SUM(D469:D486)</f>
        <v>0</v>
      </c>
      <c r="E487" s="110"/>
      <c r="F487" s="183">
        <f>SUM(F469:F486)</f>
        <v>0</v>
      </c>
      <c r="G487" s="183">
        <f>SUM(G469:G486)</f>
        <v>0</v>
      </c>
    </row>
    <row r="488" spans="1:7" x14ac:dyDescent="0.3">
      <c r="A488" s="107" t="s">
        <v>1772</v>
      </c>
      <c r="B488" s="122"/>
      <c r="E488" s="110"/>
      <c r="F488" s="110"/>
      <c r="G488" s="110"/>
    </row>
    <row r="489" spans="1:7" x14ac:dyDescent="0.3">
      <c r="A489" s="107" t="s">
        <v>1773</v>
      </c>
      <c r="B489" s="122"/>
      <c r="E489" s="110"/>
      <c r="F489" s="110"/>
      <c r="G489" s="110"/>
    </row>
    <row r="490" spans="1:7" x14ac:dyDescent="0.3">
      <c r="A490" s="107" t="s">
        <v>1774</v>
      </c>
      <c r="B490" s="122"/>
      <c r="E490" s="110"/>
      <c r="F490" s="110"/>
      <c r="G490" s="110"/>
    </row>
    <row r="491" spans="1:7" ht="29" x14ac:dyDescent="0.3">
      <c r="A491" s="156"/>
      <c r="B491" s="156" t="s">
        <v>1775</v>
      </c>
      <c r="C491" s="125" t="s">
        <v>55</v>
      </c>
      <c r="D491" s="125" t="s">
        <v>1751</v>
      </c>
      <c r="E491" s="125"/>
      <c r="F491" s="125" t="s">
        <v>441</v>
      </c>
      <c r="G491" s="125" t="s">
        <v>1752</v>
      </c>
    </row>
    <row r="492" spans="1:7" x14ac:dyDescent="0.3">
      <c r="A492" s="107" t="s">
        <v>1776</v>
      </c>
      <c r="B492" s="122" t="s">
        <v>557</v>
      </c>
      <c r="C492" s="131" t="s">
        <v>1679</v>
      </c>
      <c r="D492" s="182" t="s">
        <v>1679</v>
      </c>
      <c r="E492" s="110"/>
      <c r="F492" s="141" t="str">
        <f>IF($C$510=0,"",IF(C492="[for completion]","",IF(C492="","",C492/$C$510)))</f>
        <v/>
      </c>
      <c r="G492" s="141" t="str">
        <f>IF($D$510=0,"",IF(D492="[for completion]","",IF(D492="","",D492/$D$510)))</f>
        <v/>
      </c>
    </row>
    <row r="493" spans="1:7" x14ac:dyDescent="0.3">
      <c r="A493" s="107" t="s">
        <v>1777</v>
      </c>
      <c r="B493" s="122" t="s">
        <v>557</v>
      </c>
      <c r="C493" s="131" t="s">
        <v>1679</v>
      </c>
      <c r="D493" s="182" t="s">
        <v>1679</v>
      </c>
      <c r="E493" s="110"/>
      <c r="F493" s="141" t="str">
        <f t="shared" ref="F493:F509" si="27">IF($C$510=0,"",IF(C493="[for completion]","",IF(C493="","",C493/$C$510)))</f>
        <v/>
      </c>
      <c r="G493" s="141" t="str">
        <f t="shared" ref="G493:G509" si="28">IF($D$510=0,"",IF(D493="[for completion]","",IF(D493="","",D493/$D$510)))</f>
        <v/>
      </c>
    </row>
    <row r="494" spans="1:7" x14ac:dyDescent="0.3">
      <c r="A494" s="107" t="s">
        <v>1778</v>
      </c>
      <c r="B494" s="122" t="s">
        <v>557</v>
      </c>
      <c r="C494" s="131" t="s">
        <v>1679</v>
      </c>
      <c r="D494" s="182" t="s">
        <v>1679</v>
      </c>
      <c r="E494" s="110"/>
      <c r="F494" s="141" t="str">
        <f t="shared" si="27"/>
        <v/>
      </c>
      <c r="G494" s="141" t="str">
        <f t="shared" si="28"/>
        <v/>
      </c>
    </row>
    <row r="495" spans="1:7" x14ac:dyDescent="0.3">
      <c r="A495" s="107" t="s">
        <v>1779</v>
      </c>
      <c r="B495" s="122" t="s">
        <v>557</v>
      </c>
      <c r="C495" s="131" t="s">
        <v>1679</v>
      </c>
      <c r="D495" s="182" t="s">
        <v>1679</v>
      </c>
      <c r="E495" s="110"/>
      <c r="F495" s="141" t="str">
        <f t="shared" si="27"/>
        <v/>
      </c>
      <c r="G495" s="141" t="str">
        <f t="shared" si="28"/>
        <v/>
      </c>
    </row>
    <row r="496" spans="1:7" x14ac:dyDescent="0.3">
      <c r="A496" s="107" t="s">
        <v>1780</v>
      </c>
      <c r="B496" s="122" t="s">
        <v>557</v>
      </c>
      <c r="C496" s="131" t="s">
        <v>1679</v>
      </c>
      <c r="D496" s="182" t="s">
        <v>1679</v>
      </c>
      <c r="E496" s="110"/>
      <c r="F496" s="141" t="str">
        <f t="shared" si="27"/>
        <v/>
      </c>
      <c r="G496" s="141" t="str">
        <f t="shared" si="28"/>
        <v/>
      </c>
    </row>
    <row r="497" spans="1:7" x14ac:dyDescent="0.3">
      <c r="A497" s="107" t="s">
        <v>1781</v>
      </c>
      <c r="B497" s="122" t="s">
        <v>557</v>
      </c>
      <c r="C497" s="131" t="s">
        <v>1679</v>
      </c>
      <c r="D497" s="182" t="s">
        <v>1679</v>
      </c>
      <c r="E497" s="110"/>
      <c r="F497" s="141" t="str">
        <f t="shared" si="27"/>
        <v/>
      </c>
      <c r="G497" s="141" t="str">
        <f t="shared" si="28"/>
        <v/>
      </c>
    </row>
    <row r="498" spans="1:7" x14ac:dyDescent="0.3">
      <c r="A498" s="107" t="s">
        <v>1782</v>
      </c>
      <c r="B498" s="122" t="s">
        <v>557</v>
      </c>
      <c r="C498" s="131" t="s">
        <v>1679</v>
      </c>
      <c r="D498" s="182" t="s">
        <v>1679</v>
      </c>
      <c r="E498" s="110"/>
      <c r="F498" s="141" t="str">
        <f t="shared" si="27"/>
        <v/>
      </c>
      <c r="G498" s="141" t="str">
        <f t="shared" si="28"/>
        <v/>
      </c>
    </row>
    <row r="499" spans="1:7" x14ac:dyDescent="0.3">
      <c r="A499" s="107" t="s">
        <v>1783</v>
      </c>
      <c r="B499" s="122" t="s">
        <v>557</v>
      </c>
      <c r="C499" s="131" t="s">
        <v>1679</v>
      </c>
      <c r="D499" s="182" t="s">
        <v>1679</v>
      </c>
      <c r="E499" s="110"/>
      <c r="F499" s="141" t="str">
        <f t="shared" si="27"/>
        <v/>
      </c>
      <c r="G499" s="141" t="str">
        <f t="shared" si="28"/>
        <v/>
      </c>
    </row>
    <row r="500" spans="1:7" x14ac:dyDescent="0.3">
      <c r="A500" s="107" t="s">
        <v>1784</v>
      </c>
      <c r="B500" s="122" t="s">
        <v>557</v>
      </c>
      <c r="C500" s="131" t="s">
        <v>1679</v>
      </c>
      <c r="D500" s="182" t="s">
        <v>1679</v>
      </c>
      <c r="E500" s="110"/>
      <c r="F500" s="141" t="str">
        <f t="shared" si="27"/>
        <v/>
      </c>
      <c r="G500" s="141" t="str">
        <f t="shared" si="28"/>
        <v/>
      </c>
    </row>
    <row r="501" spans="1:7" x14ac:dyDescent="0.3">
      <c r="A501" s="107" t="s">
        <v>1785</v>
      </c>
      <c r="B501" s="122" t="s">
        <v>557</v>
      </c>
      <c r="C501" s="131" t="s">
        <v>1679</v>
      </c>
      <c r="D501" s="182" t="s">
        <v>1679</v>
      </c>
      <c r="E501" s="110"/>
      <c r="F501" s="141" t="str">
        <f t="shared" si="27"/>
        <v/>
      </c>
      <c r="G501" s="141" t="str">
        <f t="shared" si="28"/>
        <v/>
      </c>
    </row>
    <row r="502" spans="1:7" x14ac:dyDescent="0.3">
      <c r="A502" s="107" t="s">
        <v>1786</v>
      </c>
      <c r="B502" s="122" t="s">
        <v>557</v>
      </c>
      <c r="C502" s="131" t="s">
        <v>1679</v>
      </c>
      <c r="D502" s="182" t="s">
        <v>1679</v>
      </c>
      <c r="E502" s="110"/>
      <c r="F502" s="141" t="str">
        <f t="shared" si="27"/>
        <v/>
      </c>
      <c r="G502" s="141" t="str">
        <f t="shared" si="28"/>
        <v/>
      </c>
    </row>
    <row r="503" spans="1:7" x14ac:dyDescent="0.3">
      <c r="A503" s="107" t="s">
        <v>1787</v>
      </c>
      <c r="B503" s="122" t="s">
        <v>557</v>
      </c>
      <c r="C503" s="131" t="s">
        <v>1679</v>
      </c>
      <c r="D503" s="182" t="s">
        <v>1679</v>
      </c>
      <c r="E503" s="110"/>
      <c r="F503" s="141" t="str">
        <f t="shared" si="27"/>
        <v/>
      </c>
      <c r="G503" s="141" t="str">
        <f t="shared" si="28"/>
        <v/>
      </c>
    </row>
    <row r="504" spans="1:7" x14ac:dyDescent="0.3">
      <c r="A504" s="107" t="s">
        <v>1788</v>
      </c>
      <c r="B504" s="122" t="s">
        <v>557</v>
      </c>
      <c r="C504" s="131" t="s">
        <v>1679</v>
      </c>
      <c r="D504" s="182" t="s">
        <v>1679</v>
      </c>
      <c r="E504" s="110"/>
      <c r="F504" s="141" t="str">
        <f t="shared" si="27"/>
        <v/>
      </c>
      <c r="G504" s="141" t="str">
        <f t="shared" si="28"/>
        <v/>
      </c>
    </row>
    <row r="505" spans="1:7" x14ac:dyDescent="0.3">
      <c r="A505" s="107" t="s">
        <v>1789</v>
      </c>
      <c r="B505" s="122" t="s">
        <v>557</v>
      </c>
      <c r="C505" s="131" t="s">
        <v>1679</v>
      </c>
      <c r="D505" s="182" t="s">
        <v>1679</v>
      </c>
      <c r="E505" s="110"/>
      <c r="F505" s="141" t="str">
        <f t="shared" si="27"/>
        <v/>
      </c>
      <c r="G505" s="141" t="str">
        <f t="shared" si="28"/>
        <v/>
      </c>
    </row>
    <row r="506" spans="1:7" x14ac:dyDescent="0.3">
      <c r="A506" s="107" t="s">
        <v>1790</v>
      </c>
      <c r="B506" s="122" t="s">
        <v>557</v>
      </c>
      <c r="C506" s="131" t="s">
        <v>1679</v>
      </c>
      <c r="D506" s="182" t="s">
        <v>1679</v>
      </c>
      <c r="E506" s="110"/>
      <c r="F506" s="141" t="str">
        <f t="shared" si="27"/>
        <v/>
      </c>
      <c r="G506" s="141" t="str">
        <f t="shared" si="28"/>
        <v/>
      </c>
    </row>
    <row r="507" spans="1:7" x14ac:dyDescent="0.3">
      <c r="A507" s="107" t="s">
        <v>1791</v>
      </c>
      <c r="B507" s="122" t="s">
        <v>557</v>
      </c>
      <c r="C507" s="131" t="s">
        <v>1679</v>
      </c>
      <c r="D507" s="182" t="s">
        <v>1679</v>
      </c>
      <c r="E507" s="110"/>
      <c r="F507" s="141" t="str">
        <f t="shared" si="27"/>
        <v/>
      </c>
      <c r="G507" s="141" t="str">
        <f t="shared" si="28"/>
        <v/>
      </c>
    </row>
    <row r="508" spans="1:7" x14ac:dyDescent="0.3">
      <c r="A508" s="107" t="s">
        <v>1792</v>
      </c>
      <c r="B508" s="122" t="s">
        <v>557</v>
      </c>
      <c r="C508" s="131" t="s">
        <v>1679</v>
      </c>
      <c r="D508" s="182" t="s">
        <v>1679</v>
      </c>
      <c r="E508" s="110"/>
      <c r="F508" s="141" t="str">
        <f t="shared" si="27"/>
        <v/>
      </c>
      <c r="G508" s="141" t="str">
        <f t="shared" si="28"/>
        <v/>
      </c>
    </row>
    <row r="509" spans="1:7" x14ac:dyDescent="0.3">
      <c r="A509" s="107" t="s">
        <v>1793</v>
      </c>
      <c r="B509" s="122" t="s">
        <v>1505</v>
      </c>
      <c r="C509" s="131" t="s">
        <v>1679</v>
      </c>
      <c r="D509" s="182" t="s">
        <v>1679</v>
      </c>
      <c r="E509" s="110"/>
      <c r="F509" s="141" t="str">
        <f t="shared" si="27"/>
        <v/>
      </c>
      <c r="G509" s="141" t="str">
        <f t="shared" si="28"/>
        <v/>
      </c>
    </row>
    <row r="510" spans="1:7" x14ac:dyDescent="0.3">
      <c r="A510" s="107" t="s">
        <v>1794</v>
      </c>
      <c r="B510" s="122" t="s">
        <v>68</v>
      </c>
      <c r="C510" s="131">
        <f>SUM(C492:C509)</f>
        <v>0</v>
      </c>
      <c r="D510" s="182">
        <f>SUM(D492:D509)</f>
        <v>0</v>
      </c>
      <c r="E510" s="110"/>
      <c r="F510" s="183">
        <f>SUM(F492:F509)</f>
        <v>0</v>
      </c>
      <c r="G510" s="183">
        <f>SUM(G492:G509)</f>
        <v>0</v>
      </c>
    </row>
    <row r="511" spans="1:7" x14ac:dyDescent="0.3">
      <c r="A511" s="107" t="s">
        <v>1795</v>
      </c>
      <c r="B511" s="122"/>
      <c r="E511" s="110"/>
      <c r="F511" s="110"/>
      <c r="G511" s="110"/>
    </row>
    <row r="512" spans="1:7" x14ac:dyDescent="0.3">
      <c r="A512" s="107" t="s">
        <v>1796</v>
      </c>
      <c r="B512" s="122"/>
      <c r="E512" s="110"/>
      <c r="F512" s="110"/>
      <c r="G512" s="110"/>
    </row>
    <row r="513" spans="1:7" x14ac:dyDescent="0.3">
      <c r="A513" s="107" t="s">
        <v>1797</v>
      </c>
      <c r="B513" s="122"/>
      <c r="E513" s="110"/>
      <c r="F513" s="110"/>
      <c r="G513" s="110"/>
    </row>
    <row r="514" spans="1:7" x14ac:dyDescent="0.3">
      <c r="A514" s="156"/>
      <c r="B514" s="156" t="s">
        <v>1798</v>
      </c>
      <c r="C514" s="125" t="s">
        <v>55</v>
      </c>
      <c r="D514" s="125" t="s">
        <v>1751</v>
      </c>
      <c r="E514" s="125"/>
      <c r="F514" s="125" t="s">
        <v>441</v>
      </c>
      <c r="G514" s="125" t="s">
        <v>1752</v>
      </c>
    </row>
    <row r="515" spans="1:7" x14ac:dyDescent="0.3">
      <c r="A515" s="107" t="s">
        <v>1799</v>
      </c>
      <c r="B515" s="122" t="s">
        <v>1535</v>
      </c>
      <c r="C515" s="131" t="s">
        <v>1679</v>
      </c>
      <c r="D515" s="182" t="s">
        <v>1679</v>
      </c>
      <c r="E515" s="110"/>
      <c r="F515" s="141" t="str">
        <f>IF($C$528=0,"",IF(C515="[for completion]","",IF(C515="","",C515/$C$528)))</f>
        <v/>
      </c>
      <c r="G515" s="141" t="str">
        <f>IF($D$528=0,"",IF(D515="[for completion]","",IF(D515="","",D515/$D$528)))</f>
        <v/>
      </c>
    </row>
    <row r="516" spans="1:7" x14ac:dyDescent="0.3">
      <c r="A516" s="107" t="s">
        <v>1800</v>
      </c>
      <c r="B516" s="122" t="s">
        <v>1537</v>
      </c>
      <c r="C516" s="131" t="s">
        <v>1679</v>
      </c>
      <c r="D516" s="182" t="s">
        <v>1679</v>
      </c>
      <c r="E516" s="110"/>
      <c r="F516" s="141" t="str">
        <f>IF($C$528=0,"",IF(C516="[for completion]","",IF(C516="","",C516/$C$528)))</f>
        <v/>
      </c>
      <c r="G516" s="141" t="str">
        <f>IF($D$528=0,"",IF(D516="[for completion]","",IF(D516="","",D516/$D$528)))</f>
        <v/>
      </c>
    </row>
    <row r="517" spans="1:7" x14ac:dyDescent="0.3">
      <c r="A517" s="107" t="s">
        <v>1801</v>
      </c>
      <c r="B517" s="122" t="s">
        <v>1539</v>
      </c>
      <c r="C517" s="131" t="s">
        <v>1679</v>
      </c>
      <c r="D517" s="182" t="s">
        <v>1679</v>
      </c>
      <c r="E517" s="110"/>
      <c r="F517" s="141" t="str">
        <f>IF($C$528=0,"",IF(C517="[for completion]","",IF(C517="","",C517/$C$528)))</f>
        <v/>
      </c>
      <c r="G517" s="141" t="str">
        <f>IF($D$528=0,"",IF(D517="[for completion]","",IF(D517="","",D517/$D$528)))</f>
        <v/>
      </c>
    </row>
    <row r="518" spans="1:7" x14ac:dyDescent="0.3">
      <c r="A518" s="107" t="s">
        <v>1802</v>
      </c>
      <c r="B518" s="122" t="s">
        <v>1541</v>
      </c>
      <c r="C518" s="131" t="s">
        <v>1679</v>
      </c>
      <c r="D518" s="182" t="s">
        <v>1679</v>
      </c>
      <c r="E518" s="110"/>
      <c r="F518" s="141" t="str">
        <f>IF($C$528=0,"",IF(C518="[for completion]","",IF(C518="","",C518/$C$528)))</f>
        <v/>
      </c>
      <c r="G518" s="141" t="str">
        <f>IF($D$528=0,"",IF(D518="[for completion]","",IF(D518="","",D518/$D$528)))</f>
        <v/>
      </c>
    </row>
    <row r="519" spans="1:7" x14ac:dyDescent="0.3">
      <c r="A519" s="107" t="s">
        <v>1803</v>
      </c>
      <c r="B519" s="122" t="s">
        <v>1543</v>
      </c>
      <c r="C519" s="131" t="s">
        <v>1679</v>
      </c>
      <c r="D519" s="182" t="s">
        <v>1679</v>
      </c>
      <c r="E519" s="110"/>
      <c r="F519" s="141" t="str">
        <f>IF($C$528=0,"",IF(C519="[for completion]","",IF(C519="","",C519/$C$528)))</f>
        <v/>
      </c>
      <c r="G519" s="141" t="str">
        <f>IF($D$528=0,"",IF(D519="[for completion]","",IF(D519="","",D519/$D$528)))</f>
        <v/>
      </c>
    </row>
    <row r="520" spans="1:7" x14ac:dyDescent="0.3">
      <c r="A520" s="107" t="s">
        <v>1804</v>
      </c>
      <c r="B520" s="122" t="s">
        <v>1545</v>
      </c>
      <c r="C520" s="131" t="s">
        <v>1679</v>
      </c>
      <c r="D520" s="182" t="s">
        <v>1679</v>
      </c>
      <c r="E520" s="110"/>
      <c r="F520" s="141" t="str">
        <f t="shared" ref="F520:F527" si="29">IF($C$528=0,"",IF(C520="[for completion]","",IF(C520="","",C520/$C$528)))</f>
        <v/>
      </c>
      <c r="G520" s="141" t="str">
        <f t="shared" ref="G520:G527" si="30">IF($D$528=0,"",IF(D520="[for completion]","",IF(D520="","",D520/$D$528)))</f>
        <v/>
      </c>
    </row>
    <row r="521" spans="1:7" x14ac:dyDescent="0.3">
      <c r="A521" s="107" t="s">
        <v>1805</v>
      </c>
      <c r="B521" s="122" t="s">
        <v>1547</v>
      </c>
      <c r="C521" s="131" t="s">
        <v>1679</v>
      </c>
      <c r="D521" s="182" t="s">
        <v>1679</v>
      </c>
      <c r="E521" s="110"/>
      <c r="F521" s="141" t="str">
        <f t="shared" si="29"/>
        <v/>
      </c>
      <c r="G521" s="141" t="str">
        <f t="shared" si="30"/>
        <v/>
      </c>
    </row>
    <row r="522" spans="1:7" x14ac:dyDescent="0.3">
      <c r="A522" s="107" t="s">
        <v>1806</v>
      </c>
      <c r="B522" s="122" t="s">
        <v>1549</v>
      </c>
      <c r="C522" s="131" t="s">
        <v>1679</v>
      </c>
      <c r="D522" s="182" t="s">
        <v>1679</v>
      </c>
      <c r="E522" s="110"/>
      <c r="F522" s="141" t="str">
        <f t="shared" si="29"/>
        <v/>
      </c>
      <c r="G522" s="141" t="str">
        <f t="shared" si="30"/>
        <v/>
      </c>
    </row>
    <row r="523" spans="1:7" x14ac:dyDescent="0.3">
      <c r="A523" s="107" t="s">
        <v>1807</v>
      </c>
      <c r="B523" s="122" t="s">
        <v>1551</v>
      </c>
      <c r="C523" s="131" t="s">
        <v>1679</v>
      </c>
      <c r="D523" s="107" t="s">
        <v>1679</v>
      </c>
      <c r="E523" s="110"/>
      <c r="F523" s="141" t="str">
        <f t="shared" si="29"/>
        <v/>
      </c>
      <c r="G523" s="141" t="str">
        <f t="shared" si="30"/>
        <v/>
      </c>
    </row>
    <row r="524" spans="1:7" x14ac:dyDescent="0.3">
      <c r="A524" s="107" t="s">
        <v>1808</v>
      </c>
      <c r="B524" s="107" t="s">
        <v>1553</v>
      </c>
      <c r="C524" s="131" t="s">
        <v>1679</v>
      </c>
      <c r="D524" s="107" t="s">
        <v>1679</v>
      </c>
      <c r="E524" s="102"/>
      <c r="F524" s="141" t="str">
        <f t="shared" si="29"/>
        <v/>
      </c>
      <c r="G524" s="141" t="str">
        <f t="shared" si="30"/>
        <v/>
      </c>
    </row>
    <row r="525" spans="1:7" x14ac:dyDescent="0.3">
      <c r="A525" s="107" t="s">
        <v>1809</v>
      </c>
      <c r="B525" s="107" t="s">
        <v>1555</v>
      </c>
      <c r="C525" s="131" t="s">
        <v>1679</v>
      </c>
      <c r="D525" s="107" t="s">
        <v>1679</v>
      </c>
      <c r="E525" s="102"/>
      <c r="F525" s="141" t="str">
        <f t="shared" si="29"/>
        <v/>
      </c>
      <c r="G525" s="141" t="str">
        <f t="shared" si="30"/>
        <v/>
      </c>
    </row>
    <row r="526" spans="1:7" x14ac:dyDescent="0.3">
      <c r="A526" s="107" t="s">
        <v>1810</v>
      </c>
      <c r="B526" s="122" t="s">
        <v>1557</v>
      </c>
      <c r="C526" s="131" t="s">
        <v>1679</v>
      </c>
      <c r="D526" s="107" t="s">
        <v>1679</v>
      </c>
      <c r="E526" s="110"/>
      <c r="F526" s="141" t="str">
        <f t="shared" si="29"/>
        <v/>
      </c>
      <c r="G526" s="141" t="str">
        <f t="shared" si="30"/>
        <v/>
      </c>
    </row>
    <row r="527" spans="1:7" x14ac:dyDescent="0.3">
      <c r="A527" s="107" t="s">
        <v>1811</v>
      </c>
      <c r="B527" s="107" t="s">
        <v>1505</v>
      </c>
      <c r="C527" s="131" t="s">
        <v>1679</v>
      </c>
      <c r="D527" s="182" t="s">
        <v>1679</v>
      </c>
      <c r="E527" s="110"/>
      <c r="F527" s="141" t="str">
        <f t="shared" si="29"/>
        <v/>
      </c>
      <c r="G527" s="141" t="str">
        <f t="shared" si="30"/>
        <v/>
      </c>
    </row>
    <row r="528" spans="1:7" x14ac:dyDescent="0.3">
      <c r="A528" s="107" t="s">
        <v>1812</v>
      </c>
      <c r="B528" s="122" t="s">
        <v>68</v>
      </c>
      <c r="C528" s="131">
        <f>SUM(C515:C527)</f>
        <v>0</v>
      </c>
      <c r="D528" s="182">
        <f>SUM(D515:D527)</f>
        <v>0</v>
      </c>
      <c r="E528" s="110"/>
      <c r="F528" s="183">
        <f>SUM(F515:F527)</f>
        <v>0</v>
      </c>
      <c r="G528" s="183">
        <f>SUM(G515:G527)</f>
        <v>0</v>
      </c>
    </row>
    <row r="529" spans="1:7" x14ac:dyDescent="0.3">
      <c r="A529" s="107" t="s">
        <v>1813</v>
      </c>
      <c r="B529" s="122"/>
      <c r="C529" s="131"/>
      <c r="D529" s="182"/>
      <c r="E529" s="110"/>
      <c r="F529" s="141"/>
      <c r="G529" s="141"/>
    </row>
    <row r="530" spans="1:7" x14ac:dyDescent="0.3">
      <c r="A530" s="107" t="s">
        <v>1814</v>
      </c>
      <c r="B530" s="122"/>
      <c r="C530" s="131"/>
      <c r="D530" s="182"/>
      <c r="E530" s="110"/>
      <c r="F530" s="141"/>
      <c r="G530" s="141"/>
    </row>
    <row r="531" spans="1:7" x14ac:dyDescent="0.3">
      <c r="A531" s="107" t="s">
        <v>1815</v>
      </c>
      <c r="B531" s="122"/>
      <c r="C531" s="131"/>
      <c r="D531" s="182"/>
      <c r="E531" s="110"/>
      <c r="F531" s="141"/>
      <c r="G531" s="141"/>
    </row>
    <row r="532" spans="1:7" x14ac:dyDescent="0.3">
      <c r="A532" s="107" t="s">
        <v>1816</v>
      </c>
      <c r="B532" s="122"/>
      <c r="C532" s="131"/>
      <c r="D532" s="182"/>
      <c r="E532" s="110"/>
      <c r="F532" s="141"/>
      <c r="G532" s="141"/>
    </row>
    <row r="533" spans="1:7" x14ac:dyDescent="0.3">
      <c r="A533" s="107" t="s">
        <v>1817</v>
      </c>
      <c r="B533" s="122"/>
      <c r="C533" s="131"/>
      <c r="D533" s="182"/>
      <c r="E533" s="110"/>
      <c r="F533" s="141"/>
      <c r="G533" s="141"/>
    </row>
    <row r="534" spans="1:7" x14ac:dyDescent="0.3">
      <c r="A534" s="107" t="s">
        <v>1818</v>
      </c>
      <c r="B534" s="122"/>
      <c r="C534" s="131"/>
      <c r="D534" s="182"/>
      <c r="E534" s="110"/>
      <c r="F534" s="141" t="str">
        <f>IF($C$528=0,"",IF(C534="[for completion]","",IF(C534="","",C534/$C$528)))</f>
        <v/>
      </c>
      <c r="G534" s="141" t="str">
        <f>IF($D$528=0,"",IF(D534="[for completion]","",IF(D534="","",D534/$D$528)))</f>
        <v/>
      </c>
    </row>
    <row r="535" spans="1:7" x14ac:dyDescent="0.3">
      <c r="A535" s="107" t="s">
        <v>1819</v>
      </c>
      <c r="B535" s="102"/>
      <c r="C535" s="102"/>
      <c r="D535" s="102"/>
      <c r="E535" s="102"/>
      <c r="F535" s="102"/>
      <c r="G535" s="102"/>
    </row>
    <row r="536" spans="1:7" x14ac:dyDescent="0.3">
      <c r="A536" s="107" t="s">
        <v>1820</v>
      </c>
      <c r="B536" s="102"/>
      <c r="C536" s="102"/>
      <c r="D536" s="102"/>
      <c r="E536" s="102"/>
      <c r="F536" s="102"/>
      <c r="G536" s="102"/>
    </row>
    <row r="537" spans="1:7" x14ac:dyDescent="0.3">
      <c r="A537" s="107" t="s">
        <v>1821</v>
      </c>
    </row>
    <row r="538" spans="1:7" x14ac:dyDescent="0.3">
      <c r="A538" s="107" t="s">
        <v>1822</v>
      </c>
    </row>
    <row r="539" spans="1:7" x14ac:dyDescent="0.3">
      <c r="A539" s="156"/>
      <c r="B539" s="156" t="s">
        <v>1823</v>
      </c>
      <c r="C539" s="125" t="s">
        <v>55</v>
      </c>
      <c r="D539" s="125" t="s">
        <v>1485</v>
      </c>
      <c r="E539" s="125"/>
      <c r="F539" s="125" t="s">
        <v>440</v>
      </c>
      <c r="G539" s="125" t="s">
        <v>1752</v>
      </c>
    </row>
    <row r="540" spans="1:7" x14ac:dyDescent="0.3">
      <c r="A540" s="107" t="s">
        <v>1824</v>
      </c>
      <c r="B540" s="122" t="s">
        <v>1589</v>
      </c>
      <c r="C540" s="131" t="s">
        <v>1679</v>
      </c>
      <c r="D540" s="182" t="s">
        <v>1679</v>
      </c>
      <c r="E540" s="110"/>
      <c r="F540" s="141" t="str">
        <f>IF($C$544=0,"",IF(C540="[for completion]","",IF(C540="","",C540/$C$544)))</f>
        <v/>
      </c>
      <c r="G540" s="141" t="str">
        <f>IF($D$544=0,"",IF(D540="[for completion]","",IF(D540="","",D540/$D$544)))</f>
        <v/>
      </c>
    </row>
    <row r="541" spans="1:7" x14ac:dyDescent="0.3">
      <c r="A541" s="107" t="s">
        <v>1825</v>
      </c>
      <c r="B541" s="203" t="s">
        <v>1826</v>
      </c>
      <c r="C541" s="131" t="s">
        <v>1679</v>
      </c>
      <c r="D541" s="182" t="s">
        <v>1679</v>
      </c>
      <c r="E541" s="110"/>
      <c r="F541" s="141" t="str">
        <f>IF($C$544=0,"",IF(C541="[for completion]","",IF(C541="","",C541/$C$544)))</f>
        <v/>
      </c>
      <c r="G541" s="141" t="str">
        <f>IF($D$544=0,"",IF(D541="[for completion]","",IF(D541="","",D541/$D$544)))</f>
        <v/>
      </c>
    </row>
    <row r="542" spans="1:7" x14ac:dyDescent="0.3">
      <c r="A542" s="107" t="s">
        <v>1827</v>
      </c>
      <c r="B542" s="122" t="s">
        <v>1584</v>
      </c>
      <c r="C542" s="131" t="s">
        <v>1679</v>
      </c>
      <c r="D542" s="182" t="s">
        <v>1679</v>
      </c>
      <c r="E542" s="110"/>
      <c r="F542" s="141" t="str">
        <f>IF($C$544=0,"",IF(C542="[for completion]","",IF(C542="","",C542/$C$544)))</f>
        <v/>
      </c>
      <c r="G542" s="141" t="str">
        <f>IF($D$544=0,"",IF(D542="[for completion]","",IF(D542="","",D542/$D$544)))</f>
        <v/>
      </c>
    </row>
    <row r="543" spans="1:7" x14ac:dyDescent="0.3">
      <c r="A543" s="107" t="s">
        <v>1828</v>
      </c>
      <c r="B543" s="107" t="s">
        <v>1505</v>
      </c>
      <c r="C543" s="131" t="s">
        <v>1679</v>
      </c>
      <c r="D543" s="182" t="s">
        <v>1679</v>
      </c>
      <c r="E543" s="110"/>
      <c r="F543" s="141" t="str">
        <f>IF($C$544=0,"",IF(C543="[for completion]","",IF(C543="","",C543/$C$544)))</f>
        <v/>
      </c>
      <c r="G543" s="141" t="str">
        <f>IF($D$544=0,"",IF(D543="[for completion]","",IF(D543="","",D543/$D$544)))</f>
        <v/>
      </c>
    </row>
    <row r="544" spans="1:7" x14ac:dyDescent="0.3">
      <c r="A544" s="107" t="s">
        <v>1829</v>
      </c>
      <c r="B544" s="122" t="s">
        <v>68</v>
      </c>
      <c r="C544" s="131">
        <f>SUM(C540:C543)</f>
        <v>0</v>
      </c>
      <c r="D544" s="182">
        <f>SUM(D540:D543)</f>
        <v>0</v>
      </c>
      <c r="E544" s="110"/>
      <c r="F544" s="183">
        <f>SUM(F540:F543)</f>
        <v>0</v>
      </c>
      <c r="G544" s="183">
        <f>SUM(G540:G543)</f>
        <v>0</v>
      </c>
    </row>
    <row r="546" spans="1:7" x14ac:dyDescent="0.3">
      <c r="A546" s="156"/>
      <c r="B546" s="156" t="s">
        <v>1830</v>
      </c>
      <c r="C546" s="156" t="s">
        <v>1597</v>
      </c>
      <c r="D546" s="156" t="s">
        <v>1831</v>
      </c>
      <c r="E546" s="156"/>
      <c r="F546" s="156" t="s">
        <v>1599</v>
      </c>
      <c r="G546" s="156"/>
    </row>
    <row r="547" spans="1:7" x14ac:dyDescent="0.3">
      <c r="A547" s="107" t="s">
        <v>1832</v>
      </c>
      <c r="B547" s="122" t="s">
        <v>714</v>
      </c>
      <c r="C547" s="206" t="s">
        <v>1679</v>
      </c>
      <c r="D547" s="167" t="s">
        <v>1679</v>
      </c>
      <c r="E547" s="207"/>
      <c r="F547" s="167" t="s">
        <v>1679</v>
      </c>
      <c r="G547" s="141" t="str">
        <f>IF($D$565=0,"",IF(D547="[for completion]","",IF(D547="","",D547/$D$565)))</f>
        <v/>
      </c>
    </row>
    <row r="548" spans="1:7" x14ac:dyDescent="0.3">
      <c r="A548" s="107" t="s">
        <v>1833</v>
      </c>
      <c r="B548" s="122" t="s">
        <v>715</v>
      </c>
      <c r="C548" s="206" t="s">
        <v>1679</v>
      </c>
      <c r="D548" s="167" t="s">
        <v>1679</v>
      </c>
      <c r="E548" s="207"/>
      <c r="F548" s="167" t="s">
        <v>1679</v>
      </c>
      <c r="G548" s="141" t="str">
        <f t="shared" ref="G548:G565" si="31">IF($D$565=0,"",IF(D548="[for completion]","",IF(D548="","",D548/$D$565)))</f>
        <v/>
      </c>
    </row>
    <row r="549" spans="1:7" x14ac:dyDescent="0.3">
      <c r="A549" s="107" t="s">
        <v>1834</v>
      </c>
      <c r="B549" s="122" t="s">
        <v>716</v>
      </c>
      <c r="C549" s="206" t="s">
        <v>1679</v>
      </c>
      <c r="D549" s="167" t="s">
        <v>1679</v>
      </c>
      <c r="E549" s="207"/>
      <c r="F549" s="167" t="s">
        <v>1679</v>
      </c>
      <c r="G549" s="141" t="str">
        <f t="shared" si="31"/>
        <v/>
      </c>
    </row>
    <row r="550" spans="1:7" x14ac:dyDescent="0.3">
      <c r="A550" s="107" t="s">
        <v>1835</v>
      </c>
      <c r="B550" s="122" t="s">
        <v>717</v>
      </c>
      <c r="C550" s="206" t="s">
        <v>1679</v>
      </c>
      <c r="D550" s="167" t="s">
        <v>1679</v>
      </c>
      <c r="E550" s="207"/>
      <c r="F550" s="167" t="s">
        <v>1679</v>
      </c>
      <c r="G550" s="141" t="str">
        <f t="shared" si="31"/>
        <v/>
      </c>
    </row>
    <row r="551" spans="1:7" x14ac:dyDescent="0.3">
      <c r="A551" s="107" t="s">
        <v>1836</v>
      </c>
      <c r="B551" s="122" t="s">
        <v>718</v>
      </c>
      <c r="C551" s="206" t="s">
        <v>1679</v>
      </c>
      <c r="D551" s="167" t="s">
        <v>1679</v>
      </c>
      <c r="E551" s="207"/>
      <c r="F551" s="167" t="s">
        <v>1679</v>
      </c>
      <c r="G551" s="141" t="str">
        <f t="shared" si="31"/>
        <v/>
      </c>
    </row>
    <row r="552" spans="1:7" x14ac:dyDescent="0.3">
      <c r="A552" s="107" t="s">
        <v>1837</v>
      </c>
      <c r="B552" s="122" t="s">
        <v>719</v>
      </c>
      <c r="C552" s="206" t="s">
        <v>1679</v>
      </c>
      <c r="D552" s="167" t="s">
        <v>1679</v>
      </c>
      <c r="E552" s="207"/>
      <c r="F552" s="167" t="s">
        <v>1679</v>
      </c>
      <c r="G552" s="141" t="str">
        <f t="shared" si="31"/>
        <v/>
      </c>
    </row>
    <row r="553" spans="1:7" x14ac:dyDescent="0.3">
      <c r="A553" s="107" t="s">
        <v>1838</v>
      </c>
      <c r="B553" s="122" t="s">
        <v>720</v>
      </c>
      <c r="C553" s="206" t="s">
        <v>1679</v>
      </c>
      <c r="D553" s="167" t="s">
        <v>1679</v>
      </c>
      <c r="E553" s="207"/>
      <c r="F553" s="167" t="s">
        <v>1679</v>
      </c>
      <c r="G553" s="141" t="str">
        <f t="shared" si="31"/>
        <v/>
      </c>
    </row>
    <row r="554" spans="1:7" x14ac:dyDescent="0.3">
      <c r="A554" s="107" t="s">
        <v>1839</v>
      </c>
      <c r="B554" s="122" t="s">
        <v>1727</v>
      </c>
      <c r="C554" s="206" t="s">
        <v>1679</v>
      </c>
      <c r="D554" s="167" t="s">
        <v>1679</v>
      </c>
      <c r="E554" s="207"/>
      <c r="F554" s="167" t="s">
        <v>1679</v>
      </c>
      <c r="G554" s="141" t="str">
        <f t="shared" si="31"/>
        <v/>
      </c>
    </row>
    <row r="555" spans="1:7" x14ac:dyDescent="0.3">
      <c r="A555" s="107" t="s">
        <v>1840</v>
      </c>
      <c r="B555" s="122" t="s">
        <v>1729</v>
      </c>
      <c r="C555" s="206" t="s">
        <v>1679</v>
      </c>
      <c r="D555" s="167" t="s">
        <v>1679</v>
      </c>
      <c r="E555" s="207"/>
      <c r="F555" s="167" t="s">
        <v>1679</v>
      </c>
      <c r="G555" s="141" t="str">
        <f t="shared" si="31"/>
        <v/>
      </c>
    </row>
    <row r="556" spans="1:7" x14ac:dyDescent="0.3">
      <c r="A556" s="107" t="s">
        <v>1841</v>
      </c>
      <c r="B556" s="122" t="s">
        <v>1731</v>
      </c>
      <c r="C556" s="206" t="s">
        <v>1679</v>
      </c>
      <c r="D556" s="167" t="s">
        <v>1679</v>
      </c>
      <c r="E556" s="207"/>
      <c r="F556" s="167" t="s">
        <v>1679</v>
      </c>
      <c r="G556" s="141" t="str">
        <f t="shared" si="31"/>
        <v/>
      </c>
    </row>
    <row r="557" spans="1:7" x14ac:dyDescent="0.3">
      <c r="A557" s="107" t="s">
        <v>1842</v>
      </c>
      <c r="B557" s="122" t="s">
        <v>721</v>
      </c>
      <c r="C557" s="206" t="s">
        <v>1679</v>
      </c>
      <c r="D557" s="167" t="s">
        <v>1679</v>
      </c>
      <c r="E557" s="207"/>
      <c r="F557" s="167" t="s">
        <v>1679</v>
      </c>
      <c r="G557" s="141" t="str">
        <f t="shared" si="31"/>
        <v/>
      </c>
    </row>
    <row r="558" spans="1:7" x14ac:dyDescent="0.3">
      <c r="A558" s="107" t="s">
        <v>1843</v>
      </c>
      <c r="B558" s="122" t="s">
        <v>722</v>
      </c>
      <c r="C558" s="206" t="s">
        <v>1679</v>
      </c>
      <c r="D558" s="167" t="s">
        <v>1679</v>
      </c>
      <c r="E558" s="207"/>
      <c r="F558" s="167" t="s">
        <v>1679</v>
      </c>
      <c r="G558" s="141" t="str">
        <f t="shared" si="31"/>
        <v/>
      </c>
    </row>
    <row r="559" spans="1:7" x14ac:dyDescent="0.3">
      <c r="A559" s="107" t="s">
        <v>1844</v>
      </c>
      <c r="B559" s="122" t="s">
        <v>66</v>
      </c>
      <c r="C559" s="206" t="s">
        <v>1679</v>
      </c>
      <c r="D559" s="167" t="s">
        <v>1679</v>
      </c>
      <c r="E559" s="207"/>
      <c r="F559" s="167" t="s">
        <v>1679</v>
      </c>
      <c r="G559" s="141" t="str">
        <f t="shared" si="31"/>
        <v/>
      </c>
    </row>
    <row r="560" spans="1:7" x14ac:dyDescent="0.3">
      <c r="A560" s="107" t="s">
        <v>1845</v>
      </c>
      <c r="B560" s="122" t="s">
        <v>1505</v>
      </c>
      <c r="C560" s="206" t="s">
        <v>1679</v>
      </c>
      <c r="D560" s="167" t="s">
        <v>1679</v>
      </c>
      <c r="E560" s="207"/>
      <c r="F560" s="167" t="s">
        <v>1679</v>
      </c>
      <c r="G560" s="141" t="str">
        <f t="shared" si="31"/>
        <v/>
      </c>
    </row>
    <row r="561" spans="1:7" x14ac:dyDescent="0.3">
      <c r="A561" s="107" t="s">
        <v>1846</v>
      </c>
      <c r="B561" s="122" t="s">
        <v>68</v>
      </c>
      <c r="C561" s="131">
        <f>SUM(C547:C560)</f>
        <v>0</v>
      </c>
      <c r="D561" s="107">
        <f>SUM(D547:D560)</f>
        <v>0</v>
      </c>
      <c r="E561" s="100"/>
      <c r="F561" s="131"/>
      <c r="G561" s="141" t="str">
        <f t="shared" si="31"/>
        <v/>
      </c>
    </row>
    <row r="562" spans="1:7" x14ac:dyDescent="0.3">
      <c r="A562" s="107" t="s">
        <v>1847</v>
      </c>
      <c r="B562" s="107" t="s">
        <v>1610</v>
      </c>
      <c r="C562" s="102"/>
      <c r="D562" s="102"/>
      <c r="E562" s="102"/>
      <c r="F562" s="167" t="s">
        <v>1679</v>
      </c>
      <c r="G562" s="141" t="str">
        <f t="shared" si="31"/>
        <v/>
      </c>
    </row>
    <row r="563" spans="1:7" x14ac:dyDescent="0.3">
      <c r="A563" s="107" t="s">
        <v>1848</v>
      </c>
      <c r="B563" s="122"/>
      <c r="C563" s="131"/>
      <c r="D563" s="182"/>
      <c r="E563" s="100"/>
      <c r="F563" s="141"/>
      <c r="G563" s="141" t="str">
        <f t="shared" si="31"/>
        <v/>
      </c>
    </row>
    <row r="564" spans="1:7" x14ac:dyDescent="0.3">
      <c r="A564" s="107" t="s">
        <v>1849</v>
      </c>
      <c r="B564" s="122"/>
      <c r="C564" s="131"/>
      <c r="D564" s="182"/>
      <c r="E564" s="100"/>
      <c r="F564" s="141"/>
      <c r="G564" s="141" t="str">
        <f t="shared" si="31"/>
        <v/>
      </c>
    </row>
    <row r="565" spans="1:7" x14ac:dyDescent="0.3">
      <c r="A565" s="107" t="s">
        <v>1850</v>
      </c>
      <c r="B565" s="122"/>
      <c r="C565" s="131"/>
      <c r="D565" s="182"/>
      <c r="E565" s="100"/>
      <c r="F565" s="141"/>
      <c r="G565" s="141" t="str">
        <f t="shared" si="31"/>
        <v/>
      </c>
    </row>
  </sheetData>
  <protectedRanges>
    <protectedRange sqref="C368:D368 F368:G368 B371:D394 C397:D397 F397:G397 C400:D407 B409:D417 F409:G417 C419:D419 F419:G419 C422:D429 B431:D439 F431:G439 F441:G467 C441:D467 B454:B467" name="Mortgage Assets III"/>
    <protectedRange sqref="F115:F120 B115:D120 B125:D130 F125:F130 B137:D140 F137:F140 D149 F149:G149 D159 D142:D143 B144:D146 F144:F146 D112:D114 D122:D124 D132:D136 B143" name="Mortgage Assets II"/>
    <protectedRange sqref="D159 B177:D179 F171:G179 D181 F181:G181 B199:D201 F193:G201 B209:C218 B223:C228 F220:G228 D220:D228 C368:D368 D203:D218 F203:G218 B171:B176 D171:D176 B193:B198 D193:D198" name="Mortgage Asset IV"/>
    <protectedRange sqref="C3 B16:D26 F16:F26 B125:B130 B37:B42 C73:D75 F73:F75 B88:D97 F77:F97 C77:D87 C28:D28 B29:D34 F28:F34 C36:D42 F36:F42 C45:D71 F45:F71 F99:F110 C152:C156 C112:C114 F112:F114 C122:C124 F122:F124 C132:C136 F132:F136 C149 C12:C15 B152:B156 D152:D156 C159 C181 C220:C222 C171:C176 C162:D169 C193:C198 C184:D191 C142:C143 F142:F143 C203:C208 B99:D110" name="Mortgage Asset I"/>
    <protectedRange sqref="C230:D251 C253:D274 C301:D307 C311:D314 C318:D336 C547:D565 C294:D299 C276:D292 C523:D526" name="Optional ECBECAIs_2"/>
    <protectedRange sqref="B230:B247 B253:B270 B318:B335 B547:B564" name="Mortgage Assets III_1"/>
    <protectedRange sqref="F337:G365 B337:D365" name="Mortgage Asset IV_3"/>
    <protectedRange sqref="C469:D490 C515:D522 C492:D513 C540:D543 C527:D535" name="Optional ECBECAIs_2_1"/>
    <protectedRange sqref="B469:B486 B492:B509" name="Mortgage Assets III_2"/>
    <protectedRange sqref="C308:D309 C315:D316" name="Optional ECBECAIs_2_2"/>
    <protectedRange sqref="C544:D544" name="Optional ECBECAIs_2_3"/>
  </protectedRanges>
  <hyperlinks>
    <hyperlink ref="B6" location="'B1. HTT Mortgage Assets'!B10" display="7. Mortgage Assets" xr:uid="{C9852406-0BD2-456C-A840-327FD88FAFDC}"/>
    <hyperlink ref="B7" location="'B1. HTT Mortgage Assets'!B166" display="7.A Residential Cover Pool" xr:uid="{11E657E0-D103-453C-816B-F62CE655390F}"/>
    <hyperlink ref="B8" location="'B1. HTT Mortgage Assets'!B267" display="7.B Commercial Cover Pool" xr:uid="{039B9095-3335-451C-93A7-8BE7C598DECF}"/>
    <hyperlink ref="B111" location="'2. Harmonised Glossary'!A9" display="Breakdown by Interest Rate" xr:uid="{28415CDA-EEAE-4A33-9631-1AA2548348A9}"/>
    <hyperlink ref="B11" location="'2. Harmonised Glossary'!A12" display="Property Type Information" xr:uid="{40BE8AF3-8581-453E-BBC7-F6804B0C91E3}"/>
    <hyperlink ref="B158" location="'C. HTT Harmonised Glossary'!B13" display="11. Loan to Value (LTV) Information - UNINDEXED" xr:uid="{A64CF7BC-76CB-4FE6-A9A0-9F04F9E837BD}"/>
    <hyperlink ref="B180" location="'C. HTT Harmonised Glossary'!B16" display="12. Loan to Value (LTV) Information - INDEXED " xr:uid="{58C93D47-D9EA-40EB-8FF1-30A3D8BF151D}"/>
    <hyperlink ref="B141" location="'C. HTT Harmonised Glossary'!B19" display="9. Non-Performing Loans (NPLs)" xr:uid="{407B0E78-6FA6-40F0-8459-CC239399F600}"/>
  </hyperlinks>
  <pageMargins left="0.7" right="0.7" top="0.75" bottom="0.75" header="0.3" footer="0.3"/>
  <pageSetup paperSize="9" scale="35" orientation="portrait" r:id="rId1"/>
  <headerFooter>
    <oddFooter>&amp;R&amp;1#&amp;"Calibri"&amp;10&amp;K0078D7Classification : Internal</oddFooter>
  </headerFooter>
  <rowBreaks count="3" manualBreakCount="3">
    <brk id="140" max="6" man="1"/>
    <brk id="274" max="6" man="1"/>
    <brk id="43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AC1A-0638-40DE-90D8-4B8A1A4DEF3A}">
  <sheetPr>
    <tabColor theme="9" tint="-0.249977111117893"/>
  </sheetPr>
  <dimension ref="A1:C403"/>
  <sheetViews>
    <sheetView view="pageBreakPreview" zoomScale="60" zoomScaleNormal="100" workbookViewId="0"/>
  </sheetViews>
  <sheetFormatPr defaultRowHeight="14.5" x14ac:dyDescent="0.3"/>
  <cols>
    <col min="1" max="1" width="14.81640625" style="102" customWidth="1"/>
    <col min="2" max="2" width="81.7265625" style="107" bestFit="1" customWidth="1"/>
    <col min="3" max="3" width="122.453125" style="102" customWidth="1"/>
    <col min="4" max="16384" width="8.7265625" style="102"/>
  </cols>
  <sheetData>
    <row r="1" spans="1:3" ht="31" x14ac:dyDescent="0.3">
      <c r="A1" s="99" t="s">
        <v>1851</v>
      </c>
      <c r="B1" s="99"/>
      <c r="C1" s="101" t="s">
        <v>1346</v>
      </c>
    </row>
    <row r="2" spans="1:3" ht="13" x14ac:dyDescent="0.3">
      <c r="B2" s="100"/>
      <c r="C2" s="100"/>
    </row>
    <row r="3" spans="1:3" ht="13" x14ac:dyDescent="0.3">
      <c r="A3" s="208" t="s">
        <v>1852</v>
      </c>
      <c r="B3" s="209"/>
      <c r="C3" s="100"/>
    </row>
    <row r="4" spans="1:3" x14ac:dyDescent="0.3">
      <c r="C4" s="100"/>
    </row>
    <row r="5" spans="1:3" ht="37" x14ac:dyDescent="0.3">
      <c r="A5" s="115" t="s">
        <v>5</v>
      </c>
      <c r="B5" s="115" t="s">
        <v>1853</v>
      </c>
      <c r="C5" s="210" t="s">
        <v>1854</v>
      </c>
    </row>
    <row r="6" spans="1:3" ht="29" x14ac:dyDescent="0.3">
      <c r="A6" s="166" t="s">
        <v>1855</v>
      </c>
      <c r="B6" s="118" t="s">
        <v>1856</v>
      </c>
      <c r="C6" s="211" t="s">
        <v>1857</v>
      </c>
    </row>
    <row r="7" spans="1:3" ht="29" x14ac:dyDescent="0.3">
      <c r="A7" s="166" t="s">
        <v>1858</v>
      </c>
      <c r="B7" s="118" t="s">
        <v>1859</v>
      </c>
      <c r="C7" s="211" t="s">
        <v>1860</v>
      </c>
    </row>
    <row r="8" spans="1:3" ht="29" x14ac:dyDescent="0.3">
      <c r="A8" s="166" t="s">
        <v>1861</v>
      </c>
      <c r="B8" s="118" t="s">
        <v>1862</v>
      </c>
      <c r="C8" s="211" t="s">
        <v>1863</v>
      </c>
    </row>
    <row r="9" spans="1:3" x14ac:dyDescent="0.3">
      <c r="A9" s="166" t="s">
        <v>1864</v>
      </c>
      <c r="B9" s="118" t="s">
        <v>1865</v>
      </c>
      <c r="C9" s="107" t="s">
        <v>1866</v>
      </c>
    </row>
    <row r="10" spans="1:3" ht="43.5" x14ac:dyDescent="0.3">
      <c r="A10" s="166" t="s">
        <v>1867</v>
      </c>
      <c r="B10" s="118" t="s">
        <v>1868</v>
      </c>
      <c r="C10" s="107" t="s">
        <v>1869</v>
      </c>
    </row>
    <row r="11" spans="1:3" ht="43.5" x14ac:dyDescent="0.3">
      <c r="A11" s="166" t="s">
        <v>1870</v>
      </c>
      <c r="B11" s="118" t="s">
        <v>1871</v>
      </c>
      <c r="C11" s="107" t="s">
        <v>1872</v>
      </c>
    </row>
    <row r="12" spans="1:3" x14ac:dyDescent="0.3">
      <c r="A12" s="166" t="s">
        <v>1873</v>
      </c>
      <c r="B12" s="118" t="s">
        <v>1874</v>
      </c>
      <c r="C12" s="107" t="s">
        <v>1875</v>
      </c>
    </row>
    <row r="13" spans="1:3" ht="29" x14ac:dyDescent="0.3">
      <c r="A13" s="166" t="s">
        <v>1876</v>
      </c>
      <c r="B13" s="118" t="s">
        <v>1877</v>
      </c>
      <c r="C13" s="107" t="s">
        <v>1878</v>
      </c>
    </row>
    <row r="14" spans="1:3" x14ac:dyDescent="0.3">
      <c r="A14" s="166" t="s">
        <v>1879</v>
      </c>
      <c r="B14" s="118" t="s">
        <v>1880</v>
      </c>
      <c r="C14" s="107" t="s">
        <v>1881</v>
      </c>
    </row>
    <row r="15" spans="1:3" ht="29" x14ac:dyDescent="0.3">
      <c r="A15" s="166" t="s">
        <v>1882</v>
      </c>
      <c r="B15" s="118" t="s">
        <v>1883</v>
      </c>
      <c r="C15" s="107" t="s">
        <v>1884</v>
      </c>
    </row>
    <row r="16" spans="1:3" x14ac:dyDescent="0.3">
      <c r="A16" s="166" t="s">
        <v>1885</v>
      </c>
      <c r="B16" s="118" t="s">
        <v>1886</v>
      </c>
      <c r="C16" s="107" t="s">
        <v>1887</v>
      </c>
    </row>
    <row r="17" spans="1:3" ht="29" x14ac:dyDescent="0.3">
      <c r="A17" s="166" t="s">
        <v>1888</v>
      </c>
      <c r="B17" s="124" t="s">
        <v>1889</v>
      </c>
      <c r="C17" s="107" t="s">
        <v>1890</v>
      </c>
    </row>
    <row r="18" spans="1:3" ht="43.5" x14ac:dyDescent="0.3">
      <c r="A18" s="166" t="s">
        <v>1891</v>
      </c>
      <c r="B18" s="124" t="s">
        <v>1892</v>
      </c>
      <c r="C18" s="107" t="s">
        <v>1893</v>
      </c>
    </row>
    <row r="19" spans="1:3" x14ac:dyDescent="0.3">
      <c r="A19" s="166" t="s">
        <v>1894</v>
      </c>
      <c r="B19" s="124" t="s">
        <v>1895</v>
      </c>
      <c r="C19" s="107" t="s">
        <v>1896</v>
      </c>
    </row>
    <row r="20" spans="1:3" ht="29" x14ac:dyDescent="0.3">
      <c r="A20" s="166" t="s">
        <v>1897</v>
      </c>
      <c r="B20" s="124" t="s">
        <v>1898</v>
      </c>
      <c r="C20" s="167" t="s">
        <v>1899</v>
      </c>
    </row>
    <row r="21" spans="1:3" x14ac:dyDescent="0.3">
      <c r="A21" s="166" t="s">
        <v>1900</v>
      </c>
      <c r="B21" s="124" t="s">
        <v>1901</v>
      </c>
      <c r="C21" s="167" t="s">
        <v>1902</v>
      </c>
    </row>
    <row r="22" spans="1:3" ht="13" x14ac:dyDescent="0.3">
      <c r="A22" s="166" t="s">
        <v>1903</v>
      </c>
      <c r="B22" s="102"/>
      <c r="C22" s="212"/>
    </row>
    <row r="23" spans="1:3" x14ac:dyDescent="0.3">
      <c r="A23" s="166" t="s">
        <v>1904</v>
      </c>
      <c r="C23" s="167"/>
    </row>
    <row r="24" spans="1:3" x14ac:dyDescent="0.3">
      <c r="A24" s="166" t="s">
        <v>1905</v>
      </c>
      <c r="B24" s="197"/>
      <c r="C24" s="167"/>
    </row>
    <row r="25" spans="1:3" x14ac:dyDescent="0.3">
      <c r="A25" s="166" t="s">
        <v>1906</v>
      </c>
      <c r="B25" s="197"/>
      <c r="C25" s="167"/>
    </row>
    <row r="26" spans="1:3" x14ac:dyDescent="0.3">
      <c r="A26" s="166" t="s">
        <v>1907</v>
      </c>
      <c r="B26" s="197"/>
      <c r="C26" s="167"/>
    </row>
    <row r="27" spans="1:3" x14ac:dyDescent="0.3">
      <c r="A27" s="166" t="s">
        <v>1908</v>
      </c>
      <c r="B27" s="197"/>
      <c r="C27" s="167"/>
    </row>
    <row r="28" spans="1:3" ht="18.5" x14ac:dyDescent="0.3">
      <c r="A28" s="115"/>
      <c r="B28" s="115" t="s">
        <v>1909</v>
      </c>
      <c r="C28" s="210" t="s">
        <v>1854</v>
      </c>
    </row>
    <row r="29" spans="1:3" x14ac:dyDescent="0.3">
      <c r="A29" s="166" t="s">
        <v>1910</v>
      </c>
      <c r="B29" s="118" t="s">
        <v>1911</v>
      </c>
      <c r="C29" s="167" t="s">
        <v>1679</v>
      </c>
    </row>
    <row r="30" spans="1:3" x14ac:dyDescent="0.3">
      <c r="A30" s="166" t="s">
        <v>1912</v>
      </c>
      <c r="B30" s="118" t="s">
        <v>1913</v>
      </c>
      <c r="C30" s="167" t="s">
        <v>1679</v>
      </c>
    </row>
    <row r="31" spans="1:3" x14ac:dyDescent="0.3">
      <c r="A31" s="166" t="s">
        <v>1914</v>
      </c>
      <c r="B31" s="118" t="s">
        <v>1915</v>
      </c>
      <c r="C31" s="167" t="s">
        <v>1679</v>
      </c>
    </row>
    <row r="32" spans="1:3" x14ac:dyDescent="0.3">
      <c r="A32" s="166" t="s">
        <v>1916</v>
      </c>
      <c r="B32" s="213"/>
      <c r="C32" s="167"/>
    </row>
    <row r="33" spans="1:3" x14ac:dyDescent="0.3">
      <c r="A33" s="166" t="s">
        <v>1917</v>
      </c>
      <c r="B33" s="213"/>
      <c r="C33" s="167"/>
    </row>
    <row r="34" spans="1:3" x14ac:dyDescent="0.3">
      <c r="A34" s="166" t="s">
        <v>1918</v>
      </c>
      <c r="B34" s="213"/>
      <c r="C34" s="167"/>
    </row>
    <row r="35" spans="1:3" x14ac:dyDescent="0.3">
      <c r="A35" s="166" t="s">
        <v>1919</v>
      </c>
      <c r="B35" s="213"/>
      <c r="C35" s="167"/>
    </row>
    <row r="36" spans="1:3" x14ac:dyDescent="0.3">
      <c r="A36" s="166" t="s">
        <v>1920</v>
      </c>
      <c r="B36" s="213"/>
      <c r="C36" s="167"/>
    </row>
    <row r="37" spans="1:3" x14ac:dyDescent="0.3">
      <c r="A37" s="166" t="s">
        <v>1921</v>
      </c>
      <c r="B37" s="213"/>
      <c r="C37" s="167"/>
    </row>
    <row r="38" spans="1:3" x14ac:dyDescent="0.3">
      <c r="A38" s="166" t="s">
        <v>1922</v>
      </c>
      <c r="B38" s="213"/>
      <c r="C38" s="167"/>
    </row>
    <row r="39" spans="1:3" x14ac:dyDescent="0.3">
      <c r="A39" s="166" t="s">
        <v>1923</v>
      </c>
      <c r="B39" s="213"/>
      <c r="C39" s="167"/>
    </row>
    <row r="40" spans="1:3" x14ac:dyDescent="0.3">
      <c r="A40" s="166" t="s">
        <v>1924</v>
      </c>
      <c r="B40" s="213"/>
      <c r="C40" s="167"/>
    </row>
    <row r="41" spans="1:3" x14ac:dyDescent="0.3">
      <c r="A41" s="166" t="s">
        <v>1925</v>
      </c>
      <c r="B41" s="213"/>
      <c r="C41" s="167"/>
    </row>
    <row r="42" spans="1:3" x14ac:dyDescent="0.3">
      <c r="A42" s="166" t="s">
        <v>1926</v>
      </c>
      <c r="B42" s="213"/>
      <c r="C42" s="167"/>
    </row>
    <row r="43" spans="1:3" x14ac:dyDescent="0.3">
      <c r="A43" s="166" t="s">
        <v>1927</v>
      </c>
      <c r="B43" s="213"/>
      <c r="C43" s="167"/>
    </row>
    <row r="44" spans="1:3" ht="18.5" x14ac:dyDescent="0.3">
      <c r="A44" s="115"/>
      <c r="B44" s="115" t="s">
        <v>1928</v>
      </c>
      <c r="C44" s="210" t="s">
        <v>1929</v>
      </c>
    </row>
    <row r="45" spans="1:3" x14ac:dyDescent="0.3">
      <c r="A45" s="166" t="s">
        <v>1930</v>
      </c>
      <c r="B45" s="124" t="s">
        <v>1931</v>
      </c>
      <c r="C45" s="107" t="s">
        <v>50</v>
      </c>
    </row>
    <row r="46" spans="1:3" x14ac:dyDescent="0.3">
      <c r="A46" s="166" t="s">
        <v>1932</v>
      </c>
      <c r="B46" s="124" t="s">
        <v>1933</v>
      </c>
      <c r="C46" s="107" t="s">
        <v>1934</v>
      </c>
    </row>
    <row r="47" spans="1:3" x14ac:dyDescent="0.3">
      <c r="A47" s="166" t="s">
        <v>1935</v>
      </c>
      <c r="B47" s="124" t="s">
        <v>1936</v>
      </c>
      <c r="C47" s="107" t="s">
        <v>1937</v>
      </c>
    </row>
    <row r="48" spans="1:3" x14ac:dyDescent="0.3">
      <c r="A48" s="166" t="s">
        <v>1938</v>
      </c>
      <c r="B48" s="214"/>
      <c r="C48" s="167"/>
    </row>
    <row r="49" spans="1:3" x14ac:dyDescent="0.3">
      <c r="A49" s="166" t="s">
        <v>1939</v>
      </c>
      <c r="B49" s="214"/>
      <c r="C49" s="167"/>
    </row>
    <row r="50" spans="1:3" x14ac:dyDescent="0.3">
      <c r="A50" s="166" t="s">
        <v>1940</v>
      </c>
      <c r="B50" s="215"/>
      <c r="C50" s="167"/>
    </row>
    <row r="51" spans="1:3" ht="18.5" x14ac:dyDescent="0.3">
      <c r="A51" s="115"/>
      <c r="B51" s="115" t="s">
        <v>1941</v>
      </c>
      <c r="C51" s="210" t="s">
        <v>1854</v>
      </c>
    </row>
    <row r="52" spans="1:3" x14ac:dyDescent="0.3">
      <c r="A52" s="166" t="s">
        <v>1942</v>
      </c>
      <c r="B52" s="118" t="s">
        <v>1943</v>
      </c>
      <c r="C52" s="107" t="s">
        <v>1679</v>
      </c>
    </row>
    <row r="53" spans="1:3" x14ac:dyDescent="0.3">
      <c r="A53" s="166" t="s">
        <v>1944</v>
      </c>
      <c r="B53" s="214"/>
      <c r="C53" s="212"/>
    </row>
    <row r="54" spans="1:3" x14ac:dyDescent="0.3">
      <c r="A54" s="166" t="s">
        <v>1945</v>
      </c>
      <c r="B54" s="214"/>
      <c r="C54" s="212"/>
    </row>
    <row r="55" spans="1:3" x14ac:dyDescent="0.3">
      <c r="A55" s="166" t="s">
        <v>1946</v>
      </c>
      <c r="B55" s="214"/>
      <c r="C55" s="212"/>
    </row>
    <row r="56" spans="1:3" x14ac:dyDescent="0.3">
      <c r="A56" s="166" t="s">
        <v>1947</v>
      </c>
      <c r="B56" s="214"/>
      <c r="C56" s="212"/>
    </row>
    <row r="57" spans="1:3" x14ac:dyDescent="0.3">
      <c r="A57" s="166" t="s">
        <v>1948</v>
      </c>
      <c r="B57" s="214"/>
      <c r="C57" s="212"/>
    </row>
    <row r="58" spans="1:3" x14ac:dyDescent="0.3">
      <c r="B58" s="122"/>
    </row>
    <row r="59" spans="1:3" x14ac:dyDescent="0.3">
      <c r="B59" s="122"/>
    </row>
    <row r="60" spans="1:3" x14ac:dyDescent="0.3">
      <c r="B60" s="122"/>
    </row>
    <row r="61" spans="1:3" x14ac:dyDescent="0.3">
      <c r="B61" s="122"/>
    </row>
    <row r="62" spans="1:3" x14ac:dyDescent="0.3">
      <c r="B62" s="122"/>
    </row>
    <row r="63" spans="1:3" x14ac:dyDescent="0.3">
      <c r="B63" s="122"/>
    </row>
    <row r="64" spans="1:3" x14ac:dyDescent="0.3">
      <c r="B64" s="122"/>
    </row>
    <row r="65" spans="2:2" x14ac:dyDescent="0.3">
      <c r="B65" s="122"/>
    </row>
    <row r="66" spans="2:2" x14ac:dyDescent="0.3">
      <c r="B66" s="122"/>
    </row>
    <row r="67" spans="2:2" x14ac:dyDescent="0.3">
      <c r="B67" s="122"/>
    </row>
    <row r="68" spans="2:2" x14ac:dyDescent="0.3">
      <c r="B68" s="122"/>
    </row>
    <row r="69" spans="2:2" x14ac:dyDescent="0.3">
      <c r="B69" s="122"/>
    </row>
    <row r="70" spans="2:2" x14ac:dyDescent="0.3">
      <c r="B70" s="122"/>
    </row>
    <row r="71" spans="2:2" x14ac:dyDescent="0.3">
      <c r="B71" s="122"/>
    </row>
    <row r="72" spans="2:2" x14ac:dyDescent="0.3">
      <c r="B72" s="122"/>
    </row>
    <row r="73" spans="2:2" x14ac:dyDescent="0.3">
      <c r="B73" s="122"/>
    </row>
    <row r="74" spans="2:2" x14ac:dyDescent="0.3">
      <c r="B74" s="122"/>
    </row>
    <row r="75" spans="2:2" x14ac:dyDescent="0.3">
      <c r="B75" s="122"/>
    </row>
    <row r="76" spans="2:2" x14ac:dyDescent="0.3">
      <c r="B76" s="122"/>
    </row>
    <row r="77" spans="2:2" x14ac:dyDescent="0.3">
      <c r="B77" s="122"/>
    </row>
    <row r="78" spans="2:2" x14ac:dyDescent="0.3">
      <c r="B78" s="122"/>
    </row>
    <row r="79" spans="2:2" x14ac:dyDescent="0.3">
      <c r="B79" s="122"/>
    </row>
    <row r="80" spans="2:2" x14ac:dyDescent="0.3">
      <c r="B80" s="122"/>
    </row>
    <row r="81" spans="2:2" x14ac:dyDescent="0.3">
      <c r="B81" s="122"/>
    </row>
    <row r="82" spans="2:2" x14ac:dyDescent="0.3">
      <c r="B82" s="122"/>
    </row>
    <row r="83" spans="2:2" x14ac:dyDescent="0.3">
      <c r="B83" s="122"/>
    </row>
    <row r="84" spans="2:2" x14ac:dyDescent="0.3">
      <c r="B84" s="122"/>
    </row>
    <row r="85" spans="2:2" x14ac:dyDescent="0.3">
      <c r="B85" s="122"/>
    </row>
    <row r="86" spans="2:2" x14ac:dyDescent="0.3">
      <c r="B86" s="122"/>
    </row>
    <row r="87" spans="2:2" x14ac:dyDescent="0.3">
      <c r="B87" s="122"/>
    </row>
    <row r="88" spans="2:2" x14ac:dyDescent="0.3">
      <c r="B88" s="122"/>
    </row>
    <row r="89" spans="2:2" x14ac:dyDescent="0.3">
      <c r="B89" s="122"/>
    </row>
    <row r="90" spans="2:2" x14ac:dyDescent="0.3">
      <c r="B90" s="122"/>
    </row>
    <row r="91" spans="2:2" x14ac:dyDescent="0.3">
      <c r="B91" s="122"/>
    </row>
    <row r="92" spans="2:2" x14ac:dyDescent="0.3">
      <c r="B92" s="122"/>
    </row>
    <row r="93" spans="2:2" x14ac:dyDescent="0.3">
      <c r="B93" s="122"/>
    </row>
    <row r="94" spans="2:2" x14ac:dyDescent="0.3">
      <c r="B94" s="122"/>
    </row>
    <row r="95" spans="2:2" x14ac:dyDescent="0.3">
      <c r="B95" s="122"/>
    </row>
    <row r="96" spans="2:2" x14ac:dyDescent="0.3">
      <c r="B96" s="122"/>
    </row>
    <row r="97" spans="2:2" x14ac:dyDescent="0.3">
      <c r="B97" s="122"/>
    </row>
    <row r="98" spans="2:2" x14ac:dyDescent="0.3">
      <c r="B98" s="122"/>
    </row>
    <row r="99" spans="2:2" x14ac:dyDescent="0.3">
      <c r="B99" s="122"/>
    </row>
    <row r="100" spans="2:2" x14ac:dyDescent="0.3">
      <c r="B100" s="122"/>
    </row>
    <row r="101" spans="2:2" x14ac:dyDescent="0.3">
      <c r="B101" s="122"/>
    </row>
    <row r="102" spans="2:2" x14ac:dyDescent="0.3">
      <c r="B102" s="122"/>
    </row>
    <row r="103" spans="2:2" ht="13" x14ac:dyDescent="0.3">
      <c r="B103" s="100"/>
    </row>
    <row r="104" spans="2:2" ht="13" x14ac:dyDescent="0.3">
      <c r="B104" s="100"/>
    </row>
    <row r="105" spans="2:2" ht="13" x14ac:dyDescent="0.3">
      <c r="B105" s="100"/>
    </row>
    <row r="106" spans="2:2" ht="13" x14ac:dyDescent="0.3">
      <c r="B106" s="100"/>
    </row>
    <row r="107" spans="2:2" ht="13" x14ac:dyDescent="0.3">
      <c r="B107" s="100"/>
    </row>
    <row r="108" spans="2:2" ht="13" x14ac:dyDescent="0.3">
      <c r="B108" s="100"/>
    </row>
    <row r="109" spans="2:2" ht="13" x14ac:dyDescent="0.3">
      <c r="B109" s="100"/>
    </row>
    <row r="110" spans="2:2" ht="13" x14ac:dyDescent="0.3">
      <c r="B110" s="100"/>
    </row>
    <row r="111" spans="2:2" ht="13" x14ac:dyDescent="0.3">
      <c r="B111" s="100"/>
    </row>
    <row r="112" spans="2:2" ht="13" x14ac:dyDescent="0.3">
      <c r="B112" s="100"/>
    </row>
    <row r="113" spans="2:2" x14ac:dyDescent="0.3">
      <c r="B113" s="122"/>
    </row>
    <row r="114" spans="2:2" x14ac:dyDescent="0.3">
      <c r="B114" s="122"/>
    </row>
    <row r="115" spans="2:2" x14ac:dyDescent="0.3">
      <c r="B115" s="122"/>
    </row>
    <row r="116" spans="2:2" x14ac:dyDescent="0.3">
      <c r="B116" s="122"/>
    </row>
    <row r="117" spans="2:2" x14ac:dyDescent="0.3">
      <c r="B117" s="122"/>
    </row>
    <row r="118" spans="2:2" x14ac:dyDescent="0.3">
      <c r="B118" s="122"/>
    </row>
    <row r="119" spans="2:2" x14ac:dyDescent="0.3">
      <c r="B119" s="122"/>
    </row>
    <row r="120" spans="2:2" x14ac:dyDescent="0.3">
      <c r="B120" s="122"/>
    </row>
    <row r="121" spans="2:2" ht="13" x14ac:dyDescent="0.3">
      <c r="B121" s="149"/>
    </row>
    <row r="122" spans="2:2" x14ac:dyDescent="0.3">
      <c r="B122" s="122"/>
    </row>
    <row r="123" spans="2:2" x14ac:dyDescent="0.3">
      <c r="B123" s="122"/>
    </row>
    <row r="124" spans="2:2" x14ac:dyDescent="0.3">
      <c r="B124" s="122"/>
    </row>
    <row r="125" spans="2:2" x14ac:dyDescent="0.3">
      <c r="B125" s="122"/>
    </row>
    <row r="126" spans="2:2" x14ac:dyDescent="0.3">
      <c r="B126" s="122"/>
    </row>
    <row r="127" spans="2:2" x14ac:dyDescent="0.3">
      <c r="B127" s="122"/>
    </row>
    <row r="128" spans="2:2" x14ac:dyDescent="0.3">
      <c r="B128" s="122"/>
    </row>
    <row r="129" spans="2:2" x14ac:dyDescent="0.3">
      <c r="B129" s="122"/>
    </row>
    <row r="130" spans="2:2" x14ac:dyDescent="0.3">
      <c r="B130" s="122"/>
    </row>
    <row r="131" spans="2:2" x14ac:dyDescent="0.3">
      <c r="B131" s="122"/>
    </row>
    <row r="132" spans="2:2" x14ac:dyDescent="0.3">
      <c r="B132" s="122"/>
    </row>
    <row r="133" spans="2:2" x14ac:dyDescent="0.3">
      <c r="B133" s="122"/>
    </row>
    <row r="134" spans="2:2" x14ac:dyDescent="0.3">
      <c r="B134" s="122"/>
    </row>
    <row r="135" spans="2:2" x14ac:dyDescent="0.3">
      <c r="B135" s="122"/>
    </row>
    <row r="136" spans="2:2" x14ac:dyDescent="0.3">
      <c r="B136" s="122"/>
    </row>
    <row r="137" spans="2:2" x14ac:dyDescent="0.3">
      <c r="B137" s="122"/>
    </row>
    <row r="138" spans="2:2" x14ac:dyDescent="0.3">
      <c r="B138" s="122"/>
    </row>
    <row r="140" spans="2:2" x14ac:dyDescent="0.3">
      <c r="B140" s="122"/>
    </row>
    <row r="141" spans="2:2" x14ac:dyDescent="0.3">
      <c r="B141" s="122"/>
    </row>
    <row r="142" spans="2:2" x14ac:dyDescent="0.3">
      <c r="B142" s="122"/>
    </row>
    <row r="147" spans="2:2" x14ac:dyDescent="0.3">
      <c r="B147" s="110"/>
    </row>
    <row r="148" spans="2:2" x14ac:dyDescent="0.3">
      <c r="B148" s="216"/>
    </row>
    <row r="154" spans="2:2" x14ac:dyDescent="0.3">
      <c r="B154" s="124"/>
    </row>
    <row r="155" spans="2:2" x14ac:dyDescent="0.3">
      <c r="B155" s="122"/>
    </row>
    <row r="157" spans="2:2" x14ac:dyDescent="0.3">
      <c r="B157" s="122"/>
    </row>
    <row r="158" spans="2:2" x14ac:dyDescent="0.3">
      <c r="B158" s="122"/>
    </row>
    <row r="159" spans="2:2" x14ac:dyDescent="0.3">
      <c r="B159" s="122"/>
    </row>
    <row r="160" spans="2:2" x14ac:dyDescent="0.3">
      <c r="B160" s="122"/>
    </row>
    <row r="161" spans="2:2" x14ac:dyDescent="0.3">
      <c r="B161" s="122"/>
    </row>
    <row r="162" spans="2:2" x14ac:dyDescent="0.3">
      <c r="B162" s="122"/>
    </row>
    <row r="163" spans="2:2" x14ac:dyDescent="0.3">
      <c r="B163" s="122"/>
    </row>
    <row r="164" spans="2:2" x14ac:dyDescent="0.3">
      <c r="B164" s="122"/>
    </row>
    <row r="165" spans="2:2" x14ac:dyDescent="0.3">
      <c r="B165" s="122"/>
    </row>
    <row r="166" spans="2:2" x14ac:dyDescent="0.3">
      <c r="B166" s="122"/>
    </row>
    <row r="167" spans="2:2" x14ac:dyDescent="0.3">
      <c r="B167" s="122"/>
    </row>
    <row r="168" spans="2:2" x14ac:dyDescent="0.3">
      <c r="B168" s="122"/>
    </row>
    <row r="265" spans="2:2" x14ac:dyDescent="0.3">
      <c r="B265" s="118"/>
    </row>
    <row r="266" spans="2:2" x14ac:dyDescent="0.3">
      <c r="B266" s="122"/>
    </row>
    <row r="267" spans="2:2" x14ac:dyDescent="0.3">
      <c r="B267" s="122"/>
    </row>
    <row r="270" spans="2:2" x14ac:dyDescent="0.3">
      <c r="B270" s="122"/>
    </row>
    <row r="286" spans="2:2" x14ac:dyDescent="0.3">
      <c r="B286" s="118"/>
    </row>
    <row r="316" spans="2:2" x14ac:dyDescent="0.3">
      <c r="B316" s="110"/>
    </row>
    <row r="317" spans="2:2" x14ac:dyDescent="0.3">
      <c r="B317" s="122"/>
    </row>
    <row r="319" spans="2:2" x14ac:dyDescent="0.3">
      <c r="B319" s="122"/>
    </row>
    <row r="320" spans="2:2" x14ac:dyDescent="0.3">
      <c r="B320" s="122"/>
    </row>
    <row r="321" spans="2:2" x14ac:dyDescent="0.3">
      <c r="B321" s="122"/>
    </row>
    <row r="322" spans="2:2" x14ac:dyDescent="0.3">
      <c r="B322" s="122"/>
    </row>
    <row r="323" spans="2:2" x14ac:dyDescent="0.3">
      <c r="B323" s="122"/>
    </row>
    <row r="324" spans="2:2" x14ac:dyDescent="0.3">
      <c r="B324" s="122"/>
    </row>
    <row r="325" spans="2:2" x14ac:dyDescent="0.3">
      <c r="B325" s="122"/>
    </row>
    <row r="326" spans="2:2" x14ac:dyDescent="0.3">
      <c r="B326" s="122"/>
    </row>
    <row r="327" spans="2:2" x14ac:dyDescent="0.3">
      <c r="B327" s="122"/>
    </row>
    <row r="328" spans="2:2" x14ac:dyDescent="0.3">
      <c r="B328" s="122"/>
    </row>
    <row r="329" spans="2:2" x14ac:dyDescent="0.3">
      <c r="B329" s="122"/>
    </row>
    <row r="330" spans="2:2" x14ac:dyDescent="0.3">
      <c r="B330" s="122"/>
    </row>
    <row r="342" spans="2:2" x14ac:dyDescent="0.3">
      <c r="B342" s="122"/>
    </row>
    <row r="343" spans="2:2" x14ac:dyDescent="0.3">
      <c r="B343" s="122"/>
    </row>
    <row r="344" spans="2:2" x14ac:dyDescent="0.3">
      <c r="B344" s="122"/>
    </row>
    <row r="345" spans="2:2" x14ac:dyDescent="0.3">
      <c r="B345" s="122"/>
    </row>
    <row r="346" spans="2:2" x14ac:dyDescent="0.3">
      <c r="B346" s="122"/>
    </row>
    <row r="347" spans="2:2" x14ac:dyDescent="0.3">
      <c r="B347" s="122"/>
    </row>
    <row r="348" spans="2:2" x14ac:dyDescent="0.3">
      <c r="B348" s="122"/>
    </row>
    <row r="349" spans="2:2" x14ac:dyDescent="0.3">
      <c r="B349" s="122"/>
    </row>
    <row r="350" spans="2:2" x14ac:dyDescent="0.3">
      <c r="B350" s="122"/>
    </row>
    <row r="352" spans="2:2" x14ac:dyDescent="0.3">
      <c r="B352" s="122"/>
    </row>
    <row r="353" spans="2:2" x14ac:dyDescent="0.3">
      <c r="B353" s="122"/>
    </row>
    <row r="354" spans="2:2" x14ac:dyDescent="0.3">
      <c r="B354" s="122"/>
    </row>
    <row r="355" spans="2:2" x14ac:dyDescent="0.3">
      <c r="B355" s="122"/>
    </row>
    <row r="356" spans="2:2" x14ac:dyDescent="0.3">
      <c r="B356" s="122"/>
    </row>
    <row r="358" spans="2:2" x14ac:dyDescent="0.3">
      <c r="B358" s="122"/>
    </row>
    <row r="361" spans="2:2" x14ac:dyDescent="0.3">
      <c r="B361" s="122"/>
    </row>
    <row r="364" spans="2:2" x14ac:dyDescent="0.3">
      <c r="B364" s="122"/>
    </row>
    <row r="365" spans="2:2" x14ac:dyDescent="0.3">
      <c r="B365" s="122"/>
    </row>
    <row r="366" spans="2:2" x14ac:dyDescent="0.3">
      <c r="B366" s="122"/>
    </row>
    <row r="367" spans="2:2" x14ac:dyDescent="0.3">
      <c r="B367" s="122"/>
    </row>
    <row r="368" spans="2:2" x14ac:dyDescent="0.3">
      <c r="B368" s="122"/>
    </row>
    <row r="369" spans="2:2" x14ac:dyDescent="0.3">
      <c r="B369" s="122"/>
    </row>
    <row r="370" spans="2:2" x14ac:dyDescent="0.3">
      <c r="B370" s="122"/>
    </row>
    <row r="371" spans="2:2" x14ac:dyDescent="0.3">
      <c r="B371" s="122"/>
    </row>
    <row r="372" spans="2:2" x14ac:dyDescent="0.3">
      <c r="B372" s="122"/>
    </row>
    <row r="373" spans="2:2" x14ac:dyDescent="0.3">
      <c r="B373" s="122"/>
    </row>
    <row r="374" spans="2:2" x14ac:dyDescent="0.3">
      <c r="B374" s="122"/>
    </row>
    <row r="375" spans="2:2" x14ac:dyDescent="0.3">
      <c r="B375" s="122"/>
    </row>
    <row r="376" spans="2:2" x14ac:dyDescent="0.3">
      <c r="B376" s="122"/>
    </row>
    <row r="377" spans="2:2" x14ac:dyDescent="0.3">
      <c r="B377" s="122"/>
    </row>
    <row r="378" spans="2:2" x14ac:dyDescent="0.3">
      <c r="B378" s="122"/>
    </row>
    <row r="379" spans="2:2" x14ac:dyDescent="0.3">
      <c r="B379" s="122"/>
    </row>
    <row r="380" spans="2:2" x14ac:dyDescent="0.3">
      <c r="B380" s="122"/>
    </row>
    <row r="381" spans="2:2" x14ac:dyDescent="0.3">
      <c r="B381" s="122"/>
    </row>
    <row r="382" spans="2:2" x14ac:dyDescent="0.3">
      <c r="B382" s="122"/>
    </row>
    <row r="386" spans="2:2" x14ac:dyDescent="0.3">
      <c r="B386" s="110"/>
    </row>
    <row r="403" spans="2:2" x14ac:dyDescent="0.3">
      <c r="B403" s="217"/>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9"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R16" sqref="R1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36"/>
    </row>
    <row r="3" spans="2:12" s="1" customFormat="1" ht="17.5" x14ac:dyDescent="0.2">
      <c r="B3" s="236"/>
      <c r="D3" s="240" t="s">
        <v>849</v>
      </c>
      <c r="E3" s="240"/>
      <c r="F3" s="240"/>
      <c r="G3" s="240"/>
      <c r="H3" s="240"/>
      <c r="I3" s="240"/>
      <c r="J3" s="240"/>
      <c r="K3" s="240"/>
      <c r="L3" s="240"/>
    </row>
    <row r="4" spans="2:12" s="1" customFormat="1" ht="8" x14ac:dyDescent="0.2">
      <c r="B4" s="236"/>
    </row>
    <row r="5" spans="2:12" s="1" customFormat="1" ht="8" x14ac:dyDescent="0.2"/>
    <row r="6" spans="2:12" s="1" customFormat="1" ht="15.5" x14ac:dyDescent="0.2">
      <c r="B6" s="238" t="s">
        <v>850</v>
      </c>
      <c r="C6" s="238"/>
      <c r="D6" s="238"/>
      <c r="E6" s="238"/>
      <c r="F6" s="238"/>
      <c r="G6" s="238"/>
      <c r="H6" s="238"/>
      <c r="I6" s="238"/>
      <c r="J6" s="238"/>
      <c r="K6" s="238"/>
    </row>
    <row r="7" spans="2:12" s="1" customFormat="1" ht="8" x14ac:dyDescent="0.2"/>
    <row r="8" spans="2:12" s="1" customFormat="1" ht="15.5" x14ac:dyDescent="0.2">
      <c r="B8" s="230" t="s">
        <v>851</v>
      </c>
      <c r="C8" s="230"/>
      <c r="D8" s="230"/>
      <c r="E8" s="230"/>
      <c r="F8" s="230"/>
      <c r="G8" s="230"/>
      <c r="H8" s="230"/>
      <c r="I8" s="230"/>
      <c r="J8" s="230"/>
      <c r="K8" s="230"/>
    </row>
    <row r="9" spans="2:12" s="1" customFormat="1" ht="8" x14ac:dyDescent="0.2"/>
    <row r="10" spans="2:12" s="1" customFormat="1" ht="8" x14ac:dyDescent="0.2">
      <c r="B10" s="229" t="s">
        <v>851</v>
      </c>
    </row>
    <row r="11" spans="2:12" s="1" customFormat="1" x14ac:dyDescent="0.2">
      <c r="B11" s="229"/>
      <c r="C11" s="239">
        <v>45046</v>
      </c>
      <c r="D11" s="239"/>
    </row>
    <row r="12" spans="2:12" s="1" customFormat="1" ht="8" x14ac:dyDescent="0.2">
      <c r="B12" s="229"/>
    </row>
    <row r="13" spans="2:12" s="1" customFormat="1" ht="8" x14ac:dyDescent="0.2"/>
    <row r="14" spans="2:12" s="1" customFormat="1" ht="15.5" x14ac:dyDescent="0.2">
      <c r="B14" s="230" t="s">
        <v>852</v>
      </c>
      <c r="C14" s="230"/>
      <c r="D14" s="230"/>
      <c r="E14" s="230"/>
      <c r="F14" s="230"/>
      <c r="G14" s="230"/>
      <c r="H14" s="230"/>
      <c r="I14" s="230"/>
      <c r="J14" s="230"/>
      <c r="K14" s="230"/>
    </row>
    <row r="15" spans="2:12" s="1" customFormat="1" ht="8" x14ac:dyDescent="0.2"/>
    <row r="16" spans="2:12" s="1" customFormat="1" ht="13" x14ac:dyDescent="0.2">
      <c r="B16" s="231" t="s">
        <v>831</v>
      </c>
      <c r="C16" s="231"/>
      <c r="D16" s="234"/>
      <c r="E16" s="234"/>
      <c r="F16" s="234"/>
      <c r="G16" s="234"/>
      <c r="H16" s="234"/>
      <c r="I16" s="234"/>
      <c r="J16" s="234"/>
      <c r="K16" s="234"/>
    </row>
    <row r="17" spans="2:11" s="1" customFormat="1" x14ac:dyDescent="0.2">
      <c r="B17" s="232" t="s">
        <v>832</v>
      </c>
      <c r="C17" s="232"/>
      <c r="D17" s="232" t="s">
        <v>833</v>
      </c>
      <c r="E17" s="232"/>
      <c r="F17" s="232" t="s">
        <v>834</v>
      </c>
      <c r="G17" s="232"/>
      <c r="H17" s="232"/>
      <c r="I17" s="232"/>
      <c r="J17" s="232"/>
      <c r="K17" s="232"/>
    </row>
    <row r="18" spans="2:11" s="1" customFormat="1" ht="8" x14ac:dyDescent="0.2"/>
    <row r="19" spans="2:11" s="1" customFormat="1" ht="13" x14ac:dyDescent="0.2">
      <c r="B19" s="233" t="s">
        <v>835</v>
      </c>
      <c r="C19" s="233"/>
      <c r="D19" s="233"/>
      <c r="E19" s="233"/>
      <c r="F19" s="234"/>
      <c r="G19" s="234"/>
      <c r="H19" s="234"/>
      <c r="I19" s="234"/>
      <c r="J19" s="235"/>
      <c r="K19" s="235"/>
    </row>
    <row r="20" spans="2:11" s="1" customFormat="1" x14ac:dyDescent="0.2">
      <c r="B20" s="237" t="s">
        <v>836</v>
      </c>
      <c r="C20" s="237"/>
      <c r="D20" s="237" t="s">
        <v>837</v>
      </c>
      <c r="E20" s="237"/>
      <c r="F20" s="237"/>
      <c r="G20" s="237" t="s">
        <v>838</v>
      </c>
      <c r="H20" s="237"/>
      <c r="I20" s="237"/>
      <c r="J20" s="237"/>
      <c r="K20" s="237"/>
    </row>
    <row r="21" spans="2:11" s="1" customFormat="1" ht="8" x14ac:dyDescent="0.2"/>
    <row r="22" spans="2:11" s="1" customFormat="1" ht="13" x14ac:dyDescent="0.2">
      <c r="B22" s="233" t="s">
        <v>839</v>
      </c>
      <c r="C22" s="233"/>
      <c r="D22" s="233"/>
      <c r="E22" s="233"/>
      <c r="F22" s="233"/>
      <c r="G22" s="233"/>
      <c r="H22" s="234"/>
      <c r="I22" s="234"/>
      <c r="J22" s="234"/>
      <c r="K22" s="6"/>
    </row>
    <row r="23" spans="2:11" s="1" customFormat="1" x14ac:dyDescent="0.2">
      <c r="B23" s="237" t="s">
        <v>840</v>
      </c>
      <c r="C23" s="237"/>
      <c r="D23" s="237" t="s">
        <v>841</v>
      </c>
      <c r="E23" s="237"/>
      <c r="F23" s="237"/>
      <c r="G23" s="237" t="s">
        <v>842</v>
      </c>
      <c r="H23" s="237"/>
      <c r="I23" s="237"/>
      <c r="J23" s="237"/>
      <c r="K23" s="237"/>
    </row>
    <row r="24" spans="2:11" s="1" customFormat="1" ht="8" x14ac:dyDescent="0.2"/>
    <row r="25" spans="2:11" s="1" customFormat="1" ht="13" x14ac:dyDescent="0.2">
      <c r="B25" s="233" t="s">
        <v>843</v>
      </c>
      <c r="C25" s="233"/>
      <c r="D25" s="235"/>
      <c r="E25" s="235"/>
      <c r="F25" s="235"/>
      <c r="G25" s="235"/>
      <c r="H25" s="235"/>
      <c r="I25" s="235"/>
      <c r="J25" s="235"/>
      <c r="K25" s="235"/>
    </row>
    <row r="26" spans="2:11" s="1" customFormat="1" x14ac:dyDescent="0.2">
      <c r="B26" s="237" t="s">
        <v>844</v>
      </c>
      <c r="C26" s="237"/>
      <c r="D26" s="241"/>
      <c r="E26" s="241"/>
      <c r="F26" s="241"/>
      <c r="G26" s="241"/>
      <c r="H26" s="241"/>
      <c r="I26" s="241"/>
      <c r="J26" s="241"/>
      <c r="K26" s="241"/>
    </row>
    <row r="27" spans="2:11" s="1" customFormat="1" ht="8" x14ac:dyDescent="0.2"/>
    <row r="28" spans="2:11" s="1" customFormat="1" ht="13" x14ac:dyDescent="0.2">
      <c r="B28" s="233" t="s">
        <v>845</v>
      </c>
      <c r="C28" s="233"/>
      <c r="D28" s="233"/>
      <c r="E28" s="233"/>
      <c r="F28" s="233"/>
      <c r="G28" s="233"/>
      <c r="H28" s="233"/>
      <c r="I28" s="233"/>
      <c r="J28" s="233"/>
      <c r="K28" s="233"/>
    </row>
    <row r="29" spans="2:11" s="1" customFormat="1" x14ac:dyDescent="0.2">
      <c r="B29" s="237" t="s">
        <v>846</v>
      </c>
      <c r="C29" s="237"/>
      <c r="D29" s="237"/>
      <c r="E29" s="237"/>
      <c r="F29" s="237"/>
      <c r="G29" s="237"/>
      <c r="H29" s="237"/>
      <c r="I29" s="237"/>
      <c r="J29" s="237"/>
      <c r="K29" s="237"/>
    </row>
    <row r="30" spans="2:11" s="1" customFormat="1" x14ac:dyDescent="0.2">
      <c r="B30" s="237" t="s">
        <v>847</v>
      </c>
      <c r="C30" s="237"/>
      <c r="D30" s="237"/>
      <c r="E30" s="237"/>
      <c r="F30" s="237"/>
      <c r="G30" s="237"/>
      <c r="H30" s="237"/>
      <c r="I30" s="237"/>
      <c r="J30" s="237"/>
      <c r="K30" s="237"/>
    </row>
    <row r="31" spans="2:11" s="1" customFormat="1" x14ac:dyDescent="0.2">
      <c r="B31" s="237" t="s">
        <v>848</v>
      </c>
      <c r="C31" s="237"/>
      <c r="D31" s="237"/>
      <c r="E31" s="237"/>
      <c r="F31" s="237"/>
      <c r="G31" s="237"/>
      <c r="H31" s="237"/>
      <c r="I31" s="237"/>
      <c r="J31" s="237"/>
      <c r="K31" s="23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U20" sqref="U20"/>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236"/>
      <c r="C2" s="236"/>
      <c r="D2" s="240" t="s">
        <v>849</v>
      </c>
      <c r="E2" s="240"/>
      <c r="F2" s="240"/>
      <c r="G2" s="240"/>
      <c r="H2" s="240"/>
      <c r="I2" s="240"/>
    </row>
    <row r="3" spans="2:14" s="1" customFormat="1" ht="8" x14ac:dyDescent="0.2">
      <c r="B3" s="236"/>
      <c r="C3" s="236"/>
    </row>
    <row r="4" spans="2:14" s="1" customFormat="1" ht="8" x14ac:dyDescent="0.2"/>
    <row r="5" spans="2:14" s="1" customFormat="1" ht="15.5" x14ac:dyDescent="0.2">
      <c r="B5" s="238" t="s">
        <v>883</v>
      </c>
      <c r="C5" s="238"/>
      <c r="D5" s="238"/>
      <c r="E5" s="238"/>
      <c r="F5" s="238"/>
      <c r="G5" s="238"/>
      <c r="H5" s="238"/>
      <c r="I5" s="238"/>
      <c r="J5" s="238"/>
    </row>
    <row r="6" spans="2:14" s="1" customFormat="1" ht="8" x14ac:dyDescent="0.2"/>
    <row r="7" spans="2:14" s="1" customFormat="1" ht="15.5" x14ac:dyDescent="0.2">
      <c r="B7" s="230" t="s">
        <v>884</v>
      </c>
      <c r="C7" s="230"/>
      <c r="D7" s="230"/>
      <c r="E7" s="230"/>
      <c r="F7" s="230"/>
      <c r="G7" s="230"/>
      <c r="H7" s="230"/>
      <c r="I7" s="230"/>
      <c r="J7" s="230"/>
      <c r="K7" s="230"/>
      <c r="L7" s="230"/>
      <c r="M7" s="230"/>
      <c r="N7" s="230"/>
    </row>
    <row r="8" spans="2:14" s="1" customFormat="1" ht="8" x14ac:dyDescent="0.2"/>
    <row r="9" spans="2:14" s="1" customFormat="1" ht="21" x14ac:dyDescent="0.2">
      <c r="B9" s="10" t="s">
        <v>853</v>
      </c>
      <c r="C9" s="10" t="s">
        <v>854</v>
      </c>
      <c r="D9" s="10" t="s">
        <v>855</v>
      </c>
      <c r="E9" s="244" t="s">
        <v>856</v>
      </c>
      <c r="F9" s="244"/>
      <c r="G9" s="11" t="s">
        <v>857</v>
      </c>
      <c r="H9" s="10" t="s">
        <v>858</v>
      </c>
      <c r="I9" s="11" t="s">
        <v>859</v>
      </c>
      <c r="J9" s="10" t="s">
        <v>860</v>
      </c>
      <c r="K9" s="11" t="s">
        <v>861</v>
      </c>
      <c r="L9" s="11" t="s">
        <v>862</v>
      </c>
      <c r="M9" s="11" t="s">
        <v>863</v>
      </c>
      <c r="N9" s="11" t="s">
        <v>878</v>
      </c>
    </row>
    <row r="10" spans="2:14" s="1" customFormat="1" ht="17" customHeight="1" x14ac:dyDescent="0.2">
      <c r="B10" s="12" t="s">
        <v>864</v>
      </c>
      <c r="C10" s="12" t="s">
        <v>865</v>
      </c>
      <c r="D10" s="13">
        <v>500000000</v>
      </c>
      <c r="E10" s="242">
        <v>42667</v>
      </c>
      <c r="F10" s="242"/>
      <c r="G10" s="14">
        <v>45223</v>
      </c>
      <c r="H10" s="12" t="s">
        <v>1</v>
      </c>
      <c r="I10" s="12" t="s">
        <v>866</v>
      </c>
      <c r="J10" s="15">
        <v>0</v>
      </c>
      <c r="K10" s="12" t="s">
        <v>867</v>
      </c>
      <c r="L10" s="12" t="s">
        <v>868</v>
      </c>
      <c r="M10" s="16">
        <v>0.48493150684931502</v>
      </c>
      <c r="N10" s="12" t="s">
        <v>879</v>
      </c>
    </row>
    <row r="11" spans="2:14" s="1" customFormat="1" ht="17" customHeight="1" x14ac:dyDescent="0.2">
      <c r="B11" s="12" t="s">
        <v>869</v>
      </c>
      <c r="C11" s="12" t="s">
        <v>870</v>
      </c>
      <c r="D11" s="13">
        <v>500000000</v>
      </c>
      <c r="E11" s="242">
        <v>42817</v>
      </c>
      <c r="F11" s="242"/>
      <c r="G11" s="14">
        <v>45558</v>
      </c>
      <c r="H11" s="12" t="s">
        <v>1</v>
      </c>
      <c r="I11" s="12" t="s">
        <v>866</v>
      </c>
      <c r="J11" s="15">
        <v>5.0000000000000001E-3</v>
      </c>
      <c r="K11" s="12" t="s">
        <v>867</v>
      </c>
      <c r="L11" s="12" t="s">
        <v>871</v>
      </c>
      <c r="M11" s="16">
        <v>1.4027397260273999</v>
      </c>
      <c r="N11" s="12" t="s">
        <v>880</v>
      </c>
    </row>
    <row r="12" spans="2:14" s="1" customFormat="1" ht="17" customHeight="1" x14ac:dyDescent="0.2">
      <c r="B12" s="12" t="s">
        <v>872</v>
      </c>
      <c r="C12" s="12" t="s">
        <v>873</v>
      </c>
      <c r="D12" s="13">
        <v>750000000</v>
      </c>
      <c r="E12" s="242">
        <v>43181</v>
      </c>
      <c r="F12" s="242"/>
      <c r="G12" s="14">
        <v>46834</v>
      </c>
      <c r="H12" s="12" t="s">
        <v>1</v>
      </c>
      <c r="I12" s="12" t="s">
        <v>866</v>
      </c>
      <c r="J12" s="15">
        <v>8.7500000000000008E-3</v>
      </c>
      <c r="K12" s="12" t="s">
        <v>867</v>
      </c>
      <c r="L12" s="12" t="s">
        <v>874</v>
      </c>
      <c r="M12" s="16">
        <v>4.8986301369863003</v>
      </c>
      <c r="N12" s="12" t="s">
        <v>881</v>
      </c>
    </row>
    <row r="13" spans="2:14" s="1" customFormat="1" ht="17" customHeight="1" x14ac:dyDescent="0.2">
      <c r="B13" s="12" t="s">
        <v>875</v>
      </c>
      <c r="C13" s="12" t="s">
        <v>876</v>
      </c>
      <c r="D13" s="13">
        <v>500000000</v>
      </c>
      <c r="E13" s="242">
        <v>43377</v>
      </c>
      <c r="F13" s="242"/>
      <c r="G13" s="14">
        <v>45934</v>
      </c>
      <c r="H13" s="12" t="s">
        <v>1</v>
      </c>
      <c r="I13" s="12" t="s">
        <v>866</v>
      </c>
      <c r="J13" s="15">
        <v>6.2500000000000003E-3</v>
      </c>
      <c r="K13" s="12" t="s">
        <v>867</v>
      </c>
      <c r="L13" s="12" t="s">
        <v>877</v>
      </c>
      <c r="M13" s="16">
        <v>2.43287671232877</v>
      </c>
      <c r="N13" s="12" t="s">
        <v>882</v>
      </c>
    </row>
    <row r="14" spans="2:14" s="1" customFormat="1" ht="17" customHeight="1" x14ac:dyDescent="0.2">
      <c r="B14" s="17"/>
      <c r="C14" s="18"/>
      <c r="D14" s="19">
        <v>2250000000</v>
      </c>
      <c r="E14" s="243"/>
      <c r="F14" s="243"/>
      <c r="G14" s="17"/>
      <c r="H14" s="17"/>
      <c r="I14" s="17"/>
      <c r="J14" s="17"/>
      <c r="K14" s="17"/>
      <c r="L14" s="17"/>
      <c r="M14" s="17"/>
      <c r="N14" s="17"/>
    </row>
    <row r="15" spans="2:14" s="1" customFormat="1" ht="8" x14ac:dyDescent="0.2"/>
    <row r="16" spans="2:14" s="1" customFormat="1" ht="15.5" x14ac:dyDescent="0.2">
      <c r="B16" s="230" t="s">
        <v>885</v>
      </c>
      <c r="C16" s="230"/>
      <c r="D16" s="230"/>
      <c r="E16" s="230"/>
      <c r="F16" s="230"/>
      <c r="G16" s="230"/>
      <c r="H16" s="230"/>
      <c r="I16" s="230"/>
      <c r="J16" s="230"/>
      <c r="K16" s="230"/>
      <c r="L16" s="230"/>
      <c r="M16" s="230"/>
      <c r="N16" s="230"/>
    </row>
    <row r="17" spans="2:7" s="1" customFormat="1" ht="8" x14ac:dyDescent="0.2"/>
    <row r="18" spans="2:7" s="1" customFormat="1" x14ac:dyDescent="0.2">
      <c r="B18" s="7" t="s">
        <v>886</v>
      </c>
      <c r="F18" s="245">
        <v>2250000000</v>
      </c>
      <c r="G18" s="245"/>
    </row>
    <row r="19" spans="2:7" s="1" customFormat="1" ht="13" x14ac:dyDescent="0.2">
      <c r="B19" s="237" t="s">
        <v>887</v>
      </c>
      <c r="C19" s="237"/>
      <c r="F19" s="20"/>
      <c r="G19" s="21">
        <v>5.4166666666666703E-3</v>
      </c>
    </row>
    <row r="20" spans="2:7" s="1" customFormat="1" ht="13" x14ac:dyDescent="0.2">
      <c r="B20" s="237" t="s">
        <v>888</v>
      </c>
      <c r="C20" s="237"/>
      <c r="F20" s="22"/>
      <c r="G20" s="23">
        <v>2.5929984779299899</v>
      </c>
    </row>
    <row r="21" spans="2:7" s="1" customFormat="1" ht="8" x14ac:dyDescent="0.2">
      <c r="B21" s="237"/>
      <c r="C21" s="237"/>
    </row>
    <row r="22" spans="2:7" s="1" customFormat="1" ht="10" x14ac:dyDescent="0.2">
      <c r="B22" s="24" t="s">
        <v>889</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activeCell="K9" sqref="K9"/>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36"/>
    </row>
    <row r="2" spans="2:6" s="1" customFormat="1" ht="17.5" x14ac:dyDescent="0.2">
      <c r="B2" s="236"/>
      <c r="C2" s="240" t="s">
        <v>849</v>
      </c>
      <c r="D2" s="240"/>
      <c r="E2" s="240"/>
      <c r="F2" s="240"/>
    </row>
    <row r="3" spans="2:6" s="1" customFormat="1" ht="8" x14ac:dyDescent="0.2">
      <c r="B3" s="236"/>
    </row>
    <row r="4" spans="2:6" s="1" customFormat="1" ht="8" x14ac:dyDescent="0.2"/>
    <row r="5" spans="2:6" s="1" customFormat="1" ht="15.5" x14ac:dyDescent="0.2">
      <c r="B5" s="238" t="s">
        <v>907</v>
      </c>
      <c r="C5" s="238"/>
      <c r="D5" s="238"/>
      <c r="E5" s="238"/>
      <c r="F5" s="238"/>
    </row>
    <row r="6" spans="2:6" s="1" customFormat="1" ht="8" x14ac:dyDescent="0.2"/>
    <row r="7" spans="2:6" s="1" customFormat="1" ht="13" x14ac:dyDescent="0.2">
      <c r="B7" s="246" t="s">
        <v>908</v>
      </c>
      <c r="C7" s="246"/>
      <c r="D7" s="246"/>
      <c r="E7" s="246"/>
      <c r="F7" s="246"/>
    </row>
    <row r="8" spans="2:6" s="1" customFormat="1" ht="8" x14ac:dyDescent="0.2"/>
    <row r="9" spans="2:6" s="1" customFormat="1" ht="13" x14ac:dyDescent="0.2">
      <c r="B9" s="5" t="s">
        <v>890</v>
      </c>
      <c r="C9" s="25" t="s">
        <v>891</v>
      </c>
      <c r="D9" s="25" t="s">
        <v>892</v>
      </c>
      <c r="E9" s="25" t="s">
        <v>893</v>
      </c>
    </row>
    <row r="10" spans="2:6" s="1" customFormat="1" x14ac:dyDescent="0.2">
      <c r="B10" s="7" t="s">
        <v>894</v>
      </c>
      <c r="C10" s="26" t="s">
        <v>895</v>
      </c>
      <c r="D10" s="26" t="s">
        <v>896</v>
      </c>
      <c r="E10" s="26" t="s">
        <v>897</v>
      </c>
    </row>
    <row r="11" spans="2:6" s="1" customFormat="1" x14ac:dyDescent="0.2">
      <c r="B11" s="7" t="s">
        <v>898</v>
      </c>
      <c r="C11" s="26" t="s">
        <v>899</v>
      </c>
      <c r="D11" s="26" t="s">
        <v>896</v>
      </c>
      <c r="E11" s="26" t="s">
        <v>900</v>
      </c>
    </row>
    <row r="12" spans="2:6" s="1" customFormat="1" x14ac:dyDescent="0.2">
      <c r="B12" s="7" t="s">
        <v>901</v>
      </c>
      <c r="C12" s="26" t="s">
        <v>902</v>
      </c>
      <c r="D12" s="26" t="s">
        <v>896</v>
      </c>
      <c r="E12" s="26" t="s">
        <v>903</v>
      </c>
    </row>
    <row r="13" spans="2:6" s="1" customFormat="1" ht="8" x14ac:dyDescent="0.2"/>
    <row r="14" spans="2:6" s="1" customFormat="1" ht="13" x14ac:dyDescent="0.2">
      <c r="B14" s="246" t="s">
        <v>909</v>
      </c>
      <c r="C14" s="246"/>
      <c r="D14" s="246"/>
      <c r="E14" s="246"/>
      <c r="F14" s="246"/>
    </row>
    <row r="15" spans="2:6" s="1" customFormat="1" ht="8" x14ac:dyDescent="0.2"/>
    <row r="16" spans="2:6" s="1" customFormat="1" ht="13" x14ac:dyDescent="0.2">
      <c r="B16" s="5" t="s">
        <v>890</v>
      </c>
      <c r="C16" s="25" t="s">
        <v>891</v>
      </c>
      <c r="D16" s="25" t="s">
        <v>892</v>
      </c>
    </row>
    <row r="17" spans="2:4" s="1" customFormat="1" x14ac:dyDescent="0.2">
      <c r="B17" s="7" t="s">
        <v>894</v>
      </c>
      <c r="C17" s="26" t="s">
        <v>904</v>
      </c>
      <c r="D17" s="26"/>
    </row>
    <row r="18" spans="2:4" s="1" customFormat="1" x14ac:dyDescent="0.2">
      <c r="B18" s="7" t="s">
        <v>898</v>
      </c>
      <c r="C18" s="26" t="s">
        <v>905</v>
      </c>
      <c r="D18" s="26" t="s">
        <v>896</v>
      </c>
    </row>
    <row r="19" spans="2:4" s="1" customFormat="1" x14ac:dyDescent="0.2">
      <c r="B19" s="7" t="s">
        <v>901</v>
      </c>
      <c r="C19" s="26" t="s">
        <v>906</v>
      </c>
      <c r="D19" s="26" t="s">
        <v>896</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tabSelected="1" topLeftCell="A20" zoomScaleNormal="100" workbookViewId="0">
      <selection activeCell="G41" sqref="G41"/>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236"/>
    </row>
    <row r="2" spans="2:4" s="1" customFormat="1" ht="17.5" x14ac:dyDescent="0.2">
      <c r="B2" s="236"/>
      <c r="C2" s="8" t="s">
        <v>849</v>
      </c>
    </row>
    <row r="3" spans="2:4" s="1" customFormat="1" ht="8" x14ac:dyDescent="0.2">
      <c r="B3" s="236"/>
      <c r="C3" s="247"/>
    </row>
    <row r="4" spans="2:4" s="1" customFormat="1" ht="8" x14ac:dyDescent="0.2">
      <c r="C4" s="247"/>
    </row>
    <row r="5" spans="2:4" s="1" customFormat="1" ht="15.5" x14ac:dyDescent="0.2">
      <c r="B5" s="238" t="s">
        <v>965</v>
      </c>
      <c r="C5" s="238"/>
    </row>
    <row r="6" spans="2:4" s="1" customFormat="1" x14ac:dyDescent="0.2">
      <c r="B6" s="7" t="s">
        <v>966</v>
      </c>
    </row>
    <row r="7" spans="2:4" s="1" customFormat="1" ht="8" x14ac:dyDescent="0.2"/>
    <row r="8" spans="2:4" s="1" customFormat="1" ht="15.5" x14ac:dyDescent="0.2">
      <c r="B8" s="230" t="s">
        <v>967</v>
      </c>
      <c r="C8" s="230"/>
    </row>
    <row r="9" spans="2:4" s="1" customFormat="1" ht="8" x14ac:dyDescent="0.2"/>
    <row r="10" spans="2:4" s="1" customFormat="1" ht="13" x14ac:dyDescent="0.3">
      <c r="B10" s="27" t="s">
        <v>910</v>
      </c>
      <c r="C10" s="28">
        <v>2250000000</v>
      </c>
      <c r="D10" s="29" t="s">
        <v>911</v>
      </c>
    </row>
    <row r="11" spans="2:4" s="1" customFormat="1" ht="13" x14ac:dyDescent="0.3">
      <c r="B11" s="27" t="s">
        <v>912</v>
      </c>
      <c r="C11" s="28">
        <v>2951102878.9300098</v>
      </c>
      <c r="D11" s="29" t="s">
        <v>913</v>
      </c>
    </row>
    <row r="12" spans="2:4" s="1" customFormat="1" ht="13" x14ac:dyDescent="0.3">
      <c r="B12" s="27" t="s">
        <v>914</v>
      </c>
      <c r="C12" s="28">
        <v>13000000</v>
      </c>
      <c r="D12" s="29" t="s">
        <v>915</v>
      </c>
    </row>
    <row r="13" spans="2:4" s="1" customFormat="1" ht="13" x14ac:dyDescent="0.3">
      <c r="B13" s="27" t="s">
        <v>916</v>
      </c>
      <c r="C13" s="28">
        <v>120093869.34999999</v>
      </c>
      <c r="D13" s="29" t="s">
        <v>917</v>
      </c>
    </row>
    <row r="14" spans="2:4" s="1" customFormat="1" ht="13" x14ac:dyDescent="0.3">
      <c r="B14" s="27" t="s">
        <v>918</v>
      </c>
      <c r="C14" s="30">
        <v>0.370754110346671</v>
      </c>
      <c r="D14" s="31"/>
    </row>
    <row r="15" spans="2:4" s="1" customFormat="1" ht="8" x14ac:dyDescent="0.2"/>
    <row r="16" spans="2:4" s="1" customFormat="1" ht="15.5" x14ac:dyDescent="0.2">
      <c r="B16" s="230" t="s">
        <v>968</v>
      </c>
      <c r="C16" s="230"/>
    </row>
    <row r="17" spans="2:4" s="1" customFormat="1" ht="8" x14ac:dyDescent="0.2"/>
    <row r="18" spans="2:4" s="1" customFormat="1" ht="13" x14ac:dyDescent="0.3">
      <c r="B18" s="27" t="s">
        <v>919</v>
      </c>
      <c r="C18" s="28">
        <v>2391755040.09304</v>
      </c>
      <c r="D18" s="29" t="s">
        <v>920</v>
      </c>
    </row>
    <row r="19" spans="2:4" s="1" customFormat="1" ht="13" x14ac:dyDescent="0.25">
      <c r="B19" s="27" t="s">
        <v>921</v>
      </c>
      <c r="C19" s="30">
        <v>1.0630022400413499</v>
      </c>
      <c r="D19" s="32" t="s">
        <v>922</v>
      </c>
    </row>
    <row r="20" spans="2:4" s="1" customFormat="1" ht="13" x14ac:dyDescent="0.3">
      <c r="B20" s="2" t="s">
        <v>923</v>
      </c>
      <c r="C20" s="33" t="s">
        <v>924</v>
      </c>
      <c r="D20" s="34" t="s">
        <v>925</v>
      </c>
    </row>
    <row r="21" spans="2:4" s="1" customFormat="1" ht="8" x14ac:dyDescent="0.2"/>
    <row r="22" spans="2:4" s="1" customFormat="1" ht="15.5" x14ac:dyDescent="0.2">
      <c r="B22" s="230" t="s">
        <v>969</v>
      </c>
      <c r="C22" s="230"/>
    </row>
    <row r="23" spans="2:4" s="1" customFormat="1" ht="8" x14ac:dyDescent="0.2"/>
    <row r="24" spans="2:4" s="1" customFormat="1" ht="13" x14ac:dyDescent="0.3">
      <c r="B24" s="27" t="s">
        <v>926</v>
      </c>
      <c r="C24" s="28">
        <v>12909340.390000001</v>
      </c>
      <c r="D24" s="29" t="s">
        <v>927</v>
      </c>
    </row>
    <row r="25" spans="2:4" s="1" customFormat="1" ht="13" x14ac:dyDescent="0.3">
      <c r="B25" s="27" t="s">
        <v>928</v>
      </c>
      <c r="C25" s="28">
        <v>120093869.34999999</v>
      </c>
      <c r="D25" s="29" t="s">
        <v>929</v>
      </c>
    </row>
    <row r="26" spans="2:4" s="1" customFormat="1" ht="13" x14ac:dyDescent="0.3">
      <c r="B26" s="27" t="s">
        <v>930</v>
      </c>
      <c r="C26" s="35">
        <v>0</v>
      </c>
      <c r="D26" s="29" t="s">
        <v>931</v>
      </c>
    </row>
    <row r="27" spans="2:4" s="1" customFormat="1" ht="13" x14ac:dyDescent="0.3">
      <c r="B27" s="27" t="s">
        <v>919</v>
      </c>
      <c r="C27" s="28">
        <v>2391755040.09304</v>
      </c>
      <c r="D27" s="29"/>
    </row>
    <row r="28" spans="2:4" s="1" customFormat="1" ht="13" x14ac:dyDescent="0.25">
      <c r="B28" s="27" t="s">
        <v>932</v>
      </c>
      <c r="C28" s="30">
        <v>1.12211477770357</v>
      </c>
      <c r="D28" s="32" t="s">
        <v>922</v>
      </c>
    </row>
    <row r="29" spans="2:4" s="1" customFormat="1" ht="13" x14ac:dyDescent="0.3">
      <c r="B29" s="2" t="s">
        <v>933</v>
      </c>
      <c r="C29" s="33" t="s">
        <v>924</v>
      </c>
      <c r="D29" s="34" t="s">
        <v>934</v>
      </c>
    </row>
    <row r="30" spans="2:4" s="1" customFormat="1" ht="8" x14ac:dyDescent="0.2"/>
    <row r="31" spans="2:4" s="1" customFormat="1" ht="15.5" x14ac:dyDescent="0.2">
      <c r="B31" s="230" t="s">
        <v>970</v>
      </c>
      <c r="C31" s="230"/>
    </row>
    <row r="32" spans="2:4" s="1" customFormat="1" ht="8" x14ac:dyDescent="0.2"/>
    <row r="33" spans="2:4" s="1" customFormat="1" ht="13" x14ac:dyDescent="0.3">
      <c r="B33" s="27" t="s">
        <v>935</v>
      </c>
      <c r="C33" s="28">
        <v>360477493.44000399</v>
      </c>
      <c r="D33" s="29" t="s">
        <v>936</v>
      </c>
    </row>
    <row r="34" spans="2:4" s="1" customFormat="1" ht="13" x14ac:dyDescent="0.3">
      <c r="B34" s="27" t="s">
        <v>937</v>
      </c>
      <c r="C34" s="28">
        <v>360477493.44000399</v>
      </c>
      <c r="D34" s="29"/>
    </row>
    <row r="35" spans="2:4" s="1" customFormat="1" ht="13" x14ac:dyDescent="0.3">
      <c r="B35" s="27" t="s">
        <v>938</v>
      </c>
      <c r="C35" s="36" t="s">
        <v>90</v>
      </c>
      <c r="D35" s="29"/>
    </row>
    <row r="36" spans="2:4" s="1" customFormat="1" ht="13" x14ac:dyDescent="0.3">
      <c r="B36" s="27" t="s">
        <v>939</v>
      </c>
      <c r="C36" s="36" t="s">
        <v>90</v>
      </c>
      <c r="D36" s="29"/>
    </row>
    <row r="37" spans="2:4" s="1" customFormat="1" ht="13" x14ac:dyDescent="0.3">
      <c r="B37" s="27" t="s">
        <v>940</v>
      </c>
      <c r="C37" s="36" t="s">
        <v>90</v>
      </c>
      <c r="D37" s="31"/>
    </row>
    <row r="38" spans="2:4" s="1" customFormat="1" ht="13" x14ac:dyDescent="0.3">
      <c r="B38" s="27" t="s">
        <v>941</v>
      </c>
      <c r="C38" s="28">
        <v>2524758249.8330402</v>
      </c>
      <c r="D38" s="29" t="s">
        <v>942</v>
      </c>
    </row>
    <row r="39" spans="2:4" s="1" customFormat="1" ht="13" x14ac:dyDescent="0.3">
      <c r="B39" s="27" t="s">
        <v>919</v>
      </c>
      <c r="C39" s="28">
        <v>2391755040.09304</v>
      </c>
      <c r="D39" s="31"/>
    </row>
    <row r="40" spans="2:4" s="1" customFormat="1" ht="13" x14ac:dyDescent="0.3">
      <c r="B40" s="27" t="s">
        <v>943</v>
      </c>
      <c r="C40" s="28">
        <v>12909340.390000001</v>
      </c>
      <c r="D40" s="31"/>
    </row>
    <row r="41" spans="2:4" s="1" customFormat="1" ht="13" x14ac:dyDescent="0.3">
      <c r="B41" s="27" t="s">
        <v>944</v>
      </c>
      <c r="C41" s="28">
        <v>120093869.34999999</v>
      </c>
      <c r="D41" s="31"/>
    </row>
    <row r="42" spans="2:4" s="1" customFormat="1" ht="13" x14ac:dyDescent="0.3">
      <c r="B42" s="27" t="s">
        <v>940</v>
      </c>
      <c r="C42" s="36" t="s">
        <v>90</v>
      </c>
      <c r="D42" s="31"/>
    </row>
    <row r="43" spans="2:4" s="1" customFormat="1" ht="13" x14ac:dyDescent="0.3">
      <c r="B43" s="27" t="s">
        <v>945</v>
      </c>
      <c r="C43" s="28">
        <v>47187500</v>
      </c>
      <c r="D43" s="29" t="s">
        <v>946</v>
      </c>
    </row>
    <row r="44" spans="2:4" s="1" customFormat="1" ht="13" x14ac:dyDescent="0.3">
      <c r="B44" s="27" t="s">
        <v>947</v>
      </c>
      <c r="C44" s="28">
        <v>18308992.528846301</v>
      </c>
      <c r="D44" s="29" t="s">
        <v>948</v>
      </c>
    </row>
    <row r="45" spans="2:4" s="1" customFormat="1" ht="13" x14ac:dyDescent="0.3">
      <c r="B45" s="27" t="s">
        <v>949</v>
      </c>
      <c r="C45" s="28">
        <v>2250000000</v>
      </c>
      <c r="D45" s="29" t="s">
        <v>950</v>
      </c>
    </row>
    <row r="46" spans="2:4" s="1" customFormat="1" ht="13" x14ac:dyDescent="0.3">
      <c r="B46" s="27" t="s">
        <v>951</v>
      </c>
      <c r="C46" s="28">
        <v>569739250.74419606</v>
      </c>
      <c r="D46" s="31"/>
    </row>
    <row r="47" spans="2:4" s="1" customFormat="1" ht="13" x14ac:dyDescent="0.3">
      <c r="B47" s="2" t="s">
        <v>952</v>
      </c>
      <c r="C47" s="33" t="s">
        <v>924</v>
      </c>
      <c r="D47" s="31"/>
    </row>
    <row r="48" spans="2:4" s="1" customFormat="1" ht="8" x14ac:dyDescent="0.2"/>
    <row r="49" spans="2:4" s="1" customFormat="1" ht="15.5" x14ac:dyDescent="0.2">
      <c r="B49" s="230" t="s">
        <v>971</v>
      </c>
      <c r="C49" s="230"/>
    </row>
    <row r="50" spans="2:4" s="1" customFormat="1" ht="8" x14ac:dyDescent="0.2"/>
    <row r="51" spans="2:4" s="1" customFormat="1" ht="13" x14ac:dyDescent="0.3">
      <c r="B51" s="27" t="s">
        <v>953</v>
      </c>
      <c r="C51" s="28">
        <v>288709165.98000097</v>
      </c>
      <c r="D51" s="29" t="s">
        <v>954</v>
      </c>
    </row>
    <row r="52" spans="2:4" s="1" customFormat="1" ht="13" x14ac:dyDescent="0.3">
      <c r="B52" s="27" t="s">
        <v>955</v>
      </c>
      <c r="C52" s="28">
        <v>-9157886.0076254997</v>
      </c>
      <c r="D52" s="29" t="s">
        <v>956</v>
      </c>
    </row>
    <row r="53" spans="2:4" s="1" customFormat="1" ht="13" x14ac:dyDescent="0.3">
      <c r="B53" s="27" t="s">
        <v>957</v>
      </c>
      <c r="C53" s="28">
        <v>279551279.97237498</v>
      </c>
      <c r="D53" s="29"/>
    </row>
    <row r="54" spans="2:4" s="1" customFormat="1" ht="13" x14ac:dyDescent="0.3">
      <c r="B54" s="2" t="s">
        <v>958</v>
      </c>
      <c r="C54" s="33" t="s">
        <v>924</v>
      </c>
      <c r="D54" s="29"/>
    </row>
    <row r="55" spans="2:4" s="1" customFormat="1" ht="13" x14ac:dyDescent="0.3">
      <c r="B55" s="27" t="s">
        <v>959</v>
      </c>
      <c r="C55" s="28">
        <v>10683536.85</v>
      </c>
      <c r="D55" s="29" t="s">
        <v>960</v>
      </c>
    </row>
    <row r="56" spans="2:4" s="1" customFormat="1" ht="13" x14ac:dyDescent="0.3">
      <c r="B56" s="27" t="s">
        <v>961</v>
      </c>
      <c r="C56" s="28">
        <v>0</v>
      </c>
      <c r="D56" s="29" t="s">
        <v>962</v>
      </c>
    </row>
    <row r="57" spans="2:4" s="1" customFormat="1" ht="13" x14ac:dyDescent="0.3">
      <c r="B57" s="27" t="s">
        <v>963</v>
      </c>
      <c r="C57" s="28">
        <v>10683536.85</v>
      </c>
      <c r="D57" s="29" t="s">
        <v>964</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0"/>
  <sheetViews>
    <sheetView view="pageBreakPreview" zoomScale="60" zoomScaleNormal="100" workbookViewId="0">
      <selection activeCell="M9" sqref="M9"/>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236"/>
    </row>
    <row r="2" spans="2:7" s="1" customFormat="1" ht="17.5" x14ac:dyDescent="0.2">
      <c r="B2" s="236"/>
      <c r="D2" s="240" t="s">
        <v>849</v>
      </c>
      <c r="E2" s="240"/>
      <c r="F2" s="240"/>
      <c r="G2" s="240"/>
    </row>
    <row r="3" spans="2:7" s="1" customFormat="1" ht="8" x14ac:dyDescent="0.2">
      <c r="B3" s="236"/>
    </row>
    <row r="4" spans="2:7" s="1" customFormat="1" ht="15.5" x14ac:dyDescent="0.2">
      <c r="B4" s="238" t="s">
        <v>1005</v>
      </c>
      <c r="C4" s="238"/>
      <c r="D4" s="238"/>
      <c r="E4" s="238"/>
      <c r="F4" s="238"/>
    </row>
    <row r="5" spans="2:7" s="1" customFormat="1" ht="8" x14ac:dyDescent="0.2"/>
    <row r="6" spans="2:7" s="1" customFormat="1" x14ac:dyDescent="0.2">
      <c r="B6" s="9" t="s">
        <v>1007</v>
      </c>
      <c r="C6" s="3">
        <v>45046</v>
      </c>
      <c r="D6" s="50" t="s">
        <v>1006</v>
      </c>
    </row>
    <row r="7" spans="2:7" s="1" customFormat="1" ht="8" x14ac:dyDescent="0.2"/>
    <row r="8" spans="2:7" s="1" customFormat="1" ht="13" x14ac:dyDescent="0.2">
      <c r="B8" s="246" t="s">
        <v>1008</v>
      </c>
      <c r="C8" s="246"/>
      <c r="D8" s="246"/>
      <c r="E8" s="246"/>
      <c r="F8" s="246"/>
    </row>
    <row r="9" spans="2:7" s="1" customFormat="1" ht="8" x14ac:dyDescent="0.2"/>
    <row r="10" spans="2:7" s="1" customFormat="1" ht="10" x14ac:dyDescent="0.2">
      <c r="B10" s="248" t="s">
        <v>1009</v>
      </c>
      <c r="C10" s="248"/>
    </row>
    <row r="11" spans="2:7" s="1" customFormat="1" ht="8" x14ac:dyDescent="0.2"/>
    <row r="12" spans="2:7" s="1" customFormat="1" x14ac:dyDescent="0.2">
      <c r="B12" s="249" t="s">
        <v>972</v>
      </c>
      <c r="C12" s="249"/>
      <c r="D12" s="249"/>
      <c r="E12" s="249"/>
      <c r="F12" s="37">
        <v>2951102878.9300098</v>
      </c>
    </row>
    <row r="13" spans="2:7" s="1" customFormat="1" x14ac:dyDescent="0.2">
      <c r="B13" s="250" t="s">
        <v>973</v>
      </c>
      <c r="C13" s="250"/>
      <c r="D13" s="250"/>
      <c r="E13" s="250"/>
      <c r="F13" s="38">
        <v>2951102878.9300098</v>
      </c>
    </row>
    <row r="14" spans="2:7" s="1" customFormat="1" x14ac:dyDescent="0.2">
      <c r="B14" s="250" t="s">
        <v>974</v>
      </c>
      <c r="C14" s="250"/>
      <c r="D14" s="250"/>
      <c r="E14" s="250"/>
      <c r="F14" s="38">
        <v>360477493.44000399</v>
      </c>
    </row>
    <row r="15" spans="2:7" s="1" customFormat="1" x14ac:dyDescent="0.2">
      <c r="B15" s="250" t="s">
        <v>432</v>
      </c>
      <c r="C15" s="250"/>
      <c r="D15" s="250"/>
      <c r="E15" s="250"/>
      <c r="F15" s="38">
        <v>23449</v>
      </c>
    </row>
    <row r="16" spans="2:7" s="1" customFormat="1" x14ac:dyDescent="0.2">
      <c r="B16" s="250" t="s">
        <v>975</v>
      </c>
      <c r="C16" s="250"/>
      <c r="D16" s="250"/>
      <c r="E16" s="250"/>
      <c r="F16" s="38">
        <v>44097</v>
      </c>
    </row>
    <row r="17" spans="2:6" s="1" customFormat="1" x14ac:dyDescent="0.2">
      <c r="B17" s="250" t="s">
        <v>976</v>
      </c>
      <c r="C17" s="250"/>
      <c r="D17" s="250"/>
      <c r="E17" s="250"/>
      <c r="F17" s="38">
        <v>125851.97146701399</v>
      </c>
    </row>
    <row r="18" spans="2:6" s="1" customFormat="1" x14ac:dyDescent="0.2">
      <c r="B18" s="250" t="s">
        <v>977</v>
      </c>
      <c r="C18" s="250"/>
      <c r="D18" s="250"/>
      <c r="E18" s="250"/>
      <c r="F18" s="38">
        <v>66922.985212826403</v>
      </c>
    </row>
    <row r="19" spans="2:6" s="1" customFormat="1" x14ac:dyDescent="0.2">
      <c r="B19" s="250" t="s">
        <v>978</v>
      </c>
      <c r="C19" s="250"/>
      <c r="D19" s="250"/>
      <c r="E19" s="250"/>
      <c r="F19" s="39">
        <v>0.48590838754162502</v>
      </c>
    </row>
    <row r="20" spans="2:6" s="1" customFormat="1" x14ac:dyDescent="0.2">
      <c r="B20" s="250" t="s">
        <v>979</v>
      </c>
      <c r="C20" s="250"/>
      <c r="D20" s="250"/>
      <c r="E20" s="250"/>
      <c r="F20" s="39">
        <v>0.57141337927624603</v>
      </c>
    </row>
    <row r="21" spans="2:6" s="1" customFormat="1" x14ac:dyDescent="0.2">
      <c r="B21" s="250" t="s">
        <v>980</v>
      </c>
      <c r="C21" s="250"/>
      <c r="D21" s="250"/>
      <c r="E21" s="250"/>
      <c r="F21" s="40">
        <v>4.5721624993507799</v>
      </c>
    </row>
    <row r="22" spans="2:6" s="1" customFormat="1" x14ac:dyDescent="0.2">
      <c r="B22" s="250" t="s">
        <v>981</v>
      </c>
      <c r="C22" s="250"/>
      <c r="D22" s="250"/>
      <c r="E22" s="250"/>
      <c r="F22" s="40">
        <v>13.9635271120427</v>
      </c>
    </row>
    <row r="23" spans="2:6" s="1" customFormat="1" x14ac:dyDescent="0.2">
      <c r="B23" s="250" t="s">
        <v>982</v>
      </c>
      <c r="C23" s="250"/>
      <c r="D23" s="250"/>
      <c r="E23" s="250"/>
      <c r="F23" s="40">
        <v>18.535689611393501</v>
      </c>
    </row>
    <row r="24" spans="2:6" s="1" customFormat="1" x14ac:dyDescent="0.2">
      <c r="B24" s="250" t="s">
        <v>983</v>
      </c>
      <c r="C24" s="250"/>
      <c r="D24" s="250"/>
      <c r="E24" s="250"/>
      <c r="F24" s="39">
        <v>0.92957661887905696</v>
      </c>
    </row>
    <row r="25" spans="2:6" s="1" customFormat="1" x14ac:dyDescent="0.2">
      <c r="B25" s="250" t="s">
        <v>984</v>
      </c>
      <c r="C25" s="250"/>
      <c r="D25" s="250"/>
      <c r="E25" s="250"/>
      <c r="F25" s="39">
        <v>7.0423381120942694E-2</v>
      </c>
    </row>
    <row r="26" spans="2:6" s="1" customFormat="1" x14ac:dyDescent="0.2">
      <c r="B26" s="250" t="s">
        <v>985</v>
      </c>
      <c r="C26" s="250"/>
      <c r="D26" s="250"/>
      <c r="E26" s="250"/>
      <c r="F26" s="39">
        <v>1.6801601839697901E-2</v>
      </c>
    </row>
    <row r="27" spans="2:6" s="1" customFormat="1" x14ac:dyDescent="0.2">
      <c r="B27" s="250" t="s">
        <v>986</v>
      </c>
      <c r="C27" s="250"/>
      <c r="D27" s="250"/>
      <c r="E27" s="250"/>
      <c r="F27" s="39">
        <v>1.67917463186695E-2</v>
      </c>
    </row>
    <row r="28" spans="2:6" s="1" customFormat="1" x14ac:dyDescent="0.2">
      <c r="B28" s="250" t="s">
        <v>987</v>
      </c>
      <c r="C28" s="250"/>
      <c r="D28" s="250"/>
      <c r="E28" s="250"/>
      <c r="F28" s="39">
        <v>1.6931693036245098E-2</v>
      </c>
    </row>
    <row r="29" spans="2:6" s="1" customFormat="1" x14ac:dyDescent="0.2">
      <c r="B29" s="250" t="s">
        <v>988</v>
      </c>
      <c r="C29" s="250"/>
      <c r="D29" s="250"/>
      <c r="E29" s="250"/>
      <c r="F29" s="40">
        <v>7.2790885554156199</v>
      </c>
    </row>
    <row r="30" spans="2:6" s="1" customFormat="1" x14ac:dyDescent="0.2">
      <c r="B30" s="250" t="s">
        <v>989</v>
      </c>
      <c r="C30" s="250"/>
      <c r="D30" s="250"/>
      <c r="E30" s="250"/>
      <c r="F30" s="40">
        <v>6.8019044351013003</v>
      </c>
    </row>
    <row r="31" spans="2:6" s="1" customFormat="1" x14ac:dyDescent="0.2">
      <c r="B31" s="251" t="s">
        <v>990</v>
      </c>
      <c r="C31" s="251"/>
      <c r="D31" s="251"/>
      <c r="E31" s="251"/>
      <c r="F31" s="41">
        <v>7.1759365460272195E-5</v>
      </c>
    </row>
    <row r="32" spans="2:6" s="1" customFormat="1" ht="8" x14ac:dyDescent="0.2"/>
    <row r="33" spans="2:6" s="1" customFormat="1" ht="13" x14ac:dyDescent="0.2">
      <c r="B33" s="246" t="s">
        <v>1010</v>
      </c>
      <c r="C33" s="246"/>
      <c r="D33" s="246"/>
      <c r="E33" s="246"/>
      <c r="F33" s="246"/>
    </row>
    <row r="34" spans="2:6" s="1" customFormat="1" ht="8" x14ac:dyDescent="0.2"/>
    <row r="35" spans="2:6" s="1" customFormat="1" x14ac:dyDescent="0.25">
      <c r="B35" s="252" t="s">
        <v>991</v>
      </c>
      <c r="C35" s="252"/>
      <c r="D35" s="252"/>
      <c r="E35" s="252"/>
      <c r="F35" s="28">
        <v>120093869.34999999</v>
      </c>
    </row>
    <row r="36" spans="2:6" s="1" customFormat="1" ht="8" x14ac:dyDescent="0.2"/>
    <row r="37" spans="2:6" s="1" customFormat="1" ht="13" x14ac:dyDescent="0.2">
      <c r="B37" s="246" t="s">
        <v>1011</v>
      </c>
      <c r="C37" s="246"/>
      <c r="D37" s="246"/>
      <c r="E37" s="246"/>
      <c r="F37" s="246"/>
    </row>
    <row r="38" spans="2:6" s="1" customFormat="1" ht="8" x14ac:dyDescent="0.2"/>
    <row r="39" spans="2:6" s="1" customFormat="1" ht="10.5" x14ac:dyDescent="0.2">
      <c r="B39" s="42"/>
      <c r="C39" s="43" t="s">
        <v>992</v>
      </c>
      <c r="D39" s="43" t="s">
        <v>992</v>
      </c>
      <c r="E39" s="43" t="s">
        <v>992</v>
      </c>
    </row>
    <row r="40" spans="2:6" s="1" customFormat="1" ht="10" x14ac:dyDescent="0.2">
      <c r="B40" s="44" t="s">
        <v>854</v>
      </c>
      <c r="C40" s="45" t="s">
        <v>993</v>
      </c>
      <c r="D40" s="45" t="s">
        <v>994</v>
      </c>
      <c r="E40" s="45" t="s">
        <v>995</v>
      </c>
    </row>
    <row r="41" spans="2:6" s="1" customFormat="1" ht="10" x14ac:dyDescent="0.2">
      <c r="B41" s="46" t="s">
        <v>10</v>
      </c>
      <c r="C41" s="12" t="s">
        <v>996</v>
      </c>
      <c r="D41" s="12" t="s">
        <v>996</v>
      </c>
      <c r="E41" s="12" t="s">
        <v>996</v>
      </c>
    </row>
    <row r="42" spans="2:6" s="1" customFormat="1" ht="10" x14ac:dyDescent="0.2">
      <c r="B42" s="47" t="s">
        <v>853</v>
      </c>
      <c r="C42" s="48" t="s">
        <v>997</v>
      </c>
      <c r="D42" s="48" t="s">
        <v>997</v>
      </c>
      <c r="E42" s="48" t="s">
        <v>997</v>
      </c>
    </row>
    <row r="43" spans="2:6" s="1" customFormat="1" ht="10" x14ac:dyDescent="0.2">
      <c r="B43" s="46" t="s">
        <v>858</v>
      </c>
      <c r="C43" s="12" t="s">
        <v>1</v>
      </c>
      <c r="D43" s="12" t="s">
        <v>1</v>
      </c>
      <c r="E43" s="12" t="s">
        <v>1</v>
      </c>
    </row>
    <row r="44" spans="2:6" s="1" customFormat="1" ht="10" x14ac:dyDescent="0.2">
      <c r="B44" s="47" t="s">
        <v>998</v>
      </c>
      <c r="C44" s="13">
        <v>2000000</v>
      </c>
      <c r="D44" s="13">
        <v>6000000</v>
      </c>
      <c r="E44" s="13">
        <v>5000000</v>
      </c>
    </row>
    <row r="45" spans="2:6" s="1" customFormat="1" ht="10" x14ac:dyDescent="0.2">
      <c r="B45" s="47" t="s">
        <v>856</v>
      </c>
      <c r="C45" s="14">
        <v>43385</v>
      </c>
      <c r="D45" s="14">
        <v>43180</v>
      </c>
      <c r="E45" s="14">
        <v>44587</v>
      </c>
    </row>
    <row r="46" spans="2:6" s="1" customFormat="1" ht="10" x14ac:dyDescent="0.2">
      <c r="B46" s="47" t="s">
        <v>857</v>
      </c>
      <c r="C46" s="14">
        <v>46195</v>
      </c>
      <c r="D46" s="14">
        <v>46926</v>
      </c>
      <c r="E46" s="14">
        <v>48143</v>
      </c>
    </row>
    <row r="47" spans="2:6" s="1" customFormat="1" ht="10" x14ac:dyDescent="0.2">
      <c r="B47" s="47" t="s">
        <v>859</v>
      </c>
      <c r="C47" s="12" t="s">
        <v>999</v>
      </c>
      <c r="D47" s="12" t="s">
        <v>999</v>
      </c>
      <c r="E47" s="12" t="s">
        <v>999</v>
      </c>
    </row>
    <row r="48" spans="2:6" s="1" customFormat="1" ht="10" x14ac:dyDescent="0.2">
      <c r="B48" s="46" t="s">
        <v>860</v>
      </c>
      <c r="C48" s="15">
        <v>0.01</v>
      </c>
      <c r="D48" s="15">
        <v>8.0000000000000002E-3</v>
      </c>
      <c r="E48" s="15">
        <v>0</v>
      </c>
    </row>
    <row r="49" spans="2:6" s="1" customFormat="1" ht="10" x14ac:dyDescent="0.2">
      <c r="B49" s="46" t="s">
        <v>1000</v>
      </c>
      <c r="C49" s="12" t="s">
        <v>1001</v>
      </c>
      <c r="D49" s="12" t="s">
        <v>1001</v>
      </c>
      <c r="E49" s="12" t="s">
        <v>1001</v>
      </c>
    </row>
    <row r="50" spans="2:6" s="1" customFormat="1" ht="10" x14ac:dyDescent="0.2">
      <c r="B50" s="46" t="s">
        <v>1002</v>
      </c>
      <c r="C50" s="12" t="s">
        <v>895</v>
      </c>
      <c r="D50" s="12" t="s">
        <v>895</v>
      </c>
      <c r="E50" s="12" t="s">
        <v>895</v>
      </c>
    </row>
    <row r="51" spans="2:6" s="1" customFormat="1" ht="10" x14ac:dyDescent="0.2">
      <c r="B51" s="46" t="s">
        <v>1003</v>
      </c>
      <c r="C51" s="12" t="s">
        <v>1004</v>
      </c>
      <c r="D51" s="12" t="s">
        <v>1004</v>
      </c>
      <c r="E51" s="12" t="s">
        <v>1004</v>
      </c>
    </row>
    <row r="52" spans="2:6" s="1" customFormat="1" ht="8" x14ac:dyDescent="0.2"/>
    <row r="53" spans="2:6" s="1" customFormat="1" ht="13" x14ac:dyDescent="0.2">
      <c r="B53" s="246" t="s">
        <v>1012</v>
      </c>
      <c r="C53" s="246"/>
      <c r="D53" s="246"/>
      <c r="E53" s="246"/>
      <c r="F53" s="246"/>
    </row>
    <row r="54" spans="2:6" s="1" customFormat="1" ht="8" x14ac:dyDescent="0.2"/>
    <row r="55" spans="2:6" s="1" customFormat="1" x14ac:dyDescent="0.2">
      <c r="B55" s="7" t="s">
        <v>1013</v>
      </c>
    </row>
    <row r="56" spans="2:6" s="1" customFormat="1" ht="8" x14ac:dyDescent="0.2"/>
    <row r="57" spans="2:6" s="1" customFormat="1" ht="13" x14ac:dyDescent="0.2">
      <c r="B57" s="246" t="s">
        <v>1014</v>
      </c>
      <c r="C57" s="246"/>
      <c r="D57" s="246"/>
      <c r="E57" s="246"/>
      <c r="F57" s="246"/>
    </row>
    <row r="58" spans="2:6" s="1" customFormat="1" ht="8" x14ac:dyDescent="0.2"/>
    <row r="59" spans="2:6" s="1" customFormat="1" x14ac:dyDescent="0.25">
      <c r="B59" s="49">
        <v>5983311.21</v>
      </c>
      <c r="C59" s="27" t="s">
        <v>1</v>
      </c>
    </row>
    <row r="60" spans="2:6" s="1" customFormat="1" ht="8" x14ac:dyDescent="0.2"/>
  </sheetData>
  <mergeCells count="30">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6"/>
  <sheetViews>
    <sheetView view="pageBreakPreview" topLeftCell="A235" zoomScale="60" zoomScaleNormal="100" workbookViewId="0"/>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6" customHeight="1" x14ac:dyDescent="0.2">
      <c r="B1" s="236"/>
      <c r="C1" s="236"/>
      <c r="D1" s="236"/>
      <c r="E1" s="236"/>
      <c r="F1" s="236"/>
      <c r="G1" s="236"/>
      <c r="H1" s="236"/>
      <c r="I1" s="236"/>
      <c r="J1" s="236"/>
      <c r="K1" s="236"/>
      <c r="L1" s="236"/>
    </row>
    <row r="2" spans="2:44" s="1" customFormat="1" ht="15.25" customHeight="1" x14ac:dyDescent="0.2">
      <c r="B2" s="236"/>
      <c r="C2" s="236"/>
      <c r="D2" s="236"/>
      <c r="E2" s="236"/>
      <c r="F2" s="236"/>
      <c r="G2" s="236"/>
      <c r="H2" s="236"/>
      <c r="I2" s="236"/>
      <c r="J2" s="236"/>
      <c r="K2" s="236"/>
      <c r="L2" s="236"/>
      <c r="M2" s="240" t="s">
        <v>849</v>
      </c>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row>
    <row r="3" spans="2:44" s="1" customFormat="1" ht="4.25" customHeight="1" x14ac:dyDescent="0.2">
      <c r="B3" s="236"/>
      <c r="C3" s="236"/>
      <c r="D3" s="236"/>
      <c r="E3" s="236"/>
      <c r="F3" s="236"/>
      <c r="G3" s="236"/>
      <c r="H3" s="236"/>
      <c r="I3" s="236"/>
      <c r="J3" s="236"/>
      <c r="K3" s="236"/>
      <c r="L3" s="236"/>
    </row>
    <row r="4" spans="2:44" s="1" customFormat="1" ht="1.75" customHeight="1" x14ac:dyDescent="0.2"/>
    <row r="5" spans="2:44" s="1" customFormat="1" ht="22" customHeight="1" x14ac:dyDescent="0.2">
      <c r="B5" s="238" t="s">
        <v>1129</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row>
    <row r="6" spans="2:44" s="1" customFormat="1" ht="4.6500000000000004" customHeight="1" x14ac:dyDescent="0.2"/>
    <row r="7" spans="2:44" s="1" customFormat="1" ht="1.75" customHeight="1" x14ac:dyDescent="0.2">
      <c r="B7" s="229" t="s">
        <v>1007</v>
      </c>
      <c r="C7" s="229"/>
      <c r="D7" s="229"/>
      <c r="E7" s="229"/>
      <c r="F7" s="229"/>
      <c r="G7" s="229"/>
      <c r="H7" s="229"/>
      <c r="I7" s="229"/>
      <c r="J7" s="229"/>
      <c r="K7" s="229"/>
    </row>
    <row r="8" spans="2:44" s="1" customFormat="1" ht="14.25" customHeight="1" x14ac:dyDescent="0.2">
      <c r="B8" s="229"/>
      <c r="C8" s="229"/>
      <c r="D8" s="229"/>
      <c r="E8" s="229"/>
      <c r="F8" s="229"/>
      <c r="G8" s="229"/>
      <c r="H8" s="229"/>
      <c r="I8" s="229"/>
      <c r="J8" s="229"/>
      <c r="K8" s="229"/>
      <c r="M8" s="239">
        <v>45046</v>
      </c>
      <c r="N8" s="239"/>
      <c r="O8" s="239"/>
      <c r="P8" s="239"/>
      <c r="Q8" s="239"/>
      <c r="R8" s="239"/>
      <c r="S8" s="239"/>
      <c r="T8" s="239"/>
      <c r="U8" s="239"/>
      <c r="V8" s="239"/>
    </row>
    <row r="9" spans="2:44" s="1" customFormat="1" ht="3.5" customHeight="1" x14ac:dyDescent="0.2">
      <c r="B9" s="229"/>
      <c r="C9" s="229"/>
      <c r="D9" s="229"/>
      <c r="E9" s="229"/>
      <c r="F9" s="229"/>
      <c r="G9" s="229"/>
      <c r="H9" s="229"/>
      <c r="I9" s="229"/>
      <c r="J9" s="229"/>
      <c r="K9" s="229"/>
    </row>
    <row r="10" spans="2:44" s="1" customFormat="1" ht="1.4" customHeight="1" x14ac:dyDescent="0.2"/>
    <row r="11" spans="2:44" s="1" customFormat="1" ht="12.75" customHeight="1" x14ac:dyDescent="0.2">
      <c r="B11" s="246" t="s">
        <v>1130</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row>
    <row r="12" spans="2:44" s="1" customFormat="1" ht="3.5" customHeight="1" x14ac:dyDescent="0.2"/>
    <row r="13" spans="2:44" s="1" customFormat="1" ht="9.9" customHeight="1" x14ac:dyDescent="0.2">
      <c r="B13" s="261"/>
      <c r="C13" s="261"/>
      <c r="D13" s="261"/>
      <c r="E13" s="261"/>
      <c r="F13" s="261"/>
      <c r="G13" s="261"/>
      <c r="H13" s="261"/>
      <c r="I13" s="261"/>
      <c r="J13" s="261"/>
      <c r="K13" s="244" t="s">
        <v>1015</v>
      </c>
      <c r="L13" s="244"/>
      <c r="M13" s="244"/>
      <c r="N13" s="244"/>
      <c r="O13" s="244"/>
      <c r="P13" s="244"/>
      <c r="Q13" s="244"/>
      <c r="R13" s="244"/>
      <c r="S13" s="244"/>
      <c r="T13" s="244"/>
      <c r="U13" s="244"/>
      <c r="V13" s="244" t="s">
        <v>1016</v>
      </c>
      <c r="W13" s="244"/>
      <c r="X13" s="244"/>
      <c r="Y13" s="244"/>
      <c r="Z13" s="244"/>
      <c r="AA13" s="244"/>
      <c r="AB13" s="244"/>
      <c r="AC13" s="244"/>
      <c r="AD13" s="244"/>
      <c r="AE13" s="244"/>
      <c r="AF13" s="244" t="s">
        <v>1017</v>
      </c>
      <c r="AG13" s="244"/>
      <c r="AH13" s="244"/>
      <c r="AI13" s="244"/>
      <c r="AJ13" s="244"/>
      <c r="AK13" s="244"/>
      <c r="AL13" s="244"/>
      <c r="AM13" s="244"/>
      <c r="AN13" s="244"/>
      <c r="AO13" s="10" t="s">
        <v>1016</v>
      </c>
    </row>
    <row r="14" spans="2:44" s="1" customFormat="1" ht="8.15" customHeight="1" x14ac:dyDescent="0.2">
      <c r="B14" s="263" t="s">
        <v>536</v>
      </c>
      <c r="C14" s="263"/>
      <c r="D14" s="263"/>
      <c r="E14" s="263"/>
      <c r="F14" s="263"/>
      <c r="G14" s="263"/>
      <c r="H14" s="263"/>
      <c r="I14" s="263"/>
      <c r="J14" s="263"/>
      <c r="K14" s="259">
        <v>494525712.01999998</v>
      </c>
      <c r="L14" s="259"/>
      <c r="M14" s="259"/>
      <c r="N14" s="259"/>
      <c r="O14" s="259"/>
      <c r="P14" s="259"/>
      <c r="Q14" s="259"/>
      <c r="R14" s="259"/>
      <c r="S14" s="259"/>
      <c r="T14" s="259"/>
      <c r="U14" s="259"/>
      <c r="V14" s="255">
        <v>0.167573186130097</v>
      </c>
      <c r="W14" s="255"/>
      <c r="X14" s="255"/>
      <c r="Y14" s="255"/>
      <c r="Z14" s="255"/>
      <c r="AA14" s="255"/>
      <c r="AB14" s="255"/>
      <c r="AC14" s="255"/>
      <c r="AD14" s="255"/>
      <c r="AE14" s="255"/>
      <c r="AF14" s="253">
        <v>7098</v>
      </c>
      <c r="AG14" s="253"/>
      <c r="AH14" s="253"/>
      <c r="AI14" s="253"/>
      <c r="AJ14" s="253"/>
      <c r="AK14" s="253"/>
      <c r="AL14" s="253"/>
      <c r="AM14" s="253"/>
      <c r="AN14" s="253"/>
      <c r="AO14" s="15">
        <v>0.16096333083883299</v>
      </c>
    </row>
    <row r="15" spans="2:44" s="1" customFormat="1" ht="8.15" customHeight="1" x14ac:dyDescent="0.2">
      <c r="B15" s="263" t="s">
        <v>540</v>
      </c>
      <c r="C15" s="263"/>
      <c r="D15" s="263"/>
      <c r="E15" s="263"/>
      <c r="F15" s="263"/>
      <c r="G15" s="263"/>
      <c r="H15" s="263"/>
      <c r="I15" s="263"/>
      <c r="J15" s="263"/>
      <c r="K15" s="259">
        <v>448573780.11000001</v>
      </c>
      <c r="L15" s="259"/>
      <c r="M15" s="259"/>
      <c r="N15" s="259"/>
      <c r="O15" s="259"/>
      <c r="P15" s="259"/>
      <c r="Q15" s="259"/>
      <c r="R15" s="259"/>
      <c r="S15" s="259"/>
      <c r="T15" s="259"/>
      <c r="U15" s="259"/>
      <c r="V15" s="255">
        <v>0.15200208142951699</v>
      </c>
      <c r="W15" s="255"/>
      <c r="X15" s="255"/>
      <c r="Y15" s="255"/>
      <c r="Z15" s="255"/>
      <c r="AA15" s="255"/>
      <c r="AB15" s="255"/>
      <c r="AC15" s="255"/>
      <c r="AD15" s="255"/>
      <c r="AE15" s="255"/>
      <c r="AF15" s="253">
        <v>7051</v>
      </c>
      <c r="AG15" s="253"/>
      <c r="AH15" s="253"/>
      <c r="AI15" s="253"/>
      <c r="AJ15" s="253"/>
      <c r="AK15" s="253"/>
      <c r="AL15" s="253"/>
      <c r="AM15" s="253"/>
      <c r="AN15" s="253"/>
      <c r="AO15" s="15">
        <v>0.15989749869605599</v>
      </c>
    </row>
    <row r="16" spans="2:44" s="1" customFormat="1" ht="8.15" customHeight="1" x14ac:dyDescent="0.2">
      <c r="B16" s="263" t="s">
        <v>538</v>
      </c>
      <c r="C16" s="263"/>
      <c r="D16" s="263"/>
      <c r="E16" s="263"/>
      <c r="F16" s="263"/>
      <c r="G16" s="263"/>
      <c r="H16" s="263"/>
      <c r="I16" s="263"/>
      <c r="J16" s="263"/>
      <c r="K16" s="259">
        <v>396680328.33999997</v>
      </c>
      <c r="L16" s="259"/>
      <c r="M16" s="259"/>
      <c r="N16" s="259"/>
      <c r="O16" s="259"/>
      <c r="P16" s="259"/>
      <c r="Q16" s="259"/>
      <c r="R16" s="259"/>
      <c r="S16" s="259"/>
      <c r="T16" s="259"/>
      <c r="U16" s="259"/>
      <c r="V16" s="255">
        <v>0.13441765489511801</v>
      </c>
      <c r="W16" s="255"/>
      <c r="X16" s="255"/>
      <c r="Y16" s="255"/>
      <c r="Z16" s="255"/>
      <c r="AA16" s="255"/>
      <c r="AB16" s="255"/>
      <c r="AC16" s="255"/>
      <c r="AD16" s="255"/>
      <c r="AE16" s="255"/>
      <c r="AF16" s="253">
        <v>5688</v>
      </c>
      <c r="AG16" s="253"/>
      <c r="AH16" s="253"/>
      <c r="AI16" s="253"/>
      <c r="AJ16" s="253"/>
      <c r="AK16" s="253"/>
      <c r="AL16" s="253"/>
      <c r="AM16" s="253"/>
      <c r="AN16" s="253"/>
      <c r="AO16" s="15">
        <v>0.12898836655554799</v>
      </c>
    </row>
    <row r="17" spans="2:44" s="1" customFormat="1" ht="8.15" customHeight="1" x14ac:dyDescent="0.2">
      <c r="B17" s="263" t="s">
        <v>544</v>
      </c>
      <c r="C17" s="263"/>
      <c r="D17" s="263"/>
      <c r="E17" s="263"/>
      <c r="F17" s="263"/>
      <c r="G17" s="263"/>
      <c r="H17" s="263"/>
      <c r="I17" s="263"/>
      <c r="J17" s="263"/>
      <c r="K17" s="259">
        <v>324395845.75</v>
      </c>
      <c r="L17" s="259"/>
      <c r="M17" s="259"/>
      <c r="N17" s="259"/>
      <c r="O17" s="259"/>
      <c r="P17" s="259"/>
      <c r="Q17" s="259"/>
      <c r="R17" s="259"/>
      <c r="S17" s="259"/>
      <c r="T17" s="259"/>
      <c r="U17" s="259"/>
      <c r="V17" s="255">
        <v>0.109923597739032</v>
      </c>
      <c r="W17" s="255"/>
      <c r="X17" s="255"/>
      <c r="Y17" s="255"/>
      <c r="Z17" s="255"/>
      <c r="AA17" s="255"/>
      <c r="AB17" s="255"/>
      <c r="AC17" s="255"/>
      <c r="AD17" s="255"/>
      <c r="AE17" s="255"/>
      <c r="AF17" s="253">
        <v>5513</v>
      </c>
      <c r="AG17" s="253"/>
      <c r="AH17" s="253"/>
      <c r="AI17" s="253"/>
      <c r="AJ17" s="253"/>
      <c r="AK17" s="253"/>
      <c r="AL17" s="253"/>
      <c r="AM17" s="253"/>
      <c r="AN17" s="253"/>
      <c r="AO17" s="15">
        <v>0.12501984261967899</v>
      </c>
    </row>
    <row r="18" spans="2:44" s="1" customFormat="1" ht="8.15" customHeight="1" x14ac:dyDescent="0.2">
      <c r="B18" s="263" t="s">
        <v>542</v>
      </c>
      <c r="C18" s="263"/>
      <c r="D18" s="263"/>
      <c r="E18" s="263"/>
      <c r="F18" s="263"/>
      <c r="G18" s="263"/>
      <c r="H18" s="263"/>
      <c r="I18" s="263"/>
      <c r="J18" s="263"/>
      <c r="K18" s="259">
        <v>308325192.419999</v>
      </c>
      <c r="L18" s="259"/>
      <c r="M18" s="259"/>
      <c r="N18" s="259"/>
      <c r="O18" s="259"/>
      <c r="P18" s="259"/>
      <c r="Q18" s="259"/>
      <c r="R18" s="259"/>
      <c r="S18" s="259"/>
      <c r="T18" s="259"/>
      <c r="U18" s="259"/>
      <c r="V18" s="255">
        <v>0.10447795453738699</v>
      </c>
      <c r="W18" s="255"/>
      <c r="X18" s="255"/>
      <c r="Y18" s="255"/>
      <c r="Z18" s="255"/>
      <c r="AA18" s="255"/>
      <c r="AB18" s="255"/>
      <c r="AC18" s="255"/>
      <c r="AD18" s="255"/>
      <c r="AE18" s="255"/>
      <c r="AF18" s="253">
        <v>3421</v>
      </c>
      <c r="AG18" s="253"/>
      <c r="AH18" s="253"/>
      <c r="AI18" s="253"/>
      <c r="AJ18" s="253"/>
      <c r="AK18" s="253"/>
      <c r="AL18" s="253"/>
      <c r="AM18" s="253"/>
      <c r="AN18" s="253"/>
      <c r="AO18" s="15">
        <v>7.7578973626323794E-2</v>
      </c>
    </row>
    <row r="19" spans="2:44" s="1" customFormat="1" ht="8.15" customHeight="1" x14ac:dyDescent="0.2">
      <c r="B19" s="263" t="s">
        <v>548</v>
      </c>
      <c r="C19" s="263"/>
      <c r="D19" s="263"/>
      <c r="E19" s="263"/>
      <c r="F19" s="263"/>
      <c r="G19" s="263"/>
      <c r="H19" s="263"/>
      <c r="I19" s="263"/>
      <c r="J19" s="263"/>
      <c r="K19" s="259">
        <v>227543348.86999899</v>
      </c>
      <c r="L19" s="259"/>
      <c r="M19" s="259"/>
      <c r="N19" s="259"/>
      <c r="O19" s="259"/>
      <c r="P19" s="259"/>
      <c r="Q19" s="259"/>
      <c r="R19" s="259"/>
      <c r="S19" s="259"/>
      <c r="T19" s="259"/>
      <c r="U19" s="259"/>
      <c r="V19" s="255">
        <v>7.7104512517876506E-2</v>
      </c>
      <c r="W19" s="255"/>
      <c r="X19" s="255"/>
      <c r="Y19" s="255"/>
      <c r="Z19" s="255"/>
      <c r="AA19" s="255"/>
      <c r="AB19" s="255"/>
      <c r="AC19" s="255"/>
      <c r="AD19" s="255"/>
      <c r="AE19" s="255"/>
      <c r="AF19" s="253">
        <v>3648</v>
      </c>
      <c r="AG19" s="253"/>
      <c r="AH19" s="253"/>
      <c r="AI19" s="253"/>
      <c r="AJ19" s="253"/>
      <c r="AK19" s="253"/>
      <c r="AL19" s="253"/>
      <c r="AM19" s="253"/>
      <c r="AN19" s="253"/>
      <c r="AO19" s="15">
        <v>8.2726716103136297E-2</v>
      </c>
    </row>
    <row r="20" spans="2:44" s="1" customFormat="1" ht="8.15" customHeight="1" x14ac:dyDescent="0.2">
      <c r="B20" s="263" t="s">
        <v>546</v>
      </c>
      <c r="C20" s="263"/>
      <c r="D20" s="263"/>
      <c r="E20" s="263"/>
      <c r="F20" s="263"/>
      <c r="G20" s="263"/>
      <c r="H20" s="263"/>
      <c r="I20" s="263"/>
      <c r="J20" s="263"/>
      <c r="K20" s="259">
        <v>200406901.03999901</v>
      </c>
      <c r="L20" s="259"/>
      <c r="M20" s="259"/>
      <c r="N20" s="259"/>
      <c r="O20" s="259"/>
      <c r="P20" s="259"/>
      <c r="Q20" s="259"/>
      <c r="R20" s="259"/>
      <c r="S20" s="259"/>
      <c r="T20" s="259"/>
      <c r="U20" s="259"/>
      <c r="V20" s="255">
        <v>6.7909154394733398E-2</v>
      </c>
      <c r="W20" s="255"/>
      <c r="X20" s="255"/>
      <c r="Y20" s="255"/>
      <c r="Z20" s="255"/>
      <c r="AA20" s="255"/>
      <c r="AB20" s="255"/>
      <c r="AC20" s="255"/>
      <c r="AD20" s="255"/>
      <c r="AE20" s="255"/>
      <c r="AF20" s="253">
        <v>3451</v>
      </c>
      <c r="AG20" s="253"/>
      <c r="AH20" s="253"/>
      <c r="AI20" s="253"/>
      <c r="AJ20" s="253"/>
      <c r="AK20" s="253"/>
      <c r="AL20" s="253"/>
      <c r="AM20" s="253"/>
      <c r="AN20" s="253"/>
      <c r="AO20" s="15">
        <v>7.8259292015329801E-2</v>
      </c>
    </row>
    <row r="21" spans="2:44" s="1" customFormat="1" ht="8.15" customHeight="1" x14ac:dyDescent="0.2">
      <c r="B21" s="263" t="s">
        <v>550</v>
      </c>
      <c r="C21" s="263"/>
      <c r="D21" s="263"/>
      <c r="E21" s="263"/>
      <c r="F21" s="263"/>
      <c r="G21" s="263"/>
      <c r="H21" s="263"/>
      <c r="I21" s="263"/>
      <c r="J21" s="263"/>
      <c r="K21" s="259">
        <v>180868875.75999999</v>
      </c>
      <c r="L21" s="259"/>
      <c r="M21" s="259"/>
      <c r="N21" s="259"/>
      <c r="O21" s="259"/>
      <c r="P21" s="259"/>
      <c r="Q21" s="259"/>
      <c r="R21" s="259"/>
      <c r="S21" s="259"/>
      <c r="T21" s="259"/>
      <c r="U21" s="259"/>
      <c r="V21" s="255">
        <v>6.1288570131305897E-2</v>
      </c>
      <c r="W21" s="255"/>
      <c r="X21" s="255"/>
      <c r="Y21" s="255"/>
      <c r="Z21" s="255"/>
      <c r="AA21" s="255"/>
      <c r="AB21" s="255"/>
      <c r="AC21" s="255"/>
      <c r="AD21" s="255"/>
      <c r="AE21" s="255"/>
      <c r="AF21" s="253">
        <v>3044</v>
      </c>
      <c r="AG21" s="253"/>
      <c r="AH21" s="253"/>
      <c r="AI21" s="253"/>
      <c r="AJ21" s="253"/>
      <c r="AK21" s="253"/>
      <c r="AL21" s="253"/>
      <c r="AM21" s="253"/>
      <c r="AN21" s="253"/>
      <c r="AO21" s="15">
        <v>6.9029639204481005E-2</v>
      </c>
    </row>
    <row r="22" spans="2:44" s="1" customFormat="1" ht="8.15" customHeight="1" x14ac:dyDescent="0.2">
      <c r="B22" s="263" t="s">
        <v>552</v>
      </c>
      <c r="C22" s="263"/>
      <c r="D22" s="263"/>
      <c r="E22" s="263"/>
      <c r="F22" s="263"/>
      <c r="G22" s="263"/>
      <c r="H22" s="263"/>
      <c r="I22" s="263"/>
      <c r="J22" s="263"/>
      <c r="K22" s="259">
        <v>169873123</v>
      </c>
      <c r="L22" s="259"/>
      <c r="M22" s="259"/>
      <c r="N22" s="259"/>
      <c r="O22" s="259"/>
      <c r="P22" s="259"/>
      <c r="Q22" s="259"/>
      <c r="R22" s="259"/>
      <c r="S22" s="259"/>
      <c r="T22" s="259"/>
      <c r="U22" s="259"/>
      <c r="V22" s="255">
        <v>5.7562589299357703E-2</v>
      </c>
      <c r="W22" s="255"/>
      <c r="X22" s="255"/>
      <c r="Y22" s="255"/>
      <c r="Z22" s="255"/>
      <c r="AA22" s="255"/>
      <c r="AB22" s="255"/>
      <c r="AC22" s="255"/>
      <c r="AD22" s="255"/>
      <c r="AE22" s="255"/>
      <c r="AF22" s="253">
        <v>2142</v>
      </c>
      <c r="AG22" s="253"/>
      <c r="AH22" s="253"/>
      <c r="AI22" s="253"/>
      <c r="AJ22" s="253"/>
      <c r="AK22" s="253"/>
      <c r="AL22" s="253"/>
      <c r="AM22" s="253"/>
      <c r="AN22" s="253"/>
      <c r="AO22" s="15">
        <v>4.85747329750323E-2</v>
      </c>
    </row>
    <row r="23" spans="2:44" s="1" customFormat="1" ht="8.15" customHeight="1" x14ac:dyDescent="0.2">
      <c r="B23" s="263" t="s">
        <v>554</v>
      </c>
      <c r="C23" s="263"/>
      <c r="D23" s="263"/>
      <c r="E23" s="263"/>
      <c r="F23" s="263"/>
      <c r="G23" s="263"/>
      <c r="H23" s="263"/>
      <c r="I23" s="263"/>
      <c r="J23" s="263"/>
      <c r="K23" s="259">
        <v>114951825.72</v>
      </c>
      <c r="L23" s="259"/>
      <c r="M23" s="259"/>
      <c r="N23" s="259"/>
      <c r="O23" s="259"/>
      <c r="P23" s="259"/>
      <c r="Q23" s="259"/>
      <c r="R23" s="259"/>
      <c r="S23" s="259"/>
      <c r="T23" s="259"/>
      <c r="U23" s="259"/>
      <c r="V23" s="255">
        <v>3.8952158035804901E-2</v>
      </c>
      <c r="W23" s="255"/>
      <c r="X23" s="255"/>
      <c r="Y23" s="255"/>
      <c r="Z23" s="255"/>
      <c r="AA23" s="255"/>
      <c r="AB23" s="255"/>
      <c r="AC23" s="255"/>
      <c r="AD23" s="255"/>
      <c r="AE23" s="255"/>
      <c r="AF23" s="253">
        <v>1763</v>
      </c>
      <c r="AG23" s="253"/>
      <c r="AH23" s="253"/>
      <c r="AI23" s="253"/>
      <c r="AJ23" s="253"/>
      <c r="AK23" s="253"/>
      <c r="AL23" s="253"/>
      <c r="AM23" s="253"/>
      <c r="AN23" s="253"/>
      <c r="AO23" s="15">
        <v>3.99800439939225E-2</v>
      </c>
    </row>
    <row r="24" spans="2:44" s="1" customFormat="1" ht="8.15" customHeight="1" x14ac:dyDescent="0.2">
      <c r="B24" s="263" t="s">
        <v>488</v>
      </c>
      <c r="C24" s="263"/>
      <c r="D24" s="263"/>
      <c r="E24" s="263"/>
      <c r="F24" s="263"/>
      <c r="G24" s="263"/>
      <c r="H24" s="263"/>
      <c r="I24" s="263"/>
      <c r="J24" s="263"/>
      <c r="K24" s="259">
        <v>81996445.450000003</v>
      </c>
      <c r="L24" s="259"/>
      <c r="M24" s="259"/>
      <c r="N24" s="259"/>
      <c r="O24" s="259"/>
      <c r="P24" s="259"/>
      <c r="Q24" s="259"/>
      <c r="R24" s="259"/>
      <c r="S24" s="259"/>
      <c r="T24" s="259"/>
      <c r="U24" s="259"/>
      <c r="V24" s="255">
        <v>2.7785017606614299E-2</v>
      </c>
      <c r="W24" s="255"/>
      <c r="X24" s="255"/>
      <c r="Y24" s="255"/>
      <c r="Z24" s="255"/>
      <c r="AA24" s="255"/>
      <c r="AB24" s="255"/>
      <c r="AC24" s="255"/>
      <c r="AD24" s="255"/>
      <c r="AE24" s="255"/>
      <c r="AF24" s="253">
        <v>1222</v>
      </c>
      <c r="AG24" s="253"/>
      <c r="AH24" s="253"/>
      <c r="AI24" s="253"/>
      <c r="AJ24" s="253"/>
      <c r="AK24" s="253"/>
      <c r="AL24" s="253"/>
      <c r="AM24" s="253"/>
      <c r="AN24" s="253"/>
      <c r="AO24" s="15">
        <v>2.7711635712180001E-2</v>
      </c>
    </row>
    <row r="25" spans="2:44" s="1" customFormat="1" ht="8.15" customHeight="1" x14ac:dyDescent="0.2">
      <c r="B25" s="263" t="s">
        <v>66</v>
      </c>
      <c r="C25" s="263"/>
      <c r="D25" s="263"/>
      <c r="E25" s="263"/>
      <c r="F25" s="263"/>
      <c r="G25" s="263"/>
      <c r="H25" s="263"/>
      <c r="I25" s="263"/>
      <c r="J25" s="263"/>
      <c r="K25" s="259">
        <v>2961500.45</v>
      </c>
      <c r="L25" s="259"/>
      <c r="M25" s="259"/>
      <c r="N25" s="259"/>
      <c r="O25" s="259"/>
      <c r="P25" s="259"/>
      <c r="Q25" s="259"/>
      <c r="R25" s="259"/>
      <c r="S25" s="259"/>
      <c r="T25" s="259"/>
      <c r="U25" s="259"/>
      <c r="V25" s="255">
        <v>1.00352328315771E-3</v>
      </c>
      <c r="W25" s="255"/>
      <c r="X25" s="255"/>
      <c r="Y25" s="255"/>
      <c r="Z25" s="255"/>
      <c r="AA25" s="255"/>
      <c r="AB25" s="255"/>
      <c r="AC25" s="255"/>
      <c r="AD25" s="255"/>
      <c r="AE25" s="255"/>
      <c r="AF25" s="253">
        <v>56</v>
      </c>
      <c r="AG25" s="253"/>
      <c r="AH25" s="253"/>
      <c r="AI25" s="253"/>
      <c r="AJ25" s="253"/>
      <c r="AK25" s="253"/>
      <c r="AL25" s="253"/>
      <c r="AM25" s="253"/>
      <c r="AN25" s="253"/>
      <c r="AO25" s="15">
        <v>1.26992765947797E-3</v>
      </c>
    </row>
    <row r="26" spans="2:44" s="1" customFormat="1" ht="8.9" customHeight="1" x14ac:dyDescent="0.2">
      <c r="B26" s="261"/>
      <c r="C26" s="261"/>
      <c r="D26" s="261"/>
      <c r="E26" s="261"/>
      <c r="F26" s="261"/>
      <c r="G26" s="261"/>
      <c r="H26" s="261"/>
      <c r="I26" s="261"/>
      <c r="J26" s="261"/>
      <c r="K26" s="260">
        <v>2951102878.9299998</v>
      </c>
      <c r="L26" s="260"/>
      <c r="M26" s="260"/>
      <c r="N26" s="260"/>
      <c r="O26" s="260"/>
      <c r="P26" s="260"/>
      <c r="Q26" s="260"/>
      <c r="R26" s="260"/>
      <c r="S26" s="260"/>
      <c r="T26" s="260"/>
      <c r="U26" s="260"/>
      <c r="V26" s="256">
        <v>1</v>
      </c>
      <c r="W26" s="256"/>
      <c r="X26" s="256"/>
      <c r="Y26" s="256"/>
      <c r="Z26" s="256"/>
      <c r="AA26" s="256"/>
      <c r="AB26" s="256"/>
      <c r="AC26" s="256"/>
      <c r="AD26" s="256"/>
      <c r="AE26" s="256"/>
      <c r="AF26" s="254">
        <v>44097</v>
      </c>
      <c r="AG26" s="254"/>
      <c r="AH26" s="254"/>
      <c r="AI26" s="254"/>
      <c r="AJ26" s="254"/>
      <c r="AK26" s="254"/>
      <c r="AL26" s="254"/>
      <c r="AM26" s="254"/>
      <c r="AN26" s="254"/>
      <c r="AO26" s="51">
        <v>1</v>
      </c>
    </row>
    <row r="27" spans="2:44" s="1" customFormat="1" ht="6" customHeight="1" x14ac:dyDescent="0.2"/>
    <row r="28" spans="2:44" s="1" customFormat="1" ht="12.75" customHeight="1" x14ac:dyDescent="0.2">
      <c r="B28" s="246" t="s">
        <v>1131</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row>
    <row r="29" spans="2:44" s="1" customFormat="1" ht="5.25" customHeight="1" x14ac:dyDescent="0.2"/>
    <row r="30" spans="2:44" s="1" customFormat="1" ht="8.9" customHeight="1" x14ac:dyDescent="0.2">
      <c r="B30" s="244" t="s">
        <v>1018</v>
      </c>
      <c r="C30" s="244"/>
      <c r="D30" s="244"/>
      <c r="E30" s="244"/>
      <c r="F30" s="244"/>
      <c r="G30" s="244"/>
      <c r="H30" s="244"/>
      <c r="I30" s="244"/>
      <c r="J30" s="244"/>
      <c r="K30" s="244" t="s">
        <v>1015</v>
      </c>
      <c r="L30" s="244"/>
      <c r="M30" s="244"/>
      <c r="N30" s="244"/>
      <c r="O30" s="244"/>
      <c r="P30" s="244"/>
      <c r="Q30" s="244"/>
      <c r="R30" s="244"/>
      <c r="S30" s="244"/>
      <c r="T30" s="244"/>
      <c r="U30" s="244"/>
      <c r="V30" s="244" t="s">
        <v>1016</v>
      </c>
      <c r="W30" s="244"/>
      <c r="X30" s="244"/>
      <c r="Y30" s="244"/>
      <c r="Z30" s="244"/>
      <c r="AA30" s="244"/>
      <c r="AB30" s="244"/>
      <c r="AC30" s="244"/>
      <c r="AD30" s="244"/>
      <c r="AE30" s="244"/>
      <c r="AF30" s="244" t="s">
        <v>1017</v>
      </c>
      <c r="AG30" s="244"/>
      <c r="AH30" s="244"/>
      <c r="AI30" s="244"/>
      <c r="AJ30" s="244"/>
      <c r="AK30" s="244"/>
      <c r="AL30" s="244"/>
      <c r="AM30" s="244"/>
      <c r="AN30" s="244" t="s">
        <v>1016</v>
      </c>
      <c r="AO30" s="244"/>
    </row>
    <row r="31" spans="2:44" s="1" customFormat="1" ht="7.15" customHeight="1" x14ac:dyDescent="0.2">
      <c r="B31" s="258" t="s">
        <v>1019</v>
      </c>
      <c r="C31" s="258"/>
      <c r="D31" s="258"/>
      <c r="E31" s="258"/>
      <c r="F31" s="258"/>
      <c r="G31" s="258"/>
      <c r="H31" s="258"/>
      <c r="I31" s="258"/>
      <c r="J31" s="258"/>
      <c r="K31" s="259">
        <v>88262928.4799999</v>
      </c>
      <c r="L31" s="259"/>
      <c r="M31" s="259"/>
      <c r="N31" s="259"/>
      <c r="O31" s="259"/>
      <c r="P31" s="259"/>
      <c r="Q31" s="259"/>
      <c r="R31" s="259"/>
      <c r="S31" s="259"/>
      <c r="T31" s="259"/>
      <c r="U31" s="259"/>
      <c r="V31" s="255">
        <v>2.9908455279607799E-2</v>
      </c>
      <c r="W31" s="255"/>
      <c r="X31" s="255"/>
      <c r="Y31" s="255"/>
      <c r="Z31" s="255"/>
      <c r="AA31" s="255"/>
      <c r="AB31" s="255"/>
      <c r="AC31" s="255"/>
      <c r="AD31" s="255"/>
      <c r="AE31" s="255"/>
      <c r="AF31" s="253">
        <v>846</v>
      </c>
      <c r="AG31" s="253"/>
      <c r="AH31" s="253"/>
      <c r="AI31" s="253"/>
      <c r="AJ31" s="253"/>
      <c r="AK31" s="253"/>
      <c r="AL31" s="253"/>
      <c r="AM31" s="253"/>
      <c r="AN31" s="255">
        <v>1.9184978569970701E-2</v>
      </c>
      <c r="AO31" s="255"/>
    </row>
    <row r="32" spans="2:44" s="1" customFormat="1" ht="7.15" customHeight="1" x14ac:dyDescent="0.2">
      <c r="B32" s="258" t="s">
        <v>1020</v>
      </c>
      <c r="C32" s="258"/>
      <c r="D32" s="258"/>
      <c r="E32" s="258"/>
      <c r="F32" s="258"/>
      <c r="G32" s="258"/>
      <c r="H32" s="258"/>
      <c r="I32" s="258"/>
      <c r="J32" s="258"/>
      <c r="K32" s="259">
        <v>479416908.06</v>
      </c>
      <c r="L32" s="259"/>
      <c r="M32" s="259"/>
      <c r="N32" s="259"/>
      <c r="O32" s="259"/>
      <c r="P32" s="259"/>
      <c r="Q32" s="259"/>
      <c r="R32" s="259"/>
      <c r="S32" s="259"/>
      <c r="T32" s="259"/>
      <c r="U32" s="259"/>
      <c r="V32" s="255">
        <v>0.16245347171150601</v>
      </c>
      <c r="W32" s="255"/>
      <c r="X32" s="255"/>
      <c r="Y32" s="255"/>
      <c r="Z32" s="255"/>
      <c r="AA32" s="255"/>
      <c r="AB32" s="255"/>
      <c r="AC32" s="255"/>
      <c r="AD32" s="255"/>
      <c r="AE32" s="255"/>
      <c r="AF32" s="253">
        <v>4543</v>
      </c>
      <c r="AG32" s="253"/>
      <c r="AH32" s="253"/>
      <c r="AI32" s="253"/>
      <c r="AJ32" s="253"/>
      <c r="AK32" s="253"/>
      <c r="AL32" s="253"/>
      <c r="AM32" s="253"/>
      <c r="AN32" s="255">
        <v>0.10302288137515</v>
      </c>
      <c r="AO32" s="255"/>
    </row>
    <row r="33" spans="2:41" s="1" customFormat="1" ht="7.15" customHeight="1" x14ac:dyDescent="0.2">
      <c r="B33" s="258" t="s">
        <v>1021</v>
      </c>
      <c r="C33" s="258"/>
      <c r="D33" s="258"/>
      <c r="E33" s="258"/>
      <c r="F33" s="258"/>
      <c r="G33" s="258"/>
      <c r="H33" s="258"/>
      <c r="I33" s="258"/>
      <c r="J33" s="258"/>
      <c r="K33" s="259">
        <v>360942476.14999998</v>
      </c>
      <c r="L33" s="259"/>
      <c r="M33" s="259"/>
      <c r="N33" s="259"/>
      <c r="O33" s="259"/>
      <c r="P33" s="259"/>
      <c r="Q33" s="259"/>
      <c r="R33" s="259"/>
      <c r="S33" s="259"/>
      <c r="T33" s="259"/>
      <c r="U33" s="259"/>
      <c r="V33" s="255">
        <v>0.12230765614002199</v>
      </c>
      <c r="W33" s="255"/>
      <c r="X33" s="255"/>
      <c r="Y33" s="255"/>
      <c r="Z33" s="255"/>
      <c r="AA33" s="255"/>
      <c r="AB33" s="255"/>
      <c r="AC33" s="255"/>
      <c r="AD33" s="255"/>
      <c r="AE33" s="255"/>
      <c r="AF33" s="253">
        <v>3802</v>
      </c>
      <c r="AG33" s="253"/>
      <c r="AH33" s="253"/>
      <c r="AI33" s="253"/>
      <c r="AJ33" s="253"/>
      <c r="AK33" s="253"/>
      <c r="AL33" s="253"/>
      <c r="AM33" s="253"/>
      <c r="AN33" s="255">
        <v>8.6219017166700704E-2</v>
      </c>
      <c r="AO33" s="255"/>
    </row>
    <row r="34" spans="2:41" s="1" customFormat="1" ht="7.15" customHeight="1" x14ac:dyDescent="0.2">
      <c r="B34" s="258" t="s">
        <v>1022</v>
      </c>
      <c r="C34" s="258"/>
      <c r="D34" s="258"/>
      <c r="E34" s="258"/>
      <c r="F34" s="258"/>
      <c r="G34" s="258"/>
      <c r="H34" s="258"/>
      <c r="I34" s="258"/>
      <c r="J34" s="258"/>
      <c r="K34" s="259">
        <v>453861497.72999901</v>
      </c>
      <c r="L34" s="259"/>
      <c r="M34" s="259"/>
      <c r="N34" s="259"/>
      <c r="O34" s="259"/>
      <c r="P34" s="259"/>
      <c r="Q34" s="259"/>
      <c r="R34" s="259"/>
      <c r="S34" s="259"/>
      <c r="T34" s="259"/>
      <c r="U34" s="259"/>
      <c r="V34" s="255">
        <v>0.15379385821159799</v>
      </c>
      <c r="W34" s="255"/>
      <c r="X34" s="255"/>
      <c r="Y34" s="255"/>
      <c r="Z34" s="255"/>
      <c r="AA34" s="255"/>
      <c r="AB34" s="255"/>
      <c r="AC34" s="255"/>
      <c r="AD34" s="255"/>
      <c r="AE34" s="255"/>
      <c r="AF34" s="253">
        <v>5540</v>
      </c>
      <c r="AG34" s="253"/>
      <c r="AH34" s="253"/>
      <c r="AI34" s="253"/>
      <c r="AJ34" s="253"/>
      <c r="AK34" s="253"/>
      <c r="AL34" s="253"/>
      <c r="AM34" s="253"/>
      <c r="AN34" s="255">
        <v>0.125632129169785</v>
      </c>
      <c r="AO34" s="255"/>
    </row>
    <row r="35" spans="2:41" s="1" customFormat="1" ht="7.15" customHeight="1" x14ac:dyDescent="0.2">
      <c r="B35" s="258" t="s">
        <v>1023</v>
      </c>
      <c r="C35" s="258"/>
      <c r="D35" s="258"/>
      <c r="E35" s="258"/>
      <c r="F35" s="258"/>
      <c r="G35" s="258"/>
      <c r="H35" s="258"/>
      <c r="I35" s="258"/>
      <c r="J35" s="258"/>
      <c r="K35" s="259">
        <v>239756070.78</v>
      </c>
      <c r="L35" s="259"/>
      <c r="M35" s="259"/>
      <c r="N35" s="259"/>
      <c r="O35" s="259"/>
      <c r="P35" s="259"/>
      <c r="Q35" s="259"/>
      <c r="R35" s="259"/>
      <c r="S35" s="259"/>
      <c r="T35" s="259"/>
      <c r="U35" s="259"/>
      <c r="V35" s="255">
        <v>8.1242871094663494E-2</v>
      </c>
      <c r="W35" s="255"/>
      <c r="X35" s="255"/>
      <c r="Y35" s="255"/>
      <c r="Z35" s="255"/>
      <c r="AA35" s="255"/>
      <c r="AB35" s="255"/>
      <c r="AC35" s="255"/>
      <c r="AD35" s="255"/>
      <c r="AE35" s="255"/>
      <c r="AF35" s="253">
        <v>3236</v>
      </c>
      <c r="AG35" s="253"/>
      <c r="AH35" s="253"/>
      <c r="AI35" s="253"/>
      <c r="AJ35" s="253"/>
      <c r="AK35" s="253"/>
      <c r="AL35" s="253"/>
      <c r="AM35" s="253"/>
      <c r="AN35" s="255">
        <v>7.3383676894119801E-2</v>
      </c>
      <c r="AO35" s="255"/>
    </row>
    <row r="36" spans="2:41" s="1" customFormat="1" ht="7.15" customHeight="1" x14ac:dyDescent="0.2">
      <c r="B36" s="258" t="s">
        <v>1024</v>
      </c>
      <c r="C36" s="258"/>
      <c r="D36" s="258"/>
      <c r="E36" s="258"/>
      <c r="F36" s="258"/>
      <c r="G36" s="258"/>
      <c r="H36" s="258"/>
      <c r="I36" s="258"/>
      <c r="J36" s="258"/>
      <c r="K36" s="259">
        <v>282686281.82999998</v>
      </c>
      <c r="L36" s="259"/>
      <c r="M36" s="259"/>
      <c r="N36" s="259"/>
      <c r="O36" s="259"/>
      <c r="P36" s="259"/>
      <c r="Q36" s="259"/>
      <c r="R36" s="259"/>
      <c r="S36" s="259"/>
      <c r="T36" s="259"/>
      <c r="U36" s="259"/>
      <c r="V36" s="255">
        <v>9.5790046442737004E-2</v>
      </c>
      <c r="W36" s="255"/>
      <c r="X36" s="255"/>
      <c r="Y36" s="255"/>
      <c r="Z36" s="255"/>
      <c r="AA36" s="255"/>
      <c r="AB36" s="255"/>
      <c r="AC36" s="255"/>
      <c r="AD36" s="255"/>
      <c r="AE36" s="255"/>
      <c r="AF36" s="253">
        <v>4327</v>
      </c>
      <c r="AG36" s="253"/>
      <c r="AH36" s="253"/>
      <c r="AI36" s="253"/>
      <c r="AJ36" s="253"/>
      <c r="AK36" s="253"/>
      <c r="AL36" s="253"/>
      <c r="AM36" s="253"/>
      <c r="AN36" s="255">
        <v>9.8124588974306606E-2</v>
      </c>
      <c r="AO36" s="255"/>
    </row>
    <row r="37" spans="2:41" s="1" customFormat="1" ht="7.15" customHeight="1" x14ac:dyDescent="0.2">
      <c r="B37" s="258" t="s">
        <v>1025</v>
      </c>
      <c r="C37" s="258"/>
      <c r="D37" s="258"/>
      <c r="E37" s="258"/>
      <c r="F37" s="258"/>
      <c r="G37" s="258"/>
      <c r="H37" s="258"/>
      <c r="I37" s="258"/>
      <c r="J37" s="258"/>
      <c r="K37" s="259">
        <v>621493838.75000203</v>
      </c>
      <c r="L37" s="259"/>
      <c r="M37" s="259"/>
      <c r="N37" s="259"/>
      <c r="O37" s="259"/>
      <c r="P37" s="259"/>
      <c r="Q37" s="259"/>
      <c r="R37" s="259"/>
      <c r="S37" s="259"/>
      <c r="T37" s="259"/>
      <c r="U37" s="259"/>
      <c r="V37" s="255">
        <v>0.21059714427012499</v>
      </c>
      <c r="W37" s="255"/>
      <c r="X37" s="255"/>
      <c r="Y37" s="255"/>
      <c r="Z37" s="255"/>
      <c r="AA37" s="255"/>
      <c r="AB37" s="255"/>
      <c r="AC37" s="255"/>
      <c r="AD37" s="255"/>
      <c r="AE37" s="255"/>
      <c r="AF37" s="253">
        <v>11482</v>
      </c>
      <c r="AG37" s="253"/>
      <c r="AH37" s="253"/>
      <c r="AI37" s="253"/>
      <c r="AJ37" s="253"/>
      <c r="AK37" s="253"/>
      <c r="AL37" s="253"/>
      <c r="AM37" s="253"/>
      <c r="AN37" s="255">
        <v>0.26038052475225099</v>
      </c>
      <c r="AO37" s="255"/>
    </row>
    <row r="38" spans="2:41" s="1" customFormat="1" ht="7.15" customHeight="1" x14ac:dyDescent="0.2">
      <c r="B38" s="258" t="s">
        <v>1026</v>
      </c>
      <c r="C38" s="258"/>
      <c r="D38" s="258"/>
      <c r="E38" s="258"/>
      <c r="F38" s="258"/>
      <c r="G38" s="258"/>
      <c r="H38" s="258"/>
      <c r="I38" s="258"/>
      <c r="J38" s="258"/>
      <c r="K38" s="259">
        <v>316301127.41000098</v>
      </c>
      <c r="L38" s="259"/>
      <c r="M38" s="259"/>
      <c r="N38" s="259"/>
      <c r="O38" s="259"/>
      <c r="P38" s="259"/>
      <c r="Q38" s="259"/>
      <c r="R38" s="259"/>
      <c r="S38" s="259"/>
      <c r="T38" s="259"/>
      <c r="U38" s="259"/>
      <c r="V38" s="255">
        <v>0.107180650890993</v>
      </c>
      <c r="W38" s="255"/>
      <c r="X38" s="255"/>
      <c r="Y38" s="255"/>
      <c r="Z38" s="255"/>
      <c r="AA38" s="255"/>
      <c r="AB38" s="255"/>
      <c r="AC38" s="255"/>
      <c r="AD38" s="255"/>
      <c r="AE38" s="255"/>
      <c r="AF38" s="253">
        <v>6863</v>
      </c>
      <c r="AG38" s="253"/>
      <c r="AH38" s="253"/>
      <c r="AI38" s="253"/>
      <c r="AJ38" s="253"/>
      <c r="AK38" s="253"/>
      <c r="AL38" s="253"/>
      <c r="AM38" s="253"/>
      <c r="AN38" s="255">
        <v>0.15563417012495201</v>
      </c>
      <c r="AO38" s="255"/>
    </row>
    <row r="39" spans="2:41" s="1" customFormat="1" ht="7.15" customHeight="1" x14ac:dyDescent="0.2">
      <c r="B39" s="258" t="s">
        <v>1027</v>
      </c>
      <c r="C39" s="258"/>
      <c r="D39" s="258"/>
      <c r="E39" s="258"/>
      <c r="F39" s="258"/>
      <c r="G39" s="258"/>
      <c r="H39" s="258"/>
      <c r="I39" s="258"/>
      <c r="J39" s="258"/>
      <c r="K39" s="259">
        <v>77504155.069999903</v>
      </c>
      <c r="L39" s="259"/>
      <c r="M39" s="259"/>
      <c r="N39" s="259"/>
      <c r="O39" s="259"/>
      <c r="P39" s="259"/>
      <c r="Q39" s="259"/>
      <c r="R39" s="259"/>
      <c r="S39" s="259"/>
      <c r="T39" s="259"/>
      <c r="U39" s="259"/>
      <c r="V39" s="255">
        <v>2.6262776409238901E-2</v>
      </c>
      <c r="W39" s="255"/>
      <c r="X39" s="255"/>
      <c r="Y39" s="255"/>
      <c r="Z39" s="255"/>
      <c r="AA39" s="255"/>
      <c r="AB39" s="255"/>
      <c r="AC39" s="255"/>
      <c r="AD39" s="255"/>
      <c r="AE39" s="255"/>
      <c r="AF39" s="253">
        <v>2329</v>
      </c>
      <c r="AG39" s="253"/>
      <c r="AH39" s="253"/>
      <c r="AI39" s="253"/>
      <c r="AJ39" s="253"/>
      <c r="AK39" s="253"/>
      <c r="AL39" s="253"/>
      <c r="AM39" s="253"/>
      <c r="AN39" s="255">
        <v>5.2815384266503403E-2</v>
      </c>
      <c r="AO39" s="255"/>
    </row>
    <row r="40" spans="2:41" s="1" customFormat="1" ht="7.15" customHeight="1" x14ac:dyDescent="0.2">
      <c r="B40" s="258" t="s">
        <v>1028</v>
      </c>
      <c r="C40" s="258"/>
      <c r="D40" s="258"/>
      <c r="E40" s="258"/>
      <c r="F40" s="258"/>
      <c r="G40" s="258"/>
      <c r="H40" s="258"/>
      <c r="I40" s="258"/>
      <c r="J40" s="258"/>
      <c r="K40" s="259">
        <v>4962032.7300000004</v>
      </c>
      <c r="L40" s="259"/>
      <c r="M40" s="259"/>
      <c r="N40" s="259"/>
      <c r="O40" s="259"/>
      <c r="P40" s="259"/>
      <c r="Q40" s="259"/>
      <c r="R40" s="259"/>
      <c r="S40" s="259"/>
      <c r="T40" s="259"/>
      <c r="U40" s="259"/>
      <c r="V40" s="255">
        <v>1.6814163834908799E-3</v>
      </c>
      <c r="W40" s="255"/>
      <c r="X40" s="255"/>
      <c r="Y40" s="255"/>
      <c r="Z40" s="255"/>
      <c r="AA40" s="255"/>
      <c r="AB40" s="255"/>
      <c r="AC40" s="255"/>
      <c r="AD40" s="255"/>
      <c r="AE40" s="255"/>
      <c r="AF40" s="253">
        <v>178</v>
      </c>
      <c r="AG40" s="253"/>
      <c r="AH40" s="253"/>
      <c r="AI40" s="253"/>
      <c r="AJ40" s="253"/>
      <c r="AK40" s="253"/>
      <c r="AL40" s="253"/>
      <c r="AM40" s="253"/>
      <c r="AN40" s="255">
        <v>4.0365557747692599E-3</v>
      </c>
      <c r="AO40" s="255"/>
    </row>
    <row r="41" spans="2:41" s="1" customFormat="1" ht="7.15" customHeight="1" x14ac:dyDescent="0.2">
      <c r="B41" s="258" t="s">
        <v>1029</v>
      </c>
      <c r="C41" s="258"/>
      <c r="D41" s="258"/>
      <c r="E41" s="258"/>
      <c r="F41" s="258"/>
      <c r="G41" s="258"/>
      <c r="H41" s="258"/>
      <c r="I41" s="258"/>
      <c r="J41" s="258"/>
      <c r="K41" s="259">
        <v>1974026.31</v>
      </c>
      <c r="L41" s="259"/>
      <c r="M41" s="259"/>
      <c r="N41" s="259"/>
      <c r="O41" s="259"/>
      <c r="P41" s="259"/>
      <c r="Q41" s="259"/>
      <c r="R41" s="259"/>
      <c r="S41" s="259"/>
      <c r="T41" s="259"/>
      <c r="U41" s="259"/>
      <c r="V41" s="255">
        <v>6.6891138363693202E-4</v>
      </c>
      <c r="W41" s="255"/>
      <c r="X41" s="255"/>
      <c r="Y41" s="255"/>
      <c r="Z41" s="255"/>
      <c r="AA41" s="255"/>
      <c r="AB41" s="255"/>
      <c r="AC41" s="255"/>
      <c r="AD41" s="255"/>
      <c r="AE41" s="255"/>
      <c r="AF41" s="253">
        <v>72</v>
      </c>
      <c r="AG41" s="253"/>
      <c r="AH41" s="253"/>
      <c r="AI41" s="253"/>
      <c r="AJ41" s="253"/>
      <c r="AK41" s="253"/>
      <c r="AL41" s="253"/>
      <c r="AM41" s="253"/>
      <c r="AN41" s="255">
        <v>1.6327641336145299E-3</v>
      </c>
      <c r="AO41" s="255"/>
    </row>
    <row r="42" spans="2:41" s="1" customFormat="1" ht="7.15" customHeight="1" x14ac:dyDescent="0.2">
      <c r="B42" s="258" t="s">
        <v>1030</v>
      </c>
      <c r="C42" s="258"/>
      <c r="D42" s="258"/>
      <c r="E42" s="258"/>
      <c r="F42" s="258"/>
      <c r="G42" s="258"/>
      <c r="H42" s="258"/>
      <c r="I42" s="258"/>
      <c r="J42" s="258"/>
      <c r="K42" s="259">
        <v>2205648.73</v>
      </c>
      <c r="L42" s="259"/>
      <c r="M42" s="259"/>
      <c r="N42" s="259"/>
      <c r="O42" s="259"/>
      <c r="P42" s="259"/>
      <c r="Q42" s="259"/>
      <c r="R42" s="259"/>
      <c r="S42" s="259"/>
      <c r="T42" s="259"/>
      <c r="U42" s="259"/>
      <c r="V42" s="255">
        <v>7.4739811537838201E-4</v>
      </c>
      <c r="W42" s="255"/>
      <c r="X42" s="255"/>
      <c r="Y42" s="255"/>
      <c r="Z42" s="255"/>
      <c r="AA42" s="255"/>
      <c r="AB42" s="255"/>
      <c r="AC42" s="255"/>
      <c r="AD42" s="255"/>
      <c r="AE42" s="255"/>
      <c r="AF42" s="253">
        <v>134</v>
      </c>
      <c r="AG42" s="253"/>
      <c r="AH42" s="253"/>
      <c r="AI42" s="253"/>
      <c r="AJ42" s="253"/>
      <c r="AK42" s="253"/>
      <c r="AL42" s="253"/>
      <c r="AM42" s="253"/>
      <c r="AN42" s="255">
        <v>3.0387554708937101E-3</v>
      </c>
      <c r="AO42" s="255"/>
    </row>
    <row r="43" spans="2:41" s="1" customFormat="1" ht="7.15" customHeight="1" x14ac:dyDescent="0.2">
      <c r="B43" s="258" t="s">
        <v>1031</v>
      </c>
      <c r="C43" s="258"/>
      <c r="D43" s="258"/>
      <c r="E43" s="258"/>
      <c r="F43" s="258"/>
      <c r="G43" s="258"/>
      <c r="H43" s="258"/>
      <c r="I43" s="258"/>
      <c r="J43" s="258"/>
      <c r="K43" s="259">
        <v>5900707.5899999999</v>
      </c>
      <c r="L43" s="259"/>
      <c r="M43" s="259"/>
      <c r="N43" s="259"/>
      <c r="O43" s="259"/>
      <c r="P43" s="259"/>
      <c r="Q43" s="259"/>
      <c r="R43" s="259"/>
      <c r="S43" s="259"/>
      <c r="T43" s="259"/>
      <c r="U43" s="259"/>
      <c r="V43" s="255">
        <v>1.9994923362819002E-3</v>
      </c>
      <c r="W43" s="255"/>
      <c r="X43" s="255"/>
      <c r="Y43" s="255"/>
      <c r="Z43" s="255"/>
      <c r="AA43" s="255"/>
      <c r="AB43" s="255"/>
      <c r="AC43" s="255"/>
      <c r="AD43" s="255"/>
      <c r="AE43" s="255"/>
      <c r="AF43" s="253">
        <v>240</v>
      </c>
      <c r="AG43" s="253"/>
      <c r="AH43" s="253"/>
      <c r="AI43" s="253"/>
      <c r="AJ43" s="253"/>
      <c r="AK43" s="253"/>
      <c r="AL43" s="253"/>
      <c r="AM43" s="253"/>
      <c r="AN43" s="255">
        <v>5.4425471120484398E-3</v>
      </c>
      <c r="AO43" s="255"/>
    </row>
    <row r="44" spans="2:41" s="1" customFormat="1" ht="7.15" customHeight="1" x14ac:dyDescent="0.2">
      <c r="B44" s="258" t="s">
        <v>1032</v>
      </c>
      <c r="C44" s="258"/>
      <c r="D44" s="258"/>
      <c r="E44" s="258"/>
      <c r="F44" s="258"/>
      <c r="G44" s="258"/>
      <c r="H44" s="258"/>
      <c r="I44" s="258"/>
      <c r="J44" s="258"/>
      <c r="K44" s="259">
        <v>9418067.7699999996</v>
      </c>
      <c r="L44" s="259"/>
      <c r="M44" s="259"/>
      <c r="N44" s="259"/>
      <c r="O44" s="259"/>
      <c r="P44" s="259"/>
      <c r="Q44" s="259"/>
      <c r="R44" s="259"/>
      <c r="S44" s="259"/>
      <c r="T44" s="259"/>
      <c r="U44" s="259"/>
      <c r="V44" s="255">
        <v>3.1913722280718202E-3</v>
      </c>
      <c r="W44" s="255"/>
      <c r="X44" s="255"/>
      <c r="Y44" s="255"/>
      <c r="Z44" s="255"/>
      <c r="AA44" s="255"/>
      <c r="AB44" s="255"/>
      <c r="AC44" s="255"/>
      <c r="AD44" s="255"/>
      <c r="AE44" s="255"/>
      <c r="AF44" s="253">
        <v>227</v>
      </c>
      <c r="AG44" s="253"/>
      <c r="AH44" s="253"/>
      <c r="AI44" s="253"/>
      <c r="AJ44" s="253"/>
      <c r="AK44" s="253"/>
      <c r="AL44" s="253"/>
      <c r="AM44" s="253"/>
      <c r="AN44" s="255">
        <v>5.1477424768124804E-3</v>
      </c>
      <c r="AO44" s="255"/>
    </row>
    <row r="45" spans="2:41" s="1" customFormat="1" ht="7.15" customHeight="1" x14ac:dyDescent="0.2">
      <c r="B45" s="258" t="s">
        <v>1033</v>
      </c>
      <c r="C45" s="258"/>
      <c r="D45" s="258"/>
      <c r="E45" s="258"/>
      <c r="F45" s="258"/>
      <c r="G45" s="258"/>
      <c r="H45" s="258"/>
      <c r="I45" s="258"/>
      <c r="J45" s="258"/>
      <c r="K45" s="259">
        <v>1369447.91</v>
      </c>
      <c r="L45" s="259"/>
      <c r="M45" s="259"/>
      <c r="N45" s="259"/>
      <c r="O45" s="259"/>
      <c r="P45" s="259"/>
      <c r="Q45" s="259"/>
      <c r="R45" s="259"/>
      <c r="S45" s="259"/>
      <c r="T45" s="259"/>
      <c r="U45" s="259"/>
      <c r="V45" s="255">
        <v>4.6404614348671201E-4</v>
      </c>
      <c r="W45" s="255"/>
      <c r="X45" s="255"/>
      <c r="Y45" s="255"/>
      <c r="Z45" s="255"/>
      <c r="AA45" s="255"/>
      <c r="AB45" s="255"/>
      <c r="AC45" s="255"/>
      <c r="AD45" s="255"/>
      <c r="AE45" s="255"/>
      <c r="AF45" s="253">
        <v>50</v>
      </c>
      <c r="AG45" s="253"/>
      <c r="AH45" s="253"/>
      <c r="AI45" s="253"/>
      <c r="AJ45" s="253"/>
      <c r="AK45" s="253"/>
      <c r="AL45" s="253"/>
      <c r="AM45" s="253"/>
      <c r="AN45" s="255">
        <v>1.13386398167676E-3</v>
      </c>
      <c r="AO45" s="255"/>
    </row>
    <row r="46" spans="2:41" s="1" customFormat="1" ht="7.15" customHeight="1" x14ac:dyDescent="0.2">
      <c r="B46" s="258" t="s">
        <v>1034</v>
      </c>
      <c r="C46" s="258"/>
      <c r="D46" s="258"/>
      <c r="E46" s="258"/>
      <c r="F46" s="258"/>
      <c r="G46" s="258"/>
      <c r="H46" s="258"/>
      <c r="I46" s="258"/>
      <c r="J46" s="258"/>
      <c r="K46" s="259">
        <v>538200.39</v>
      </c>
      <c r="L46" s="259"/>
      <c r="M46" s="259"/>
      <c r="N46" s="259"/>
      <c r="O46" s="259"/>
      <c r="P46" s="259"/>
      <c r="Q46" s="259"/>
      <c r="R46" s="259"/>
      <c r="S46" s="259"/>
      <c r="T46" s="259"/>
      <c r="U46" s="259"/>
      <c r="V46" s="255">
        <v>1.8237262883737199E-4</v>
      </c>
      <c r="W46" s="255"/>
      <c r="X46" s="255"/>
      <c r="Y46" s="255"/>
      <c r="Z46" s="255"/>
      <c r="AA46" s="255"/>
      <c r="AB46" s="255"/>
      <c r="AC46" s="255"/>
      <c r="AD46" s="255"/>
      <c r="AE46" s="255"/>
      <c r="AF46" s="253">
        <v>11</v>
      </c>
      <c r="AG46" s="253"/>
      <c r="AH46" s="253"/>
      <c r="AI46" s="253"/>
      <c r="AJ46" s="253"/>
      <c r="AK46" s="253"/>
      <c r="AL46" s="253"/>
      <c r="AM46" s="253"/>
      <c r="AN46" s="255">
        <v>2.4945007596888702E-4</v>
      </c>
      <c r="AO46" s="255"/>
    </row>
    <row r="47" spans="2:41" s="1" customFormat="1" ht="7.15" customHeight="1" x14ac:dyDescent="0.2">
      <c r="B47" s="258" t="s">
        <v>1035</v>
      </c>
      <c r="C47" s="258"/>
      <c r="D47" s="258"/>
      <c r="E47" s="258"/>
      <c r="F47" s="258"/>
      <c r="G47" s="258"/>
      <c r="H47" s="258"/>
      <c r="I47" s="258"/>
      <c r="J47" s="258"/>
      <c r="K47" s="259">
        <v>584845.49</v>
      </c>
      <c r="L47" s="259"/>
      <c r="M47" s="259"/>
      <c r="N47" s="259"/>
      <c r="O47" s="259"/>
      <c r="P47" s="259"/>
      <c r="Q47" s="259"/>
      <c r="R47" s="259"/>
      <c r="S47" s="259"/>
      <c r="T47" s="259"/>
      <c r="U47" s="259"/>
      <c r="V47" s="255">
        <v>1.9817861795860201E-4</v>
      </c>
      <c r="W47" s="255"/>
      <c r="X47" s="255"/>
      <c r="Y47" s="255"/>
      <c r="Z47" s="255"/>
      <c r="AA47" s="255"/>
      <c r="AB47" s="255"/>
      <c r="AC47" s="255"/>
      <c r="AD47" s="255"/>
      <c r="AE47" s="255"/>
      <c r="AF47" s="253">
        <v>21</v>
      </c>
      <c r="AG47" s="253"/>
      <c r="AH47" s="253"/>
      <c r="AI47" s="253"/>
      <c r="AJ47" s="253"/>
      <c r="AK47" s="253"/>
      <c r="AL47" s="253"/>
      <c r="AM47" s="253"/>
      <c r="AN47" s="255">
        <v>4.7622287230423801E-4</v>
      </c>
      <c r="AO47" s="255"/>
    </row>
    <row r="48" spans="2:41" s="1" customFormat="1" ht="7.15" customHeight="1" x14ac:dyDescent="0.2">
      <c r="B48" s="258" t="s">
        <v>1036</v>
      </c>
      <c r="C48" s="258"/>
      <c r="D48" s="258"/>
      <c r="E48" s="258"/>
      <c r="F48" s="258"/>
      <c r="G48" s="258"/>
      <c r="H48" s="258"/>
      <c r="I48" s="258"/>
      <c r="J48" s="258"/>
      <c r="K48" s="259">
        <v>2046627.8400000001</v>
      </c>
      <c r="L48" s="259"/>
      <c r="M48" s="259"/>
      <c r="N48" s="259"/>
      <c r="O48" s="259"/>
      <c r="P48" s="259"/>
      <c r="Q48" s="259"/>
      <c r="R48" s="259"/>
      <c r="S48" s="259"/>
      <c r="T48" s="259"/>
      <c r="U48" s="259"/>
      <c r="V48" s="255">
        <v>6.9351287432651502E-4</v>
      </c>
      <c r="W48" s="255"/>
      <c r="X48" s="255"/>
      <c r="Y48" s="255"/>
      <c r="Z48" s="255"/>
      <c r="AA48" s="255"/>
      <c r="AB48" s="255"/>
      <c r="AC48" s="255"/>
      <c r="AD48" s="255"/>
      <c r="AE48" s="255"/>
      <c r="AF48" s="253">
        <v>91</v>
      </c>
      <c r="AG48" s="253"/>
      <c r="AH48" s="253"/>
      <c r="AI48" s="253"/>
      <c r="AJ48" s="253"/>
      <c r="AK48" s="253"/>
      <c r="AL48" s="253"/>
      <c r="AM48" s="253"/>
      <c r="AN48" s="255">
        <v>2.0636324466517001E-3</v>
      </c>
      <c r="AO48" s="255"/>
    </row>
    <row r="49" spans="2:44" s="1" customFormat="1" ht="7.15" customHeight="1" x14ac:dyDescent="0.2">
      <c r="B49" s="258" t="s">
        <v>1037</v>
      </c>
      <c r="C49" s="258"/>
      <c r="D49" s="258"/>
      <c r="E49" s="258"/>
      <c r="F49" s="258"/>
      <c r="G49" s="258"/>
      <c r="H49" s="258"/>
      <c r="I49" s="258"/>
      <c r="J49" s="258"/>
      <c r="K49" s="259">
        <v>1343631.77</v>
      </c>
      <c r="L49" s="259"/>
      <c r="M49" s="259"/>
      <c r="N49" s="259"/>
      <c r="O49" s="259"/>
      <c r="P49" s="259"/>
      <c r="Q49" s="259"/>
      <c r="R49" s="259"/>
      <c r="S49" s="259"/>
      <c r="T49" s="259"/>
      <c r="U49" s="259"/>
      <c r="V49" s="255">
        <v>4.5529818007807602E-4</v>
      </c>
      <c r="W49" s="255"/>
      <c r="X49" s="255"/>
      <c r="Y49" s="255"/>
      <c r="Z49" s="255"/>
      <c r="AA49" s="255"/>
      <c r="AB49" s="255"/>
      <c r="AC49" s="255"/>
      <c r="AD49" s="255"/>
      <c r="AE49" s="255"/>
      <c r="AF49" s="253">
        <v>84</v>
      </c>
      <c r="AG49" s="253"/>
      <c r="AH49" s="253"/>
      <c r="AI49" s="253"/>
      <c r="AJ49" s="253"/>
      <c r="AK49" s="253"/>
      <c r="AL49" s="253"/>
      <c r="AM49" s="253"/>
      <c r="AN49" s="255">
        <v>1.9048914892169501E-3</v>
      </c>
      <c r="AO49" s="255"/>
    </row>
    <row r="50" spans="2:44" s="1" customFormat="1" ht="7.15" customHeight="1" x14ac:dyDescent="0.2">
      <c r="B50" s="258" t="s">
        <v>1038</v>
      </c>
      <c r="C50" s="258"/>
      <c r="D50" s="258"/>
      <c r="E50" s="258"/>
      <c r="F50" s="258"/>
      <c r="G50" s="258"/>
      <c r="H50" s="258"/>
      <c r="I50" s="258"/>
      <c r="J50" s="258"/>
      <c r="K50" s="259">
        <v>226582.21</v>
      </c>
      <c r="L50" s="259"/>
      <c r="M50" s="259"/>
      <c r="N50" s="259"/>
      <c r="O50" s="259"/>
      <c r="P50" s="259"/>
      <c r="Q50" s="259"/>
      <c r="R50" s="259"/>
      <c r="S50" s="259"/>
      <c r="T50" s="259"/>
      <c r="U50" s="259"/>
      <c r="V50" s="255">
        <v>7.6778824492270304E-5</v>
      </c>
      <c r="W50" s="255"/>
      <c r="X50" s="255"/>
      <c r="Y50" s="255"/>
      <c r="Z50" s="255"/>
      <c r="AA50" s="255"/>
      <c r="AB50" s="255"/>
      <c r="AC50" s="255"/>
      <c r="AD50" s="255"/>
      <c r="AE50" s="255"/>
      <c r="AF50" s="253">
        <v>13</v>
      </c>
      <c r="AG50" s="253"/>
      <c r="AH50" s="253"/>
      <c r="AI50" s="253"/>
      <c r="AJ50" s="253"/>
      <c r="AK50" s="253"/>
      <c r="AL50" s="253"/>
      <c r="AM50" s="253"/>
      <c r="AN50" s="255">
        <v>2.9480463523595701E-4</v>
      </c>
      <c r="AO50" s="255"/>
    </row>
    <row r="51" spans="2:44" s="1" customFormat="1" ht="7.15" customHeight="1" x14ac:dyDescent="0.2">
      <c r="B51" s="258" t="s">
        <v>1039</v>
      </c>
      <c r="C51" s="258"/>
      <c r="D51" s="258"/>
      <c r="E51" s="258"/>
      <c r="F51" s="258"/>
      <c r="G51" s="258"/>
      <c r="H51" s="258"/>
      <c r="I51" s="258"/>
      <c r="J51" s="258"/>
      <c r="K51" s="259">
        <v>284210.34000000003</v>
      </c>
      <c r="L51" s="259"/>
      <c r="M51" s="259"/>
      <c r="N51" s="259"/>
      <c r="O51" s="259"/>
      <c r="P51" s="259"/>
      <c r="Q51" s="259"/>
      <c r="R51" s="259"/>
      <c r="S51" s="259"/>
      <c r="T51" s="259"/>
      <c r="U51" s="259"/>
      <c r="V51" s="255">
        <v>9.6306483257217997E-5</v>
      </c>
      <c r="W51" s="255"/>
      <c r="X51" s="255"/>
      <c r="Y51" s="255"/>
      <c r="Z51" s="255"/>
      <c r="AA51" s="255"/>
      <c r="AB51" s="255"/>
      <c r="AC51" s="255"/>
      <c r="AD51" s="255"/>
      <c r="AE51" s="255"/>
      <c r="AF51" s="253">
        <v>5</v>
      </c>
      <c r="AG51" s="253"/>
      <c r="AH51" s="253"/>
      <c r="AI51" s="253"/>
      <c r="AJ51" s="253"/>
      <c r="AK51" s="253"/>
      <c r="AL51" s="253"/>
      <c r="AM51" s="253"/>
      <c r="AN51" s="255">
        <v>1.13386398167676E-4</v>
      </c>
      <c r="AO51" s="255"/>
    </row>
    <row r="52" spans="2:44" s="1" customFormat="1" ht="7.15" customHeight="1" x14ac:dyDescent="0.2">
      <c r="B52" s="258" t="s">
        <v>1040</v>
      </c>
      <c r="C52" s="258"/>
      <c r="D52" s="258"/>
      <c r="E52" s="258"/>
      <c r="F52" s="258"/>
      <c r="G52" s="258"/>
      <c r="H52" s="258"/>
      <c r="I52" s="258"/>
      <c r="J52" s="258"/>
      <c r="K52" s="259">
        <v>1420.54</v>
      </c>
      <c r="L52" s="259"/>
      <c r="M52" s="259"/>
      <c r="N52" s="259"/>
      <c r="O52" s="259"/>
      <c r="P52" s="259"/>
      <c r="Q52" s="259"/>
      <c r="R52" s="259"/>
      <c r="S52" s="259"/>
      <c r="T52" s="259"/>
      <c r="U52" s="259"/>
      <c r="V52" s="255">
        <v>4.8135902348312998E-7</v>
      </c>
      <c r="W52" s="255"/>
      <c r="X52" s="255"/>
      <c r="Y52" s="255"/>
      <c r="Z52" s="255"/>
      <c r="AA52" s="255"/>
      <c r="AB52" s="255"/>
      <c r="AC52" s="255"/>
      <c r="AD52" s="255"/>
      <c r="AE52" s="255"/>
      <c r="AF52" s="253">
        <v>1</v>
      </c>
      <c r="AG52" s="253"/>
      <c r="AH52" s="253"/>
      <c r="AI52" s="253"/>
      <c r="AJ52" s="253"/>
      <c r="AK52" s="253"/>
      <c r="AL52" s="253"/>
      <c r="AM52" s="253"/>
      <c r="AN52" s="255">
        <v>2.2677279633535199E-5</v>
      </c>
      <c r="AO52" s="255"/>
    </row>
    <row r="53" spans="2:44" s="1" customFormat="1" ht="7.15" customHeight="1" x14ac:dyDescent="0.2">
      <c r="B53" s="258" t="s">
        <v>1041</v>
      </c>
      <c r="C53" s="258"/>
      <c r="D53" s="258"/>
      <c r="E53" s="258"/>
      <c r="F53" s="258"/>
      <c r="G53" s="258"/>
      <c r="H53" s="258"/>
      <c r="I53" s="258"/>
      <c r="J53" s="258"/>
      <c r="K53" s="259">
        <v>22145.05</v>
      </c>
      <c r="L53" s="259"/>
      <c r="M53" s="259"/>
      <c r="N53" s="259"/>
      <c r="O53" s="259"/>
      <c r="P53" s="259"/>
      <c r="Q53" s="259"/>
      <c r="R53" s="259"/>
      <c r="S53" s="259"/>
      <c r="T53" s="259"/>
      <c r="U53" s="259"/>
      <c r="V53" s="255">
        <v>7.5039911885516102E-6</v>
      </c>
      <c r="W53" s="255"/>
      <c r="X53" s="255"/>
      <c r="Y53" s="255"/>
      <c r="Z53" s="255"/>
      <c r="AA53" s="255"/>
      <c r="AB53" s="255"/>
      <c r="AC53" s="255"/>
      <c r="AD53" s="255"/>
      <c r="AE53" s="255"/>
      <c r="AF53" s="253">
        <v>2</v>
      </c>
      <c r="AG53" s="253"/>
      <c r="AH53" s="253"/>
      <c r="AI53" s="253"/>
      <c r="AJ53" s="253"/>
      <c r="AK53" s="253"/>
      <c r="AL53" s="253"/>
      <c r="AM53" s="253"/>
      <c r="AN53" s="255">
        <v>4.5354559267070297E-5</v>
      </c>
      <c r="AO53" s="255"/>
    </row>
    <row r="54" spans="2:44" s="1" customFormat="1" ht="8.5" customHeight="1" x14ac:dyDescent="0.2">
      <c r="B54" s="257"/>
      <c r="C54" s="257"/>
      <c r="D54" s="257"/>
      <c r="E54" s="257"/>
      <c r="F54" s="257"/>
      <c r="G54" s="257"/>
      <c r="H54" s="257"/>
      <c r="I54" s="257"/>
      <c r="J54" s="257"/>
      <c r="K54" s="260">
        <v>2951102878.9299998</v>
      </c>
      <c r="L54" s="260"/>
      <c r="M54" s="260"/>
      <c r="N54" s="260"/>
      <c r="O54" s="260"/>
      <c r="P54" s="260"/>
      <c r="Q54" s="260"/>
      <c r="R54" s="260"/>
      <c r="S54" s="260"/>
      <c r="T54" s="260"/>
      <c r="U54" s="260"/>
      <c r="V54" s="256">
        <v>1</v>
      </c>
      <c r="W54" s="256"/>
      <c r="X54" s="256"/>
      <c r="Y54" s="256"/>
      <c r="Z54" s="256"/>
      <c r="AA54" s="256"/>
      <c r="AB54" s="256"/>
      <c r="AC54" s="256"/>
      <c r="AD54" s="256"/>
      <c r="AE54" s="256"/>
      <c r="AF54" s="254">
        <v>44097</v>
      </c>
      <c r="AG54" s="254"/>
      <c r="AH54" s="254"/>
      <c r="AI54" s="254"/>
      <c r="AJ54" s="254"/>
      <c r="AK54" s="254"/>
      <c r="AL54" s="254"/>
      <c r="AM54" s="254"/>
      <c r="AN54" s="256">
        <v>1</v>
      </c>
      <c r="AO54" s="256"/>
    </row>
    <row r="55" spans="2:44" s="1" customFormat="1" ht="5.25" customHeight="1" x14ac:dyDescent="0.2"/>
    <row r="56" spans="2:44" s="1" customFormat="1" ht="12.75" customHeight="1" x14ac:dyDescent="0.2">
      <c r="B56" s="246" t="s">
        <v>1132</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row>
    <row r="57" spans="2:44" s="1" customFormat="1" ht="6.4" customHeight="1" x14ac:dyDescent="0.2"/>
    <row r="58" spans="2:44" s="1" customFormat="1" ht="8.9" customHeight="1" x14ac:dyDescent="0.2">
      <c r="B58" s="244" t="s">
        <v>1018</v>
      </c>
      <c r="C58" s="244"/>
      <c r="D58" s="244"/>
      <c r="E58" s="244"/>
      <c r="F58" s="244"/>
      <c r="G58" s="244"/>
      <c r="H58" s="244"/>
      <c r="I58" s="244"/>
      <c r="J58" s="244"/>
      <c r="K58" s="244"/>
      <c r="L58" s="244" t="s">
        <v>1015</v>
      </c>
      <c r="M58" s="244"/>
      <c r="N58" s="244"/>
      <c r="O58" s="244"/>
      <c r="P58" s="244"/>
      <c r="Q58" s="244"/>
      <c r="R58" s="244"/>
      <c r="S58" s="244"/>
      <c r="T58" s="244"/>
      <c r="U58" s="244"/>
      <c r="V58" s="244" t="s">
        <v>1016</v>
      </c>
      <c r="W58" s="244"/>
      <c r="X58" s="244"/>
      <c r="Y58" s="244"/>
      <c r="Z58" s="244"/>
      <c r="AA58" s="244"/>
      <c r="AB58" s="244"/>
      <c r="AC58" s="244"/>
      <c r="AD58" s="244"/>
      <c r="AE58" s="244"/>
      <c r="AF58" s="244" t="s">
        <v>1017</v>
      </c>
      <c r="AG58" s="244"/>
      <c r="AH58" s="244"/>
      <c r="AI58" s="244"/>
      <c r="AJ58" s="244"/>
      <c r="AK58" s="244" t="s">
        <v>1016</v>
      </c>
      <c r="AL58" s="244"/>
      <c r="AM58" s="244"/>
      <c r="AN58" s="244"/>
      <c r="AO58" s="244"/>
      <c r="AP58" s="244"/>
      <c r="AQ58" s="244"/>
    </row>
    <row r="59" spans="2:44" s="1" customFormat="1" ht="7.15" customHeight="1" x14ac:dyDescent="0.2">
      <c r="B59" s="258" t="s">
        <v>1042</v>
      </c>
      <c r="C59" s="258"/>
      <c r="D59" s="258"/>
      <c r="E59" s="258"/>
      <c r="F59" s="258"/>
      <c r="G59" s="258"/>
      <c r="H59" s="258"/>
      <c r="I59" s="258"/>
      <c r="J59" s="258"/>
      <c r="K59" s="258"/>
      <c r="L59" s="259">
        <v>0</v>
      </c>
      <c r="M59" s="259"/>
      <c r="N59" s="259"/>
      <c r="O59" s="259"/>
      <c r="P59" s="259"/>
      <c r="Q59" s="259"/>
      <c r="R59" s="259"/>
      <c r="S59" s="259"/>
      <c r="T59" s="259"/>
      <c r="U59" s="259"/>
      <c r="V59" s="255">
        <v>0</v>
      </c>
      <c r="W59" s="255"/>
      <c r="X59" s="255"/>
      <c r="Y59" s="255"/>
      <c r="Z59" s="255"/>
      <c r="AA59" s="255"/>
      <c r="AB59" s="255"/>
      <c r="AC59" s="255"/>
      <c r="AD59" s="255"/>
      <c r="AE59" s="255"/>
      <c r="AF59" s="253">
        <v>161</v>
      </c>
      <c r="AG59" s="253"/>
      <c r="AH59" s="253"/>
      <c r="AI59" s="253"/>
      <c r="AJ59" s="253"/>
      <c r="AK59" s="255">
        <v>3.6510420209991601E-3</v>
      </c>
      <c r="AL59" s="255"/>
      <c r="AM59" s="255"/>
      <c r="AN59" s="255"/>
      <c r="AO59" s="255"/>
      <c r="AP59" s="255"/>
      <c r="AQ59" s="255"/>
    </row>
    <row r="60" spans="2:44" s="1" customFormat="1" ht="7.15" customHeight="1" x14ac:dyDescent="0.2">
      <c r="B60" s="258" t="s">
        <v>1019</v>
      </c>
      <c r="C60" s="258"/>
      <c r="D60" s="258"/>
      <c r="E60" s="258"/>
      <c r="F60" s="258"/>
      <c r="G60" s="258"/>
      <c r="H60" s="258"/>
      <c r="I60" s="258"/>
      <c r="J60" s="258"/>
      <c r="K60" s="258"/>
      <c r="L60" s="259">
        <v>16723850.470000001</v>
      </c>
      <c r="M60" s="259"/>
      <c r="N60" s="259"/>
      <c r="O60" s="259"/>
      <c r="P60" s="259"/>
      <c r="Q60" s="259"/>
      <c r="R60" s="259"/>
      <c r="S60" s="259"/>
      <c r="T60" s="259"/>
      <c r="U60" s="259"/>
      <c r="V60" s="255">
        <v>5.6669832113964399E-3</v>
      </c>
      <c r="W60" s="255"/>
      <c r="X60" s="255"/>
      <c r="Y60" s="255"/>
      <c r="Z60" s="255"/>
      <c r="AA60" s="255"/>
      <c r="AB60" s="255"/>
      <c r="AC60" s="255"/>
      <c r="AD60" s="255"/>
      <c r="AE60" s="255"/>
      <c r="AF60" s="253">
        <v>825</v>
      </c>
      <c r="AG60" s="253"/>
      <c r="AH60" s="253"/>
      <c r="AI60" s="253"/>
      <c r="AJ60" s="253"/>
      <c r="AK60" s="255">
        <v>1.8708755697666501E-2</v>
      </c>
      <c r="AL60" s="255"/>
      <c r="AM60" s="255"/>
      <c r="AN60" s="255"/>
      <c r="AO60" s="255"/>
      <c r="AP60" s="255"/>
      <c r="AQ60" s="255"/>
    </row>
    <row r="61" spans="2:44" s="1" customFormat="1" ht="7.15" customHeight="1" x14ac:dyDescent="0.2">
      <c r="B61" s="258" t="s">
        <v>1020</v>
      </c>
      <c r="C61" s="258"/>
      <c r="D61" s="258"/>
      <c r="E61" s="258"/>
      <c r="F61" s="258"/>
      <c r="G61" s="258"/>
      <c r="H61" s="258"/>
      <c r="I61" s="258"/>
      <c r="J61" s="258"/>
      <c r="K61" s="258"/>
      <c r="L61" s="259">
        <v>33823512.32</v>
      </c>
      <c r="M61" s="259"/>
      <c r="N61" s="259"/>
      <c r="O61" s="259"/>
      <c r="P61" s="259"/>
      <c r="Q61" s="259"/>
      <c r="R61" s="259"/>
      <c r="S61" s="259"/>
      <c r="T61" s="259"/>
      <c r="U61" s="259"/>
      <c r="V61" s="255">
        <v>1.1461312501671801E-2</v>
      </c>
      <c r="W61" s="255"/>
      <c r="X61" s="255"/>
      <c r="Y61" s="255"/>
      <c r="Z61" s="255"/>
      <c r="AA61" s="255"/>
      <c r="AB61" s="255"/>
      <c r="AC61" s="255"/>
      <c r="AD61" s="255"/>
      <c r="AE61" s="255"/>
      <c r="AF61" s="253">
        <v>1820</v>
      </c>
      <c r="AG61" s="253"/>
      <c r="AH61" s="253"/>
      <c r="AI61" s="253"/>
      <c r="AJ61" s="253"/>
      <c r="AK61" s="255">
        <v>4.1272648933033999E-2</v>
      </c>
      <c r="AL61" s="255"/>
      <c r="AM61" s="255"/>
      <c r="AN61" s="255"/>
      <c r="AO61" s="255"/>
      <c r="AP61" s="255"/>
      <c r="AQ61" s="255"/>
    </row>
    <row r="62" spans="2:44" s="1" customFormat="1" ht="7.15" customHeight="1" x14ac:dyDescent="0.2">
      <c r="B62" s="258" t="s">
        <v>1021</v>
      </c>
      <c r="C62" s="258"/>
      <c r="D62" s="258"/>
      <c r="E62" s="258"/>
      <c r="F62" s="258"/>
      <c r="G62" s="258"/>
      <c r="H62" s="258"/>
      <c r="I62" s="258"/>
      <c r="J62" s="258"/>
      <c r="K62" s="258"/>
      <c r="L62" s="259">
        <v>66193059.660000101</v>
      </c>
      <c r="M62" s="259"/>
      <c r="N62" s="259"/>
      <c r="O62" s="259"/>
      <c r="P62" s="259"/>
      <c r="Q62" s="259"/>
      <c r="R62" s="259"/>
      <c r="S62" s="259"/>
      <c r="T62" s="259"/>
      <c r="U62" s="259"/>
      <c r="V62" s="255">
        <v>2.2429939712572899E-2</v>
      </c>
      <c r="W62" s="255"/>
      <c r="X62" s="255"/>
      <c r="Y62" s="255"/>
      <c r="Z62" s="255"/>
      <c r="AA62" s="255"/>
      <c r="AB62" s="255"/>
      <c r="AC62" s="255"/>
      <c r="AD62" s="255"/>
      <c r="AE62" s="255"/>
      <c r="AF62" s="253">
        <v>3062</v>
      </c>
      <c r="AG62" s="253"/>
      <c r="AH62" s="253"/>
      <c r="AI62" s="253"/>
      <c r="AJ62" s="253"/>
      <c r="AK62" s="255">
        <v>6.9437830237884704E-2</v>
      </c>
      <c r="AL62" s="255"/>
      <c r="AM62" s="255"/>
      <c r="AN62" s="255"/>
      <c r="AO62" s="255"/>
      <c r="AP62" s="255"/>
      <c r="AQ62" s="255"/>
    </row>
    <row r="63" spans="2:44" s="1" customFormat="1" ht="7.15" customHeight="1" x14ac:dyDescent="0.2">
      <c r="B63" s="258" t="s">
        <v>1022</v>
      </c>
      <c r="C63" s="258"/>
      <c r="D63" s="258"/>
      <c r="E63" s="258"/>
      <c r="F63" s="258"/>
      <c r="G63" s="258"/>
      <c r="H63" s="258"/>
      <c r="I63" s="258"/>
      <c r="J63" s="258"/>
      <c r="K63" s="258"/>
      <c r="L63" s="259">
        <v>86738609.739999905</v>
      </c>
      <c r="M63" s="259"/>
      <c r="N63" s="259"/>
      <c r="O63" s="259"/>
      <c r="P63" s="259"/>
      <c r="Q63" s="259"/>
      <c r="R63" s="259"/>
      <c r="S63" s="259"/>
      <c r="T63" s="259"/>
      <c r="U63" s="259"/>
      <c r="V63" s="255">
        <v>2.93919301693235E-2</v>
      </c>
      <c r="W63" s="255"/>
      <c r="X63" s="255"/>
      <c r="Y63" s="255"/>
      <c r="Z63" s="255"/>
      <c r="AA63" s="255"/>
      <c r="AB63" s="255"/>
      <c r="AC63" s="255"/>
      <c r="AD63" s="255"/>
      <c r="AE63" s="255"/>
      <c r="AF63" s="253">
        <v>3253</v>
      </c>
      <c r="AG63" s="253"/>
      <c r="AH63" s="253"/>
      <c r="AI63" s="253"/>
      <c r="AJ63" s="253"/>
      <c r="AK63" s="255">
        <v>7.3769190647889907E-2</v>
      </c>
      <c r="AL63" s="255"/>
      <c r="AM63" s="255"/>
      <c r="AN63" s="255"/>
      <c r="AO63" s="255"/>
      <c r="AP63" s="255"/>
      <c r="AQ63" s="255"/>
    </row>
    <row r="64" spans="2:44" s="1" customFormat="1" ht="7.15" customHeight="1" x14ac:dyDescent="0.2">
      <c r="B64" s="258" t="s">
        <v>1023</v>
      </c>
      <c r="C64" s="258"/>
      <c r="D64" s="258"/>
      <c r="E64" s="258"/>
      <c r="F64" s="258"/>
      <c r="G64" s="258"/>
      <c r="H64" s="258"/>
      <c r="I64" s="258"/>
      <c r="J64" s="258"/>
      <c r="K64" s="258"/>
      <c r="L64" s="259">
        <v>69390915.359999999</v>
      </c>
      <c r="M64" s="259"/>
      <c r="N64" s="259"/>
      <c r="O64" s="259"/>
      <c r="P64" s="259"/>
      <c r="Q64" s="259"/>
      <c r="R64" s="259"/>
      <c r="S64" s="259"/>
      <c r="T64" s="259"/>
      <c r="U64" s="259"/>
      <c r="V64" s="255">
        <v>2.35135534770511E-2</v>
      </c>
      <c r="W64" s="255"/>
      <c r="X64" s="255"/>
      <c r="Y64" s="255"/>
      <c r="Z64" s="255"/>
      <c r="AA64" s="255"/>
      <c r="AB64" s="255"/>
      <c r="AC64" s="255"/>
      <c r="AD64" s="255"/>
      <c r="AE64" s="255"/>
      <c r="AF64" s="253">
        <v>2084</v>
      </c>
      <c r="AG64" s="253"/>
      <c r="AH64" s="253"/>
      <c r="AI64" s="253"/>
      <c r="AJ64" s="253"/>
      <c r="AK64" s="255">
        <v>4.7259450756287298E-2</v>
      </c>
      <c r="AL64" s="255"/>
      <c r="AM64" s="255"/>
      <c r="AN64" s="255"/>
      <c r="AO64" s="255"/>
      <c r="AP64" s="255"/>
      <c r="AQ64" s="255"/>
    </row>
    <row r="65" spans="2:43" s="1" customFormat="1" ht="7.15" customHeight="1" x14ac:dyDescent="0.2">
      <c r="B65" s="258" t="s">
        <v>1024</v>
      </c>
      <c r="C65" s="258"/>
      <c r="D65" s="258"/>
      <c r="E65" s="258"/>
      <c r="F65" s="258"/>
      <c r="G65" s="258"/>
      <c r="H65" s="258"/>
      <c r="I65" s="258"/>
      <c r="J65" s="258"/>
      <c r="K65" s="258"/>
      <c r="L65" s="259">
        <v>87973198.330000103</v>
      </c>
      <c r="M65" s="259"/>
      <c r="N65" s="259"/>
      <c r="O65" s="259"/>
      <c r="P65" s="259"/>
      <c r="Q65" s="259"/>
      <c r="R65" s="259"/>
      <c r="S65" s="259"/>
      <c r="T65" s="259"/>
      <c r="U65" s="259"/>
      <c r="V65" s="255">
        <v>2.9810278373588E-2</v>
      </c>
      <c r="W65" s="255"/>
      <c r="X65" s="255"/>
      <c r="Y65" s="255"/>
      <c r="Z65" s="255"/>
      <c r="AA65" s="255"/>
      <c r="AB65" s="255"/>
      <c r="AC65" s="255"/>
      <c r="AD65" s="255"/>
      <c r="AE65" s="255"/>
      <c r="AF65" s="253">
        <v>2117</v>
      </c>
      <c r="AG65" s="253"/>
      <c r="AH65" s="253"/>
      <c r="AI65" s="253"/>
      <c r="AJ65" s="253"/>
      <c r="AK65" s="255">
        <v>4.8007800984193903E-2</v>
      </c>
      <c r="AL65" s="255"/>
      <c r="AM65" s="255"/>
      <c r="AN65" s="255"/>
      <c r="AO65" s="255"/>
      <c r="AP65" s="255"/>
      <c r="AQ65" s="255"/>
    </row>
    <row r="66" spans="2:43" s="1" customFormat="1" ht="7.15" customHeight="1" x14ac:dyDescent="0.2">
      <c r="B66" s="258" t="s">
        <v>1025</v>
      </c>
      <c r="C66" s="258"/>
      <c r="D66" s="258"/>
      <c r="E66" s="258"/>
      <c r="F66" s="258"/>
      <c r="G66" s="258"/>
      <c r="H66" s="258"/>
      <c r="I66" s="258"/>
      <c r="J66" s="258"/>
      <c r="K66" s="258"/>
      <c r="L66" s="259">
        <v>105348586.8</v>
      </c>
      <c r="M66" s="259"/>
      <c r="N66" s="259"/>
      <c r="O66" s="259"/>
      <c r="P66" s="259"/>
      <c r="Q66" s="259"/>
      <c r="R66" s="259"/>
      <c r="S66" s="259"/>
      <c r="T66" s="259"/>
      <c r="U66" s="259"/>
      <c r="V66" s="255">
        <v>3.5698039384583199E-2</v>
      </c>
      <c r="W66" s="255"/>
      <c r="X66" s="255"/>
      <c r="Y66" s="255"/>
      <c r="Z66" s="255"/>
      <c r="AA66" s="255"/>
      <c r="AB66" s="255"/>
      <c r="AC66" s="255"/>
      <c r="AD66" s="255"/>
      <c r="AE66" s="255"/>
      <c r="AF66" s="253">
        <v>2341</v>
      </c>
      <c r="AG66" s="253"/>
      <c r="AH66" s="253"/>
      <c r="AI66" s="253"/>
      <c r="AJ66" s="253"/>
      <c r="AK66" s="255">
        <v>5.3087511622105801E-2</v>
      </c>
      <c r="AL66" s="255"/>
      <c r="AM66" s="255"/>
      <c r="AN66" s="255"/>
      <c r="AO66" s="255"/>
      <c r="AP66" s="255"/>
      <c r="AQ66" s="255"/>
    </row>
    <row r="67" spans="2:43" s="1" customFormat="1" ht="7.15" customHeight="1" x14ac:dyDescent="0.2">
      <c r="B67" s="258" t="s">
        <v>1026</v>
      </c>
      <c r="C67" s="258"/>
      <c r="D67" s="258"/>
      <c r="E67" s="258"/>
      <c r="F67" s="258"/>
      <c r="G67" s="258"/>
      <c r="H67" s="258"/>
      <c r="I67" s="258"/>
      <c r="J67" s="258"/>
      <c r="K67" s="258"/>
      <c r="L67" s="259">
        <v>104830087.20999999</v>
      </c>
      <c r="M67" s="259"/>
      <c r="N67" s="259"/>
      <c r="O67" s="259"/>
      <c r="P67" s="259"/>
      <c r="Q67" s="259"/>
      <c r="R67" s="259"/>
      <c r="S67" s="259"/>
      <c r="T67" s="259"/>
      <c r="U67" s="259"/>
      <c r="V67" s="255">
        <v>3.5522342497259503E-2</v>
      </c>
      <c r="W67" s="255"/>
      <c r="X67" s="255"/>
      <c r="Y67" s="255"/>
      <c r="Z67" s="255"/>
      <c r="AA67" s="255"/>
      <c r="AB67" s="255"/>
      <c r="AC67" s="255"/>
      <c r="AD67" s="255"/>
      <c r="AE67" s="255"/>
      <c r="AF67" s="253">
        <v>2057</v>
      </c>
      <c r="AG67" s="253"/>
      <c r="AH67" s="253"/>
      <c r="AI67" s="253"/>
      <c r="AJ67" s="253"/>
      <c r="AK67" s="255">
        <v>4.6647164206181799E-2</v>
      </c>
      <c r="AL67" s="255"/>
      <c r="AM67" s="255"/>
      <c r="AN67" s="255"/>
      <c r="AO67" s="255"/>
      <c r="AP67" s="255"/>
      <c r="AQ67" s="255"/>
    </row>
    <row r="68" spans="2:43" s="1" customFormat="1" ht="7.15" customHeight="1" x14ac:dyDescent="0.2">
      <c r="B68" s="258" t="s">
        <v>1027</v>
      </c>
      <c r="C68" s="258"/>
      <c r="D68" s="258"/>
      <c r="E68" s="258"/>
      <c r="F68" s="258"/>
      <c r="G68" s="258"/>
      <c r="H68" s="258"/>
      <c r="I68" s="258"/>
      <c r="J68" s="258"/>
      <c r="K68" s="258"/>
      <c r="L68" s="259">
        <v>139091048.38999999</v>
      </c>
      <c r="M68" s="259"/>
      <c r="N68" s="259"/>
      <c r="O68" s="259"/>
      <c r="P68" s="259"/>
      <c r="Q68" s="259"/>
      <c r="R68" s="259"/>
      <c r="S68" s="259"/>
      <c r="T68" s="259"/>
      <c r="U68" s="259"/>
      <c r="V68" s="255">
        <v>4.7131887330350002E-2</v>
      </c>
      <c r="W68" s="255"/>
      <c r="X68" s="255"/>
      <c r="Y68" s="255"/>
      <c r="Z68" s="255"/>
      <c r="AA68" s="255"/>
      <c r="AB68" s="255"/>
      <c r="AC68" s="255"/>
      <c r="AD68" s="255"/>
      <c r="AE68" s="255"/>
      <c r="AF68" s="253">
        <v>2339</v>
      </c>
      <c r="AG68" s="253"/>
      <c r="AH68" s="253"/>
      <c r="AI68" s="253"/>
      <c r="AJ68" s="253"/>
      <c r="AK68" s="255">
        <v>5.3042157062838699E-2</v>
      </c>
      <c r="AL68" s="255"/>
      <c r="AM68" s="255"/>
      <c r="AN68" s="255"/>
      <c r="AO68" s="255"/>
      <c r="AP68" s="255"/>
      <c r="AQ68" s="255"/>
    </row>
    <row r="69" spans="2:43" s="1" customFormat="1" ht="7.15" customHeight="1" x14ac:dyDescent="0.2">
      <c r="B69" s="258" t="s">
        <v>1028</v>
      </c>
      <c r="C69" s="258"/>
      <c r="D69" s="258"/>
      <c r="E69" s="258"/>
      <c r="F69" s="258"/>
      <c r="G69" s="258"/>
      <c r="H69" s="258"/>
      <c r="I69" s="258"/>
      <c r="J69" s="258"/>
      <c r="K69" s="258"/>
      <c r="L69" s="259">
        <v>99746126.420000002</v>
      </c>
      <c r="M69" s="259"/>
      <c r="N69" s="259"/>
      <c r="O69" s="259"/>
      <c r="P69" s="259"/>
      <c r="Q69" s="259"/>
      <c r="R69" s="259"/>
      <c r="S69" s="259"/>
      <c r="T69" s="259"/>
      <c r="U69" s="259"/>
      <c r="V69" s="255">
        <v>3.3799610014329802E-2</v>
      </c>
      <c r="W69" s="255"/>
      <c r="X69" s="255"/>
      <c r="Y69" s="255"/>
      <c r="Z69" s="255"/>
      <c r="AA69" s="255"/>
      <c r="AB69" s="255"/>
      <c r="AC69" s="255"/>
      <c r="AD69" s="255"/>
      <c r="AE69" s="255"/>
      <c r="AF69" s="253">
        <v>1571</v>
      </c>
      <c r="AG69" s="253"/>
      <c r="AH69" s="253"/>
      <c r="AI69" s="253"/>
      <c r="AJ69" s="253"/>
      <c r="AK69" s="255">
        <v>3.5626006304283697E-2</v>
      </c>
      <c r="AL69" s="255"/>
      <c r="AM69" s="255"/>
      <c r="AN69" s="255"/>
      <c r="AO69" s="255"/>
      <c r="AP69" s="255"/>
      <c r="AQ69" s="255"/>
    </row>
    <row r="70" spans="2:43" s="1" customFormat="1" ht="7.15" customHeight="1" x14ac:dyDescent="0.2">
      <c r="B70" s="258" t="s">
        <v>1029</v>
      </c>
      <c r="C70" s="258"/>
      <c r="D70" s="258"/>
      <c r="E70" s="258"/>
      <c r="F70" s="258"/>
      <c r="G70" s="258"/>
      <c r="H70" s="258"/>
      <c r="I70" s="258"/>
      <c r="J70" s="258"/>
      <c r="K70" s="258"/>
      <c r="L70" s="259">
        <v>101590170.69</v>
      </c>
      <c r="M70" s="259"/>
      <c r="N70" s="259"/>
      <c r="O70" s="259"/>
      <c r="P70" s="259"/>
      <c r="Q70" s="259"/>
      <c r="R70" s="259"/>
      <c r="S70" s="259"/>
      <c r="T70" s="259"/>
      <c r="U70" s="259"/>
      <c r="V70" s="255">
        <v>3.4424476156125802E-2</v>
      </c>
      <c r="W70" s="255"/>
      <c r="X70" s="255"/>
      <c r="Y70" s="255"/>
      <c r="Z70" s="255"/>
      <c r="AA70" s="255"/>
      <c r="AB70" s="255"/>
      <c r="AC70" s="255"/>
      <c r="AD70" s="255"/>
      <c r="AE70" s="255"/>
      <c r="AF70" s="253">
        <v>1509</v>
      </c>
      <c r="AG70" s="253"/>
      <c r="AH70" s="253"/>
      <c r="AI70" s="253"/>
      <c r="AJ70" s="253"/>
      <c r="AK70" s="255">
        <v>3.4220014967004601E-2</v>
      </c>
      <c r="AL70" s="255"/>
      <c r="AM70" s="255"/>
      <c r="AN70" s="255"/>
      <c r="AO70" s="255"/>
      <c r="AP70" s="255"/>
      <c r="AQ70" s="255"/>
    </row>
    <row r="71" spans="2:43" s="1" customFormat="1" ht="7.15" customHeight="1" x14ac:dyDescent="0.2">
      <c r="B71" s="258" t="s">
        <v>1030</v>
      </c>
      <c r="C71" s="258"/>
      <c r="D71" s="258"/>
      <c r="E71" s="258"/>
      <c r="F71" s="258"/>
      <c r="G71" s="258"/>
      <c r="H71" s="258"/>
      <c r="I71" s="258"/>
      <c r="J71" s="258"/>
      <c r="K71" s="258"/>
      <c r="L71" s="259">
        <v>158081469.94999999</v>
      </c>
      <c r="M71" s="259"/>
      <c r="N71" s="259"/>
      <c r="O71" s="259"/>
      <c r="P71" s="259"/>
      <c r="Q71" s="259"/>
      <c r="R71" s="259"/>
      <c r="S71" s="259"/>
      <c r="T71" s="259"/>
      <c r="U71" s="259"/>
      <c r="V71" s="255">
        <v>5.3566912586699302E-2</v>
      </c>
      <c r="W71" s="255"/>
      <c r="X71" s="255"/>
      <c r="Y71" s="255"/>
      <c r="Z71" s="255"/>
      <c r="AA71" s="255"/>
      <c r="AB71" s="255"/>
      <c r="AC71" s="255"/>
      <c r="AD71" s="255"/>
      <c r="AE71" s="255"/>
      <c r="AF71" s="253">
        <v>2281</v>
      </c>
      <c r="AG71" s="253"/>
      <c r="AH71" s="253"/>
      <c r="AI71" s="253"/>
      <c r="AJ71" s="253"/>
      <c r="AK71" s="255">
        <v>5.1726874844093697E-2</v>
      </c>
      <c r="AL71" s="255"/>
      <c r="AM71" s="255"/>
      <c r="AN71" s="255"/>
      <c r="AO71" s="255"/>
      <c r="AP71" s="255"/>
      <c r="AQ71" s="255"/>
    </row>
    <row r="72" spans="2:43" s="1" customFormat="1" ht="7.15" customHeight="1" x14ac:dyDescent="0.2">
      <c r="B72" s="258" t="s">
        <v>1031</v>
      </c>
      <c r="C72" s="258"/>
      <c r="D72" s="258"/>
      <c r="E72" s="258"/>
      <c r="F72" s="258"/>
      <c r="G72" s="258"/>
      <c r="H72" s="258"/>
      <c r="I72" s="258"/>
      <c r="J72" s="258"/>
      <c r="K72" s="258"/>
      <c r="L72" s="259">
        <v>149315136.34999999</v>
      </c>
      <c r="M72" s="259"/>
      <c r="N72" s="259"/>
      <c r="O72" s="259"/>
      <c r="P72" s="259"/>
      <c r="Q72" s="259"/>
      <c r="R72" s="259"/>
      <c r="S72" s="259"/>
      <c r="T72" s="259"/>
      <c r="U72" s="259"/>
      <c r="V72" s="255">
        <v>5.0596384631679897E-2</v>
      </c>
      <c r="W72" s="255"/>
      <c r="X72" s="255"/>
      <c r="Y72" s="255"/>
      <c r="Z72" s="255"/>
      <c r="AA72" s="255"/>
      <c r="AB72" s="255"/>
      <c r="AC72" s="255"/>
      <c r="AD72" s="255"/>
      <c r="AE72" s="255"/>
      <c r="AF72" s="253">
        <v>1924</v>
      </c>
      <c r="AG72" s="253"/>
      <c r="AH72" s="253"/>
      <c r="AI72" s="253"/>
      <c r="AJ72" s="253"/>
      <c r="AK72" s="255">
        <v>4.3631086014921598E-2</v>
      </c>
      <c r="AL72" s="255"/>
      <c r="AM72" s="255"/>
      <c r="AN72" s="255"/>
      <c r="AO72" s="255"/>
      <c r="AP72" s="255"/>
      <c r="AQ72" s="255"/>
    </row>
    <row r="73" spans="2:43" s="1" customFormat="1" ht="7.15" customHeight="1" x14ac:dyDescent="0.2">
      <c r="B73" s="258" t="s">
        <v>1032</v>
      </c>
      <c r="C73" s="258"/>
      <c r="D73" s="258"/>
      <c r="E73" s="258"/>
      <c r="F73" s="258"/>
      <c r="G73" s="258"/>
      <c r="H73" s="258"/>
      <c r="I73" s="258"/>
      <c r="J73" s="258"/>
      <c r="K73" s="258"/>
      <c r="L73" s="259">
        <v>213250448.97999999</v>
      </c>
      <c r="M73" s="259"/>
      <c r="N73" s="259"/>
      <c r="O73" s="259"/>
      <c r="P73" s="259"/>
      <c r="Q73" s="259"/>
      <c r="R73" s="259"/>
      <c r="S73" s="259"/>
      <c r="T73" s="259"/>
      <c r="U73" s="259"/>
      <c r="V73" s="255">
        <v>7.2261272388212797E-2</v>
      </c>
      <c r="W73" s="255"/>
      <c r="X73" s="255"/>
      <c r="Y73" s="255"/>
      <c r="Z73" s="255"/>
      <c r="AA73" s="255"/>
      <c r="AB73" s="255"/>
      <c r="AC73" s="255"/>
      <c r="AD73" s="255"/>
      <c r="AE73" s="255"/>
      <c r="AF73" s="253">
        <v>2518</v>
      </c>
      <c r="AG73" s="253"/>
      <c r="AH73" s="253"/>
      <c r="AI73" s="253"/>
      <c r="AJ73" s="253"/>
      <c r="AK73" s="255">
        <v>5.7101390117241503E-2</v>
      </c>
      <c r="AL73" s="255"/>
      <c r="AM73" s="255"/>
      <c r="AN73" s="255"/>
      <c r="AO73" s="255"/>
      <c r="AP73" s="255"/>
      <c r="AQ73" s="255"/>
    </row>
    <row r="74" spans="2:43" s="1" customFormat="1" ht="7.15" customHeight="1" x14ac:dyDescent="0.2">
      <c r="B74" s="258" t="s">
        <v>1033</v>
      </c>
      <c r="C74" s="258"/>
      <c r="D74" s="258"/>
      <c r="E74" s="258"/>
      <c r="F74" s="258"/>
      <c r="G74" s="258"/>
      <c r="H74" s="258"/>
      <c r="I74" s="258"/>
      <c r="J74" s="258"/>
      <c r="K74" s="258"/>
      <c r="L74" s="259">
        <v>141397260.61000001</v>
      </c>
      <c r="M74" s="259"/>
      <c r="N74" s="259"/>
      <c r="O74" s="259"/>
      <c r="P74" s="259"/>
      <c r="Q74" s="259"/>
      <c r="R74" s="259"/>
      <c r="S74" s="259"/>
      <c r="T74" s="259"/>
      <c r="U74" s="259"/>
      <c r="V74" s="255">
        <v>4.7913362024595799E-2</v>
      </c>
      <c r="W74" s="255"/>
      <c r="X74" s="255"/>
      <c r="Y74" s="255"/>
      <c r="Z74" s="255"/>
      <c r="AA74" s="255"/>
      <c r="AB74" s="255"/>
      <c r="AC74" s="255"/>
      <c r="AD74" s="255"/>
      <c r="AE74" s="255"/>
      <c r="AF74" s="253">
        <v>1556</v>
      </c>
      <c r="AG74" s="253"/>
      <c r="AH74" s="253"/>
      <c r="AI74" s="253"/>
      <c r="AJ74" s="253"/>
      <c r="AK74" s="255">
        <v>3.5285847109780701E-2</v>
      </c>
      <c r="AL74" s="255"/>
      <c r="AM74" s="255"/>
      <c r="AN74" s="255"/>
      <c r="AO74" s="255"/>
      <c r="AP74" s="255"/>
      <c r="AQ74" s="255"/>
    </row>
    <row r="75" spans="2:43" s="1" customFormat="1" ht="7.15" customHeight="1" x14ac:dyDescent="0.2">
      <c r="B75" s="258" t="s">
        <v>1034</v>
      </c>
      <c r="C75" s="258"/>
      <c r="D75" s="258"/>
      <c r="E75" s="258"/>
      <c r="F75" s="258"/>
      <c r="G75" s="258"/>
      <c r="H75" s="258"/>
      <c r="I75" s="258"/>
      <c r="J75" s="258"/>
      <c r="K75" s="258"/>
      <c r="L75" s="259">
        <v>104568772.67</v>
      </c>
      <c r="M75" s="259"/>
      <c r="N75" s="259"/>
      <c r="O75" s="259"/>
      <c r="P75" s="259"/>
      <c r="Q75" s="259"/>
      <c r="R75" s="259"/>
      <c r="S75" s="259"/>
      <c r="T75" s="259"/>
      <c r="U75" s="259"/>
      <c r="V75" s="255">
        <v>3.54337944016083E-2</v>
      </c>
      <c r="W75" s="255"/>
      <c r="X75" s="255"/>
      <c r="Y75" s="255"/>
      <c r="Z75" s="255"/>
      <c r="AA75" s="255"/>
      <c r="AB75" s="255"/>
      <c r="AC75" s="255"/>
      <c r="AD75" s="255"/>
      <c r="AE75" s="255"/>
      <c r="AF75" s="253">
        <v>1186</v>
      </c>
      <c r="AG75" s="253"/>
      <c r="AH75" s="253"/>
      <c r="AI75" s="253"/>
      <c r="AJ75" s="253"/>
      <c r="AK75" s="255">
        <v>2.6895253645372701E-2</v>
      </c>
      <c r="AL75" s="255"/>
      <c r="AM75" s="255"/>
      <c r="AN75" s="255"/>
      <c r="AO75" s="255"/>
      <c r="AP75" s="255"/>
      <c r="AQ75" s="255"/>
    </row>
    <row r="76" spans="2:43" s="1" customFormat="1" ht="7.15" customHeight="1" x14ac:dyDescent="0.2">
      <c r="B76" s="258" t="s">
        <v>1035</v>
      </c>
      <c r="C76" s="258"/>
      <c r="D76" s="258"/>
      <c r="E76" s="258"/>
      <c r="F76" s="258"/>
      <c r="G76" s="258"/>
      <c r="H76" s="258"/>
      <c r="I76" s="258"/>
      <c r="J76" s="258"/>
      <c r="K76" s="258"/>
      <c r="L76" s="259">
        <v>178852228.81</v>
      </c>
      <c r="M76" s="259"/>
      <c r="N76" s="259"/>
      <c r="O76" s="259"/>
      <c r="P76" s="259"/>
      <c r="Q76" s="259"/>
      <c r="R76" s="259"/>
      <c r="S76" s="259"/>
      <c r="T76" s="259"/>
      <c r="U76" s="259"/>
      <c r="V76" s="255">
        <v>6.0605216472442103E-2</v>
      </c>
      <c r="W76" s="255"/>
      <c r="X76" s="255"/>
      <c r="Y76" s="255"/>
      <c r="Z76" s="255"/>
      <c r="AA76" s="255"/>
      <c r="AB76" s="255"/>
      <c r="AC76" s="255"/>
      <c r="AD76" s="255"/>
      <c r="AE76" s="255"/>
      <c r="AF76" s="253">
        <v>1976</v>
      </c>
      <c r="AG76" s="253"/>
      <c r="AH76" s="253"/>
      <c r="AI76" s="253"/>
      <c r="AJ76" s="253"/>
      <c r="AK76" s="255">
        <v>4.4810304555865502E-2</v>
      </c>
      <c r="AL76" s="255"/>
      <c r="AM76" s="255"/>
      <c r="AN76" s="255"/>
      <c r="AO76" s="255"/>
      <c r="AP76" s="255"/>
      <c r="AQ76" s="255"/>
    </row>
    <row r="77" spans="2:43" s="1" customFormat="1" ht="7.15" customHeight="1" x14ac:dyDescent="0.2">
      <c r="B77" s="258" t="s">
        <v>1036</v>
      </c>
      <c r="C77" s="258"/>
      <c r="D77" s="258"/>
      <c r="E77" s="258"/>
      <c r="F77" s="258"/>
      <c r="G77" s="258"/>
      <c r="H77" s="258"/>
      <c r="I77" s="258"/>
      <c r="J77" s="258"/>
      <c r="K77" s="258"/>
      <c r="L77" s="259">
        <v>179812875.59</v>
      </c>
      <c r="M77" s="259"/>
      <c r="N77" s="259"/>
      <c r="O77" s="259"/>
      <c r="P77" s="259"/>
      <c r="Q77" s="259"/>
      <c r="R77" s="259"/>
      <c r="S77" s="259"/>
      <c r="T77" s="259"/>
      <c r="U77" s="259"/>
      <c r="V77" s="255">
        <v>6.09307377502189E-2</v>
      </c>
      <c r="W77" s="255"/>
      <c r="X77" s="255"/>
      <c r="Y77" s="255"/>
      <c r="Z77" s="255"/>
      <c r="AA77" s="255"/>
      <c r="AB77" s="255"/>
      <c r="AC77" s="255"/>
      <c r="AD77" s="255"/>
      <c r="AE77" s="255"/>
      <c r="AF77" s="253">
        <v>1884</v>
      </c>
      <c r="AG77" s="253"/>
      <c r="AH77" s="253"/>
      <c r="AI77" s="253"/>
      <c r="AJ77" s="253"/>
      <c r="AK77" s="255">
        <v>4.2723994829580197E-2</v>
      </c>
      <c r="AL77" s="255"/>
      <c r="AM77" s="255"/>
      <c r="AN77" s="255"/>
      <c r="AO77" s="255"/>
      <c r="AP77" s="255"/>
      <c r="AQ77" s="255"/>
    </row>
    <row r="78" spans="2:43" s="1" customFormat="1" ht="7.15" customHeight="1" x14ac:dyDescent="0.2">
      <c r="B78" s="258" t="s">
        <v>1037</v>
      </c>
      <c r="C78" s="258"/>
      <c r="D78" s="258"/>
      <c r="E78" s="258"/>
      <c r="F78" s="258"/>
      <c r="G78" s="258"/>
      <c r="H78" s="258"/>
      <c r="I78" s="258"/>
      <c r="J78" s="258"/>
      <c r="K78" s="258"/>
      <c r="L78" s="259">
        <v>288196975.68999898</v>
      </c>
      <c r="M78" s="259"/>
      <c r="N78" s="259"/>
      <c r="O78" s="259"/>
      <c r="P78" s="259"/>
      <c r="Q78" s="259"/>
      <c r="R78" s="259"/>
      <c r="S78" s="259"/>
      <c r="T78" s="259"/>
      <c r="U78" s="259"/>
      <c r="V78" s="255">
        <v>9.76573801434171E-2</v>
      </c>
      <c r="W78" s="255"/>
      <c r="X78" s="255"/>
      <c r="Y78" s="255"/>
      <c r="Z78" s="255"/>
      <c r="AA78" s="255"/>
      <c r="AB78" s="255"/>
      <c r="AC78" s="255"/>
      <c r="AD78" s="255"/>
      <c r="AE78" s="255"/>
      <c r="AF78" s="253">
        <v>2693</v>
      </c>
      <c r="AG78" s="253"/>
      <c r="AH78" s="253"/>
      <c r="AI78" s="253"/>
      <c r="AJ78" s="253"/>
      <c r="AK78" s="255">
        <v>6.10699140531102E-2</v>
      </c>
      <c r="AL78" s="255"/>
      <c r="AM78" s="255"/>
      <c r="AN78" s="255"/>
      <c r="AO78" s="255"/>
      <c r="AP78" s="255"/>
      <c r="AQ78" s="255"/>
    </row>
    <row r="79" spans="2:43" s="1" customFormat="1" ht="7.15" customHeight="1" x14ac:dyDescent="0.2">
      <c r="B79" s="258" t="s">
        <v>1038</v>
      </c>
      <c r="C79" s="258"/>
      <c r="D79" s="258"/>
      <c r="E79" s="258"/>
      <c r="F79" s="258"/>
      <c r="G79" s="258"/>
      <c r="H79" s="258"/>
      <c r="I79" s="258"/>
      <c r="J79" s="258"/>
      <c r="K79" s="258"/>
      <c r="L79" s="259">
        <v>93743982.430000007</v>
      </c>
      <c r="M79" s="259"/>
      <c r="N79" s="259"/>
      <c r="O79" s="259"/>
      <c r="P79" s="259"/>
      <c r="Q79" s="259"/>
      <c r="R79" s="259"/>
      <c r="S79" s="259"/>
      <c r="T79" s="259"/>
      <c r="U79" s="259"/>
      <c r="V79" s="255">
        <v>3.17657453080692E-2</v>
      </c>
      <c r="W79" s="255"/>
      <c r="X79" s="255"/>
      <c r="Y79" s="255"/>
      <c r="Z79" s="255"/>
      <c r="AA79" s="255"/>
      <c r="AB79" s="255"/>
      <c r="AC79" s="255"/>
      <c r="AD79" s="255"/>
      <c r="AE79" s="255"/>
      <c r="AF79" s="253">
        <v>861</v>
      </c>
      <c r="AG79" s="253"/>
      <c r="AH79" s="253"/>
      <c r="AI79" s="253"/>
      <c r="AJ79" s="253"/>
      <c r="AK79" s="255">
        <v>1.9525137764473802E-2</v>
      </c>
      <c r="AL79" s="255"/>
      <c r="AM79" s="255"/>
      <c r="AN79" s="255"/>
      <c r="AO79" s="255"/>
      <c r="AP79" s="255"/>
      <c r="AQ79" s="255"/>
    </row>
    <row r="80" spans="2:43" s="1" customFormat="1" ht="7.15" customHeight="1" x14ac:dyDescent="0.2">
      <c r="B80" s="258" t="s">
        <v>1039</v>
      </c>
      <c r="C80" s="258"/>
      <c r="D80" s="258"/>
      <c r="E80" s="258"/>
      <c r="F80" s="258"/>
      <c r="G80" s="258"/>
      <c r="H80" s="258"/>
      <c r="I80" s="258"/>
      <c r="J80" s="258"/>
      <c r="K80" s="258"/>
      <c r="L80" s="259">
        <v>62346741.799999997</v>
      </c>
      <c r="M80" s="259"/>
      <c r="N80" s="259"/>
      <c r="O80" s="259"/>
      <c r="P80" s="259"/>
      <c r="Q80" s="259"/>
      <c r="R80" s="259"/>
      <c r="S80" s="259"/>
      <c r="T80" s="259"/>
      <c r="U80" s="259"/>
      <c r="V80" s="255">
        <v>2.1126590416463399E-2</v>
      </c>
      <c r="W80" s="255"/>
      <c r="X80" s="255"/>
      <c r="Y80" s="255"/>
      <c r="Z80" s="255"/>
      <c r="AA80" s="255"/>
      <c r="AB80" s="255"/>
      <c r="AC80" s="255"/>
      <c r="AD80" s="255"/>
      <c r="AE80" s="255"/>
      <c r="AF80" s="253">
        <v>585</v>
      </c>
      <c r="AG80" s="253"/>
      <c r="AH80" s="253"/>
      <c r="AI80" s="253"/>
      <c r="AJ80" s="253"/>
      <c r="AK80" s="255">
        <v>1.3266208585618101E-2</v>
      </c>
      <c r="AL80" s="255"/>
      <c r="AM80" s="255"/>
      <c r="AN80" s="255"/>
      <c r="AO80" s="255"/>
      <c r="AP80" s="255"/>
      <c r="AQ80" s="255"/>
    </row>
    <row r="81" spans="2:44" s="1" customFormat="1" ht="7.15" customHeight="1" x14ac:dyDescent="0.2">
      <c r="B81" s="258" t="s">
        <v>1040</v>
      </c>
      <c r="C81" s="258"/>
      <c r="D81" s="258"/>
      <c r="E81" s="258"/>
      <c r="F81" s="258"/>
      <c r="G81" s="258"/>
      <c r="H81" s="258"/>
      <c r="I81" s="258"/>
      <c r="J81" s="258"/>
      <c r="K81" s="258"/>
      <c r="L81" s="259">
        <v>146482721.75</v>
      </c>
      <c r="M81" s="259"/>
      <c r="N81" s="259"/>
      <c r="O81" s="259"/>
      <c r="P81" s="259"/>
      <c r="Q81" s="259"/>
      <c r="R81" s="259"/>
      <c r="S81" s="259"/>
      <c r="T81" s="259"/>
      <c r="U81" s="259"/>
      <c r="V81" s="255">
        <v>4.9636602910675703E-2</v>
      </c>
      <c r="W81" s="255"/>
      <c r="X81" s="255"/>
      <c r="Y81" s="255"/>
      <c r="Z81" s="255"/>
      <c r="AA81" s="255"/>
      <c r="AB81" s="255"/>
      <c r="AC81" s="255"/>
      <c r="AD81" s="255"/>
      <c r="AE81" s="255"/>
      <c r="AF81" s="253">
        <v>1246</v>
      </c>
      <c r="AG81" s="253"/>
      <c r="AH81" s="253"/>
      <c r="AI81" s="253"/>
      <c r="AJ81" s="253"/>
      <c r="AK81" s="255">
        <v>2.8255890423384802E-2</v>
      </c>
      <c r="AL81" s="255"/>
      <c r="AM81" s="255"/>
      <c r="AN81" s="255"/>
      <c r="AO81" s="255"/>
      <c r="AP81" s="255"/>
      <c r="AQ81" s="255"/>
    </row>
    <row r="82" spans="2:44" s="1" customFormat="1" ht="7.15" customHeight="1" x14ac:dyDescent="0.2">
      <c r="B82" s="258" t="s">
        <v>1041</v>
      </c>
      <c r="C82" s="258"/>
      <c r="D82" s="258"/>
      <c r="E82" s="258"/>
      <c r="F82" s="258"/>
      <c r="G82" s="258"/>
      <c r="H82" s="258"/>
      <c r="I82" s="258"/>
      <c r="J82" s="258"/>
      <c r="K82" s="258"/>
      <c r="L82" s="259">
        <v>130590471.83</v>
      </c>
      <c r="M82" s="259"/>
      <c r="N82" s="259"/>
      <c r="O82" s="259"/>
      <c r="P82" s="259"/>
      <c r="Q82" s="259"/>
      <c r="R82" s="259"/>
      <c r="S82" s="259"/>
      <c r="T82" s="259"/>
      <c r="U82" s="259"/>
      <c r="V82" s="255">
        <v>4.4251412840391698E-2</v>
      </c>
      <c r="W82" s="255"/>
      <c r="X82" s="255"/>
      <c r="Y82" s="255"/>
      <c r="Z82" s="255"/>
      <c r="AA82" s="255"/>
      <c r="AB82" s="255"/>
      <c r="AC82" s="255"/>
      <c r="AD82" s="255"/>
      <c r="AE82" s="255"/>
      <c r="AF82" s="253">
        <v>945</v>
      </c>
      <c r="AG82" s="253"/>
      <c r="AH82" s="253"/>
      <c r="AI82" s="253"/>
      <c r="AJ82" s="253"/>
      <c r="AK82" s="255">
        <v>2.14300292536907E-2</v>
      </c>
      <c r="AL82" s="255"/>
      <c r="AM82" s="255"/>
      <c r="AN82" s="255"/>
      <c r="AO82" s="255"/>
      <c r="AP82" s="255"/>
      <c r="AQ82" s="255"/>
    </row>
    <row r="83" spans="2:44" s="1" customFormat="1" ht="7.15" customHeight="1" x14ac:dyDescent="0.2">
      <c r="B83" s="258" t="s">
        <v>1043</v>
      </c>
      <c r="C83" s="258"/>
      <c r="D83" s="258"/>
      <c r="E83" s="258"/>
      <c r="F83" s="258"/>
      <c r="G83" s="258"/>
      <c r="H83" s="258"/>
      <c r="I83" s="258"/>
      <c r="J83" s="258"/>
      <c r="K83" s="258"/>
      <c r="L83" s="259">
        <v>160642493.71000001</v>
      </c>
      <c r="M83" s="259"/>
      <c r="N83" s="259"/>
      <c r="O83" s="259"/>
      <c r="P83" s="259"/>
      <c r="Q83" s="259"/>
      <c r="R83" s="259"/>
      <c r="S83" s="259"/>
      <c r="T83" s="259"/>
      <c r="U83" s="259"/>
      <c r="V83" s="255">
        <v>5.4434731793642201E-2</v>
      </c>
      <c r="W83" s="255"/>
      <c r="X83" s="255"/>
      <c r="Y83" s="255"/>
      <c r="Z83" s="255"/>
      <c r="AA83" s="255"/>
      <c r="AB83" s="255"/>
      <c r="AC83" s="255"/>
      <c r="AD83" s="255"/>
      <c r="AE83" s="255"/>
      <c r="AF83" s="253">
        <v>1082</v>
      </c>
      <c r="AG83" s="253"/>
      <c r="AH83" s="253"/>
      <c r="AI83" s="253"/>
      <c r="AJ83" s="253"/>
      <c r="AK83" s="255">
        <v>2.4536816563485001E-2</v>
      </c>
      <c r="AL83" s="255"/>
      <c r="AM83" s="255"/>
      <c r="AN83" s="255"/>
      <c r="AO83" s="255"/>
      <c r="AP83" s="255"/>
      <c r="AQ83" s="255"/>
    </row>
    <row r="84" spans="2:44" s="1" customFormat="1" ht="7.15" customHeight="1" x14ac:dyDescent="0.2">
      <c r="B84" s="258" t="s">
        <v>1044</v>
      </c>
      <c r="C84" s="258"/>
      <c r="D84" s="258"/>
      <c r="E84" s="258"/>
      <c r="F84" s="258"/>
      <c r="G84" s="258"/>
      <c r="H84" s="258"/>
      <c r="I84" s="258"/>
      <c r="J84" s="258"/>
      <c r="K84" s="258"/>
      <c r="L84" s="259">
        <v>27428360.420000002</v>
      </c>
      <c r="M84" s="259"/>
      <c r="N84" s="259"/>
      <c r="O84" s="259"/>
      <c r="P84" s="259"/>
      <c r="Q84" s="259"/>
      <c r="R84" s="259"/>
      <c r="S84" s="259"/>
      <c r="T84" s="259"/>
      <c r="U84" s="259"/>
      <c r="V84" s="255">
        <v>9.2942745628525492E-3</v>
      </c>
      <c r="W84" s="255"/>
      <c r="X84" s="255"/>
      <c r="Y84" s="255"/>
      <c r="Z84" s="255"/>
      <c r="AA84" s="255"/>
      <c r="AB84" s="255"/>
      <c r="AC84" s="255"/>
      <c r="AD84" s="255"/>
      <c r="AE84" s="255"/>
      <c r="AF84" s="253">
        <v>184</v>
      </c>
      <c r="AG84" s="253"/>
      <c r="AH84" s="253"/>
      <c r="AI84" s="253"/>
      <c r="AJ84" s="253"/>
      <c r="AK84" s="255">
        <v>4.1726194525704696E-3</v>
      </c>
      <c r="AL84" s="255"/>
      <c r="AM84" s="255"/>
      <c r="AN84" s="255"/>
      <c r="AO84" s="255"/>
      <c r="AP84" s="255"/>
      <c r="AQ84" s="255"/>
    </row>
    <row r="85" spans="2:44" s="1" customFormat="1" ht="7.15" customHeight="1" x14ac:dyDescent="0.2">
      <c r="B85" s="258" t="s">
        <v>1045</v>
      </c>
      <c r="C85" s="258"/>
      <c r="D85" s="258"/>
      <c r="E85" s="258"/>
      <c r="F85" s="258"/>
      <c r="G85" s="258"/>
      <c r="H85" s="258"/>
      <c r="I85" s="258"/>
      <c r="J85" s="258"/>
      <c r="K85" s="258"/>
      <c r="L85" s="259">
        <v>1140143.83</v>
      </c>
      <c r="M85" s="259"/>
      <c r="N85" s="259"/>
      <c r="O85" s="259"/>
      <c r="P85" s="259"/>
      <c r="Q85" s="259"/>
      <c r="R85" s="259"/>
      <c r="S85" s="259"/>
      <c r="T85" s="259"/>
      <c r="U85" s="259"/>
      <c r="V85" s="255">
        <v>3.8634499601497801E-4</v>
      </c>
      <c r="W85" s="255"/>
      <c r="X85" s="255"/>
      <c r="Y85" s="255"/>
      <c r="Z85" s="255"/>
      <c r="AA85" s="255"/>
      <c r="AB85" s="255"/>
      <c r="AC85" s="255"/>
      <c r="AD85" s="255"/>
      <c r="AE85" s="255"/>
      <c r="AF85" s="253">
        <v>9</v>
      </c>
      <c r="AG85" s="253"/>
      <c r="AH85" s="253"/>
      <c r="AI85" s="253"/>
      <c r="AJ85" s="253"/>
      <c r="AK85" s="255">
        <v>2.0409551670181599E-4</v>
      </c>
      <c r="AL85" s="255"/>
      <c r="AM85" s="255"/>
      <c r="AN85" s="255"/>
      <c r="AO85" s="255"/>
      <c r="AP85" s="255"/>
      <c r="AQ85" s="255"/>
    </row>
    <row r="86" spans="2:44" s="1" customFormat="1" ht="7.15" customHeight="1" x14ac:dyDescent="0.2">
      <c r="B86" s="258" t="s">
        <v>1046</v>
      </c>
      <c r="C86" s="258"/>
      <c r="D86" s="258"/>
      <c r="E86" s="258"/>
      <c r="F86" s="258"/>
      <c r="G86" s="258"/>
      <c r="H86" s="258"/>
      <c r="I86" s="258"/>
      <c r="J86" s="258"/>
      <c r="K86" s="258"/>
      <c r="L86" s="259">
        <v>614681.88</v>
      </c>
      <c r="M86" s="259"/>
      <c r="N86" s="259"/>
      <c r="O86" s="259"/>
      <c r="P86" s="259"/>
      <c r="Q86" s="259"/>
      <c r="R86" s="259"/>
      <c r="S86" s="259"/>
      <c r="T86" s="259"/>
      <c r="U86" s="259"/>
      <c r="V86" s="255">
        <v>2.0828886867640099E-4</v>
      </c>
      <c r="W86" s="255"/>
      <c r="X86" s="255"/>
      <c r="Y86" s="255"/>
      <c r="Z86" s="255"/>
      <c r="AA86" s="255"/>
      <c r="AB86" s="255"/>
      <c r="AC86" s="255"/>
      <c r="AD86" s="255"/>
      <c r="AE86" s="255"/>
      <c r="AF86" s="253">
        <v>7</v>
      </c>
      <c r="AG86" s="253"/>
      <c r="AH86" s="253"/>
      <c r="AI86" s="253"/>
      <c r="AJ86" s="253"/>
      <c r="AK86" s="255">
        <v>1.58740957434746E-4</v>
      </c>
      <c r="AL86" s="255"/>
      <c r="AM86" s="255"/>
      <c r="AN86" s="255"/>
      <c r="AO86" s="255"/>
      <c r="AP86" s="255"/>
      <c r="AQ86" s="255"/>
    </row>
    <row r="87" spans="2:44" s="1" customFormat="1" ht="7.15" customHeight="1" x14ac:dyDescent="0.2">
      <c r="B87" s="258" t="s">
        <v>1047</v>
      </c>
      <c r="C87" s="258"/>
      <c r="D87" s="258"/>
      <c r="E87" s="258"/>
      <c r="F87" s="258"/>
      <c r="G87" s="258"/>
      <c r="H87" s="258"/>
      <c r="I87" s="258"/>
      <c r="J87" s="258"/>
      <c r="K87" s="258"/>
      <c r="L87" s="259">
        <v>1991601.66</v>
      </c>
      <c r="M87" s="259"/>
      <c r="N87" s="259"/>
      <c r="O87" s="259"/>
      <c r="P87" s="259"/>
      <c r="Q87" s="259"/>
      <c r="R87" s="259"/>
      <c r="S87" s="259"/>
      <c r="T87" s="259"/>
      <c r="U87" s="259"/>
      <c r="V87" s="255">
        <v>6.7486690288551005E-4</v>
      </c>
      <c r="W87" s="255"/>
      <c r="X87" s="255"/>
      <c r="Y87" s="255"/>
      <c r="Z87" s="255"/>
      <c r="AA87" s="255"/>
      <c r="AB87" s="255"/>
      <c r="AC87" s="255"/>
      <c r="AD87" s="255"/>
      <c r="AE87" s="255"/>
      <c r="AF87" s="253">
        <v>15</v>
      </c>
      <c r="AG87" s="253"/>
      <c r="AH87" s="253"/>
      <c r="AI87" s="253"/>
      <c r="AJ87" s="253"/>
      <c r="AK87" s="255">
        <v>3.40159194503027E-4</v>
      </c>
      <c r="AL87" s="255"/>
      <c r="AM87" s="255"/>
      <c r="AN87" s="255"/>
      <c r="AO87" s="255"/>
      <c r="AP87" s="255"/>
      <c r="AQ87" s="255"/>
    </row>
    <row r="88" spans="2:44" s="1" customFormat="1" ht="7.15" customHeight="1" x14ac:dyDescent="0.2">
      <c r="B88" s="258" t="s">
        <v>1048</v>
      </c>
      <c r="C88" s="258"/>
      <c r="D88" s="258"/>
      <c r="E88" s="258"/>
      <c r="F88" s="258"/>
      <c r="G88" s="258"/>
      <c r="H88" s="258"/>
      <c r="I88" s="258"/>
      <c r="J88" s="258"/>
      <c r="K88" s="258"/>
      <c r="L88" s="259">
        <v>1197345.58</v>
      </c>
      <c r="M88" s="259"/>
      <c r="N88" s="259"/>
      <c r="O88" s="259"/>
      <c r="P88" s="259"/>
      <c r="Q88" s="259"/>
      <c r="R88" s="259"/>
      <c r="S88" s="259"/>
      <c r="T88" s="259"/>
      <c r="U88" s="259"/>
      <c r="V88" s="255">
        <v>4.0572817320219299E-4</v>
      </c>
      <c r="W88" s="255"/>
      <c r="X88" s="255"/>
      <c r="Y88" s="255"/>
      <c r="Z88" s="255"/>
      <c r="AA88" s="255"/>
      <c r="AB88" s="255"/>
      <c r="AC88" s="255"/>
      <c r="AD88" s="255"/>
      <c r="AE88" s="255"/>
      <c r="AF88" s="253">
        <v>6</v>
      </c>
      <c r="AG88" s="253"/>
      <c r="AH88" s="253"/>
      <c r="AI88" s="253"/>
      <c r="AJ88" s="253"/>
      <c r="AK88" s="255">
        <v>1.3606367780121101E-4</v>
      </c>
      <c r="AL88" s="255"/>
      <c r="AM88" s="255"/>
      <c r="AN88" s="255"/>
      <c r="AO88" s="255"/>
      <c r="AP88" s="255"/>
      <c r="AQ88" s="255"/>
    </row>
    <row r="89" spans="2:44" s="1" customFormat="1" ht="8.9" customHeight="1" x14ac:dyDescent="0.2">
      <c r="B89" s="257"/>
      <c r="C89" s="257"/>
      <c r="D89" s="257"/>
      <c r="E89" s="257"/>
      <c r="F89" s="257"/>
      <c r="G89" s="257"/>
      <c r="H89" s="257"/>
      <c r="I89" s="257"/>
      <c r="J89" s="257"/>
      <c r="K89" s="257"/>
      <c r="L89" s="260">
        <v>2951102878.9299998</v>
      </c>
      <c r="M89" s="260"/>
      <c r="N89" s="260"/>
      <c r="O89" s="260"/>
      <c r="P89" s="260"/>
      <c r="Q89" s="260"/>
      <c r="R89" s="260"/>
      <c r="S89" s="260"/>
      <c r="T89" s="260"/>
      <c r="U89" s="260"/>
      <c r="V89" s="256">
        <v>1</v>
      </c>
      <c r="W89" s="256"/>
      <c r="X89" s="256"/>
      <c r="Y89" s="256"/>
      <c r="Z89" s="256"/>
      <c r="AA89" s="256"/>
      <c r="AB89" s="256"/>
      <c r="AC89" s="256"/>
      <c r="AD89" s="256"/>
      <c r="AE89" s="256"/>
      <c r="AF89" s="254">
        <v>44097</v>
      </c>
      <c r="AG89" s="254"/>
      <c r="AH89" s="254"/>
      <c r="AI89" s="254"/>
      <c r="AJ89" s="254"/>
      <c r="AK89" s="256">
        <v>1</v>
      </c>
      <c r="AL89" s="256"/>
      <c r="AM89" s="256"/>
      <c r="AN89" s="256"/>
      <c r="AO89" s="256"/>
      <c r="AP89" s="256"/>
      <c r="AQ89" s="256"/>
    </row>
    <row r="90" spans="2:44" s="1" customFormat="1" ht="6" customHeight="1" x14ac:dyDescent="0.2"/>
    <row r="91" spans="2:44" s="1" customFormat="1" ht="12.75" customHeight="1" x14ac:dyDescent="0.2">
      <c r="B91" s="246" t="s">
        <v>1133</v>
      </c>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row>
    <row r="92" spans="2:44" s="1" customFormat="1" ht="6" customHeight="1" x14ac:dyDescent="0.2"/>
    <row r="93" spans="2:44" s="1" customFormat="1" ht="8.5" customHeight="1" x14ac:dyDescent="0.2">
      <c r="B93" s="244" t="s">
        <v>1018</v>
      </c>
      <c r="C93" s="244"/>
      <c r="D93" s="244"/>
      <c r="E93" s="244"/>
      <c r="F93" s="244"/>
      <c r="G93" s="244"/>
      <c r="H93" s="244"/>
      <c r="I93" s="244"/>
      <c r="J93" s="244"/>
      <c r="K93" s="244" t="s">
        <v>1015</v>
      </c>
      <c r="L93" s="244"/>
      <c r="M93" s="244"/>
      <c r="N93" s="244"/>
      <c r="O93" s="244"/>
      <c r="P93" s="244"/>
      <c r="Q93" s="244"/>
      <c r="R93" s="244"/>
      <c r="S93" s="244"/>
      <c r="T93" s="244"/>
      <c r="U93" s="244"/>
      <c r="V93" s="244" t="s">
        <v>1016</v>
      </c>
      <c r="W93" s="244"/>
      <c r="X93" s="244"/>
      <c r="Y93" s="244"/>
      <c r="Z93" s="244"/>
      <c r="AA93" s="244"/>
      <c r="AB93" s="244"/>
      <c r="AC93" s="244"/>
      <c r="AD93" s="244"/>
      <c r="AE93" s="244"/>
      <c r="AF93" s="244" t="s">
        <v>1017</v>
      </c>
      <c r="AG93" s="244"/>
      <c r="AH93" s="244"/>
      <c r="AI93" s="244"/>
      <c r="AJ93" s="244"/>
      <c r="AK93" s="244" t="s">
        <v>1016</v>
      </c>
      <c r="AL93" s="244"/>
      <c r="AM93" s="244"/>
      <c r="AN93" s="244"/>
      <c r="AO93" s="244"/>
    </row>
    <row r="94" spans="2:44" s="1" customFormat="1" ht="7.15" customHeight="1" x14ac:dyDescent="0.2">
      <c r="B94" s="258" t="s">
        <v>1019</v>
      </c>
      <c r="C94" s="258"/>
      <c r="D94" s="258"/>
      <c r="E94" s="258"/>
      <c r="F94" s="258"/>
      <c r="G94" s="258"/>
      <c r="H94" s="258"/>
      <c r="I94" s="258"/>
      <c r="J94" s="258"/>
      <c r="K94" s="259">
        <v>761000</v>
      </c>
      <c r="L94" s="259"/>
      <c r="M94" s="259"/>
      <c r="N94" s="259"/>
      <c r="O94" s="259"/>
      <c r="P94" s="259"/>
      <c r="Q94" s="259"/>
      <c r="R94" s="259"/>
      <c r="S94" s="259"/>
      <c r="T94" s="259"/>
      <c r="U94" s="259"/>
      <c r="V94" s="255">
        <v>2.5786969523608098E-4</v>
      </c>
      <c r="W94" s="255"/>
      <c r="X94" s="255"/>
      <c r="Y94" s="255"/>
      <c r="Z94" s="255"/>
      <c r="AA94" s="255"/>
      <c r="AB94" s="255"/>
      <c r="AC94" s="255"/>
      <c r="AD94" s="255"/>
      <c r="AE94" s="255"/>
      <c r="AF94" s="253">
        <v>4</v>
      </c>
      <c r="AG94" s="253"/>
      <c r="AH94" s="253"/>
      <c r="AI94" s="253"/>
      <c r="AJ94" s="253"/>
      <c r="AK94" s="255">
        <v>9.0709118534140702E-5</v>
      </c>
      <c r="AL94" s="255"/>
      <c r="AM94" s="255"/>
      <c r="AN94" s="255"/>
      <c r="AO94" s="255"/>
    </row>
    <row r="95" spans="2:44" s="1" customFormat="1" ht="7.15" customHeight="1" x14ac:dyDescent="0.2">
      <c r="B95" s="258" t="s">
        <v>1020</v>
      </c>
      <c r="C95" s="258"/>
      <c r="D95" s="258"/>
      <c r="E95" s="258"/>
      <c r="F95" s="258"/>
      <c r="G95" s="258"/>
      <c r="H95" s="258"/>
      <c r="I95" s="258"/>
      <c r="J95" s="258"/>
      <c r="K95" s="259">
        <v>4435506.93</v>
      </c>
      <c r="L95" s="259"/>
      <c r="M95" s="259"/>
      <c r="N95" s="259"/>
      <c r="O95" s="259"/>
      <c r="P95" s="259"/>
      <c r="Q95" s="259"/>
      <c r="R95" s="259"/>
      <c r="S95" s="259"/>
      <c r="T95" s="259"/>
      <c r="U95" s="259"/>
      <c r="V95" s="255">
        <v>1.5029997638063401E-3</v>
      </c>
      <c r="W95" s="255"/>
      <c r="X95" s="255"/>
      <c r="Y95" s="255"/>
      <c r="Z95" s="255"/>
      <c r="AA95" s="255"/>
      <c r="AB95" s="255"/>
      <c r="AC95" s="255"/>
      <c r="AD95" s="255"/>
      <c r="AE95" s="255"/>
      <c r="AF95" s="253">
        <v>35</v>
      </c>
      <c r="AG95" s="253"/>
      <c r="AH95" s="253"/>
      <c r="AI95" s="253"/>
      <c r="AJ95" s="253"/>
      <c r="AK95" s="255">
        <v>7.9370478717373104E-4</v>
      </c>
      <c r="AL95" s="255"/>
      <c r="AM95" s="255"/>
      <c r="AN95" s="255"/>
      <c r="AO95" s="255"/>
    </row>
    <row r="96" spans="2:44" s="1" customFormat="1" ht="7.15" customHeight="1" x14ac:dyDescent="0.2">
      <c r="B96" s="258" t="s">
        <v>1021</v>
      </c>
      <c r="C96" s="258"/>
      <c r="D96" s="258"/>
      <c r="E96" s="258"/>
      <c r="F96" s="258"/>
      <c r="G96" s="258"/>
      <c r="H96" s="258"/>
      <c r="I96" s="258"/>
      <c r="J96" s="258"/>
      <c r="K96" s="259">
        <v>3998758.33</v>
      </c>
      <c r="L96" s="259"/>
      <c r="M96" s="259"/>
      <c r="N96" s="259"/>
      <c r="O96" s="259"/>
      <c r="P96" s="259"/>
      <c r="Q96" s="259"/>
      <c r="R96" s="259"/>
      <c r="S96" s="259"/>
      <c r="T96" s="259"/>
      <c r="U96" s="259"/>
      <c r="V96" s="255">
        <v>1.35500471994723E-3</v>
      </c>
      <c r="W96" s="255"/>
      <c r="X96" s="255"/>
      <c r="Y96" s="255"/>
      <c r="Z96" s="255"/>
      <c r="AA96" s="255"/>
      <c r="AB96" s="255"/>
      <c r="AC96" s="255"/>
      <c r="AD96" s="255"/>
      <c r="AE96" s="255"/>
      <c r="AF96" s="253">
        <v>48</v>
      </c>
      <c r="AG96" s="253"/>
      <c r="AH96" s="253"/>
      <c r="AI96" s="253"/>
      <c r="AJ96" s="253"/>
      <c r="AK96" s="255">
        <v>1.08850942240969E-3</v>
      </c>
      <c r="AL96" s="255"/>
      <c r="AM96" s="255"/>
      <c r="AN96" s="255"/>
      <c r="AO96" s="255"/>
    </row>
    <row r="97" spans="2:41" s="1" customFormat="1" ht="7.15" customHeight="1" x14ac:dyDescent="0.2">
      <c r="B97" s="258" t="s">
        <v>1022</v>
      </c>
      <c r="C97" s="258"/>
      <c r="D97" s="258"/>
      <c r="E97" s="258"/>
      <c r="F97" s="258"/>
      <c r="G97" s="258"/>
      <c r="H97" s="258"/>
      <c r="I97" s="258"/>
      <c r="J97" s="258"/>
      <c r="K97" s="259">
        <v>2298459.62</v>
      </c>
      <c r="L97" s="259"/>
      <c r="M97" s="259"/>
      <c r="N97" s="259"/>
      <c r="O97" s="259"/>
      <c r="P97" s="259"/>
      <c r="Q97" s="259"/>
      <c r="R97" s="259"/>
      <c r="S97" s="259"/>
      <c r="T97" s="259"/>
      <c r="U97" s="259"/>
      <c r="V97" s="255">
        <v>7.78847676375609E-4</v>
      </c>
      <c r="W97" s="255"/>
      <c r="X97" s="255"/>
      <c r="Y97" s="255"/>
      <c r="Z97" s="255"/>
      <c r="AA97" s="255"/>
      <c r="AB97" s="255"/>
      <c r="AC97" s="255"/>
      <c r="AD97" s="255"/>
      <c r="AE97" s="255"/>
      <c r="AF97" s="253">
        <v>58</v>
      </c>
      <c r="AG97" s="253"/>
      <c r="AH97" s="253"/>
      <c r="AI97" s="253"/>
      <c r="AJ97" s="253"/>
      <c r="AK97" s="255">
        <v>1.31528221874504E-3</v>
      </c>
      <c r="AL97" s="255"/>
      <c r="AM97" s="255"/>
      <c r="AN97" s="255"/>
      <c r="AO97" s="255"/>
    </row>
    <row r="98" spans="2:41" s="1" customFormat="1" ht="7.15" customHeight="1" x14ac:dyDescent="0.2">
      <c r="B98" s="258" t="s">
        <v>1023</v>
      </c>
      <c r="C98" s="258"/>
      <c r="D98" s="258"/>
      <c r="E98" s="258"/>
      <c r="F98" s="258"/>
      <c r="G98" s="258"/>
      <c r="H98" s="258"/>
      <c r="I98" s="258"/>
      <c r="J98" s="258"/>
      <c r="K98" s="259">
        <v>32889030.52</v>
      </c>
      <c r="L98" s="259"/>
      <c r="M98" s="259"/>
      <c r="N98" s="259"/>
      <c r="O98" s="259"/>
      <c r="P98" s="259"/>
      <c r="Q98" s="259"/>
      <c r="R98" s="259"/>
      <c r="S98" s="259"/>
      <c r="T98" s="259"/>
      <c r="U98" s="259"/>
      <c r="V98" s="255">
        <v>1.11446573939587E-2</v>
      </c>
      <c r="W98" s="255"/>
      <c r="X98" s="255"/>
      <c r="Y98" s="255"/>
      <c r="Z98" s="255"/>
      <c r="AA98" s="255"/>
      <c r="AB98" s="255"/>
      <c r="AC98" s="255"/>
      <c r="AD98" s="255"/>
      <c r="AE98" s="255"/>
      <c r="AF98" s="253">
        <v>276</v>
      </c>
      <c r="AG98" s="253"/>
      <c r="AH98" s="253"/>
      <c r="AI98" s="253"/>
      <c r="AJ98" s="253"/>
      <c r="AK98" s="255">
        <v>6.2589291788557001E-3</v>
      </c>
      <c r="AL98" s="255"/>
      <c r="AM98" s="255"/>
      <c r="AN98" s="255"/>
      <c r="AO98" s="255"/>
    </row>
    <row r="99" spans="2:41" s="1" customFormat="1" ht="7.15" customHeight="1" x14ac:dyDescent="0.2">
      <c r="B99" s="258" t="s">
        <v>1024</v>
      </c>
      <c r="C99" s="258"/>
      <c r="D99" s="258"/>
      <c r="E99" s="258"/>
      <c r="F99" s="258"/>
      <c r="G99" s="258"/>
      <c r="H99" s="258"/>
      <c r="I99" s="258"/>
      <c r="J99" s="258"/>
      <c r="K99" s="259">
        <v>3082336.16</v>
      </c>
      <c r="L99" s="259"/>
      <c r="M99" s="259"/>
      <c r="N99" s="259"/>
      <c r="O99" s="259"/>
      <c r="P99" s="259"/>
      <c r="Q99" s="259"/>
      <c r="R99" s="259"/>
      <c r="S99" s="259"/>
      <c r="T99" s="259"/>
      <c r="U99" s="259"/>
      <c r="V99" s="255">
        <v>1.0444692328440901E-3</v>
      </c>
      <c r="W99" s="255"/>
      <c r="X99" s="255"/>
      <c r="Y99" s="255"/>
      <c r="Z99" s="255"/>
      <c r="AA99" s="255"/>
      <c r="AB99" s="255"/>
      <c r="AC99" s="255"/>
      <c r="AD99" s="255"/>
      <c r="AE99" s="255"/>
      <c r="AF99" s="253">
        <v>119</v>
      </c>
      <c r="AG99" s="253"/>
      <c r="AH99" s="253"/>
      <c r="AI99" s="253"/>
      <c r="AJ99" s="253"/>
      <c r="AK99" s="255">
        <v>2.69859627639068E-3</v>
      </c>
      <c r="AL99" s="255"/>
      <c r="AM99" s="255"/>
      <c r="AN99" s="255"/>
      <c r="AO99" s="255"/>
    </row>
    <row r="100" spans="2:41" s="1" customFormat="1" ht="7.15" customHeight="1" x14ac:dyDescent="0.2">
      <c r="B100" s="258" t="s">
        <v>1025</v>
      </c>
      <c r="C100" s="258"/>
      <c r="D100" s="258"/>
      <c r="E100" s="258"/>
      <c r="F100" s="258"/>
      <c r="G100" s="258"/>
      <c r="H100" s="258"/>
      <c r="I100" s="258"/>
      <c r="J100" s="258"/>
      <c r="K100" s="259">
        <v>6441649.6299999999</v>
      </c>
      <c r="L100" s="259"/>
      <c r="M100" s="259"/>
      <c r="N100" s="259"/>
      <c r="O100" s="259"/>
      <c r="P100" s="259"/>
      <c r="Q100" s="259"/>
      <c r="R100" s="259"/>
      <c r="S100" s="259"/>
      <c r="T100" s="259"/>
      <c r="U100" s="259"/>
      <c r="V100" s="255">
        <v>2.1827939906776798E-3</v>
      </c>
      <c r="W100" s="255"/>
      <c r="X100" s="255"/>
      <c r="Y100" s="255"/>
      <c r="Z100" s="255"/>
      <c r="AA100" s="255"/>
      <c r="AB100" s="255"/>
      <c r="AC100" s="255"/>
      <c r="AD100" s="255"/>
      <c r="AE100" s="255"/>
      <c r="AF100" s="253">
        <v>335</v>
      </c>
      <c r="AG100" s="253"/>
      <c r="AH100" s="253"/>
      <c r="AI100" s="253"/>
      <c r="AJ100" s="253"/>
      <c r="AK100" s="255">
        <v>7.5968886772342804E-3</v>
      </c>
      <c r="AL100" s="255"/>
      <c r="AM100" s="255"/>
      <c r="AN100" s="255"/>
      <c r="AO100" s="255"/>
    </row>
    <row r="101" spans="2:41" s="1" customFormat="1" ht="7.15" customHeight="1" x14ac:dyDescent="0.2">
      <c r="B101" s="258" t="s">
        <v>1026</v>
      </c>
      <c r="C101" s="258"/>
      <c r="D101" s="258"/>
      <c r="E101" s="258"/>
      <c r="F101" s="258"/>
      <c r="G101" s="258"/>
      <c r="H101" s="258"/>
      <c r="I101" s="258"/>
      <c r="J101" s="258"/>
      <c r="K101" s="259">
        <v>8297740.5800000001</v>
      </c>
      <c r="L101" s="259"/>
      <c r="M101" s="259"/>
      <c r="N101" s="259"/>
      <c r="O101" s="259"/>
      <c r="P101" s="259"/>
      <c r="Q101" s="259"/>
      <c r="R101" s="259"/>
      <c r="S101" s="259"/>
      <c r="T101" s="259"/>
      <c r="U101" s="259"/>
      <c r="V101" s="255">
        <v>2.81174222669207E-3</v>
      </c>
      <c r="W101" s="255"/>
      <c r="X101" s="255"/>
      <c r="Y101" s="255"/>
      <c r="Z101" s="255"/>
      <c r="AA101" s="255"/>
      <c r="AB101" s="255"/>
      <c r="AC101" s="255"/>
      <c r="AD101" s="255"/>
      <c r="AE101" s="255"/>
      <c r="AF101" s="253">
        <v>596</v>
      </c>
      <c r="AG101" s="253"/>
      <c r="AH101" s="253"/>
      <c r="AI101" s="253"/>
      <c r="AJ101" s="253"/>
      <c r="AK101" s="255">
        <v>1.3515658661587E-2</v>
      </c>
      <c r="AL101" s="255"/>
      <c r="AM101" s="255"/>
      <c r="AN101" s="255"/>
      <c r="AO101" s="255"/>
    </row>
    <row r="102" spans="2:41" s="1" customFormat="1" ht="7.15" customHeight="1" x14ac:dyDescent="0.2">
      <c r="B102" s="258" t="s">
        <v>1027</v>
      </c>
      <c r="C102" s="258"/>
      <c r="D102" s="258"/>
      <c r="E102" s="258"/>
      <c r="F102" s="258"/>
      <c r="G102" s="258"/>
      <c r="H102" s="258"/>
      <c r="I102" s="258"/>
      <c r="J102" s="258"/>
      <c r="K102" s="259">
        <v>17843243.25</v>
      </c>
      <c r="L102" s="259"/>
      <c r="M102" s="259"/>
      <c r="N102" s="259"/>
      <c r="O102" s="259"/>
      <c r="P102" s="259"/>
      <c r="Q102" s="259"/>
      <c r="R102" s="259"/>
      <c r="S102" s="259"/>
      <c r="T102" s="259"/>
      <c r="U102" s="259"/>
      <c r="V102" s="255">
        <v>6.0462965819983701E-3</v>
      </c>
      <c r="W102" s="255"/>
      <c r="X102" s="255"/>
      <c r="Y102" s="255"/>
      <c r="Z102" s="255"/>
      <c r="AA102" s="255"/>
      <c r="AB102" s="255"/>
      <c r="AC102" s="255"/>
      <c r="AD102" s="255"/>
      <c r="AE102" s="255"/>
      <c r="AF102" s="253">
        <v>837</v>
      </c>
      <c r="AG102" s="253"/>
      <c r="AH102" s="253"/>
      <c r="AI102" s="253"/>
      <c r="AJ102" s="253"/>
      <c r="AK102" s="255">
        <v>1.89808830532689E-2</v>
      </c>
      <c r="AL102" s="255"/>
      <c r="AM102" s="255"/>
      <c r="AN102" s="255"/>
      <c r="AO102" s="255"/>
    </row>
    <row r="103" spans="2:41" s="1" customFormat="1" ht="7.15" customHeight="1" x14ac:dyDescent="0.2">
      <c r="B103" s="258" t="s">
        <v>1028</v>
      </c>
      <c r="C103" s="258"/>
      <c r="D103" s="258"/>
      <c r="E103" s="258"/>
      <c r="F103" s="258"/>
      <c r="G103" s="258"/>
      <c r="H103" s="258"/>
      <c r="I103" s="258"/>
      <c r="J103" s="258"/>
      <c r="K103" s="259">
        <v>261627735.21000001</v>
      </c>
      <c r="L103" s="259"/>
      <c r="M103" s="259"/>
      <c r="N103" s="259"/>
      <c r="O103" s="259"/>
      <c r="P103" s="259"/>
      <c r="Q103" s="259"/>
      <c r="R103" s="259"/>
      <c r="S103" s="259"/>
      <c r="T103" s="259"/>
      <c r="U103" s="259"/>
      <c r="V103" s="255">
        <v>8.8654223842192903E-2</v>
      </c>
      <c r="W103" s="255"/>
      <c r="X103" s="255"/>
      <c r="Y103" s="255"/>
      <c r="Z103" s="255"/>
      <c r="AA103" s="255"/>
      <c r="AB103" s="255"/>
      <c r="AC103" s="255"/>
      <c r="AD103" s="255"/>
      <c r="AE103" s="255"/>
      <c r="AF103" s="253">
        <v>8803</v>
      </c>
      <c r="AG103" s="253"/>
      <c r="AH103" s="253"/>
      <c r="AI103" s="253"/>
      <c r="AJ103" s="253"/>
      <c r="AK103" s="255">
        <v>0.19962809261400999</v>
      </c>
      <c r="AL103" s="255"/>
      <c r="AM103" s="255"/>
      <c r="AN103" s="255"/>
      <c r="AO103" s="255"/>
    </row>
    <row r="104" spans="2:41" s="1" customFormat="1" ht="7.15" customHeight="1" x14ac:dyDescent="0.2">
      <c r="B104" s="258" t="s">
        <v>1029</v>
      </c>
      <c r="C104" s="258"/>
      <c r="D104" s="258"/>
      <c r="E104" s="258"/>
      <c r="F104" s="258"/>
      <c r="G104" s="258"/>
      <c r="H104" s="258"/>
      <c r="I104" s="258"/>
      <c r="J104" s="258"/>
      <c r="K104" s="259">
        <v>35229945.729999997</v>
      </c>
      <c r="L104" s="259"/>
      <c r="M104" s="259"/>
      <c r="N104" s="259"/>
      <c r="O104" s="259"/>
      <c r="P104" s="259"/>
      <c r="Q104" s="259"/>
      <c r="R104" s="259"/>
      <c r="S104" s="259"/>
      <c r="T104" s="259"/>
      <c r="U104" s="259"/>
      <c r="V104" s="255">
        <v>1.19378914173177E-2</v>
      </c>
      <c r="W104" s="255"/>
      <c r="X104" s="255"/>
      <c r="Y104" s="255"/>
      <c r="Z104" s="255"/>
      <c r="AA104" s="255"/>
      <c r="AB104" s="255"/>
      <c r="AC104" s="255"/>
      <c r="AD104" s="255"/>
      <c r="AE104" s="255"/>
      <c r="AF104" s="253">
        <v>1618</v>
      </c>
      <c r="AG104" s="253"/>
      <c r="AH104" s="253"/>
      <c r="AI104" s="253"/>
      <c r="AJ104" s="253"/>
      <c r="AK104" s="255">
        <v>3.66918384470599E-2</v>
      </c>
      <c r="AL104" s="255"/>
      <c r="AM104" s="255"/>
      <c r="AN104" s="255"/>
      <c r="AO104" s="255"/>
    </row>
    <row r="105" spans="2:41" s="1" customFormat="1" ht="7.15" customHeight="1" x14ac:dyDescent="0.2">
      <c r="B105" s="258" t="s">
        <v>1030</v>
      </c>
      <c r="C105" s="258"/>
      <c r="D105" s="258"/>
      <c r="E105" s="258"/>
      <c r="F105" s="258"/>
      <c r="G105" s="258"/>
      <c r="H105" s="258"/>
      <c r="I105" s="258"/>
      <c r="J105" s="258"/>
      <c r="K105" s="259">
        <v>48171624.200000003</v>
      </c>
      <c r="L105" s="259"/>
      <c r="M105" s="259"/>
      <c r="N105" s="259"/>
      <c r="O105" s="259"/>
      <c r="P105" s="259"/>
      <c r="Q105" s="259"/>
      <c r="R105" s="259"/>
      <c r="S105" s="259"/>
      <c r="T105" s="259"/>
      <c r="U105" s="259"/>
      <c r="V105" s="255">
        <v>1.63232615656781E-2</v>
      </c>
      <c r="W105" s="255"/>
      <c r="X105" s="255"/>
      <c r="Y105" s="255"/>
      <c r="Z105" s="255"/>
      <c r="AA105" s="255"/>
      <c r="AB105" s="255"/>
      <c r="AC105" s="255"/>
      <c r="AD105" s="255"/>
      <c r="AE105" s="255"/>
      <c r="AF105" s="253">
        <v>1115</v>
      </c>
      <c r="AG105" s="253"/>
      <c r="AH105" s="253"/>
      <c r="AI105" s="253"/>
      <c r="AJ105" s="253"/>
      <c r="AK105" s="255">
        <v>2.52851667913917E-2</v>
      </c>
      <c r="AL105" s="255"/>
      <c r="AM105" s="255"/>
      <c r="AN105" s="255"/>
      <c r="AO105" s="255"/>
    </row>
    <row r="106" spans="2:41" s="1" customFormat="1" ht="7.15" customHeight="1" x14ac:dyDescent="0.2">
      <c r="B106" s="258" t="s">
        <v>1031</v>
      </c>
      <c r="C106" s="258"/>
      <c r="D106" s="258"/>
      <c r="E106" s="258"/>
      <c r="F106" s="258"/>
      <c r="G106" s="258"/>
      <c r="H106" s="258"/>
      <c r="I106" s="258"/>
      <c r="J106" s="258"/>
      <c r="K106" s="259">
        <v>163049659.15000001</v>
      </c>
      <c r="L106" s="259"/>
      <c r="M106" s="259"/>
      <c r="N106" s="259"/>
      <c r="O106" s="259"/>
      <c r="P106" s="259"/>
      <c r="Q106" s="259"/>
      <c r="R106" s="259"/>
      <c r="S106" s="259"/>
      <c r="T106" s="259"/>
      <c r="U106" s="259"/>
      <c r="V106" s="255">
        <v>5.5250415129247402E-2</v>
      </c>
      <c r="W106" s="255"/>
      <c r="X106" s="255"/>
      <c r="Y106" s="255"/>
      <c r="Z106" s="255"/>
      <c r="AA106" s="255"/>
      <c r="AB106" s="255"/>
      <c r="AC106" s="255"/>
      <c r="AD106" s="255"/>
      <c r="AE106" s="255"/>
      <c r="AF106" s="253">
        <v>3440</v>
      </c>
      <c r="AG106" s="253"/>
      <c r="AH106" s="253"/>
      <c r="AI106" s="253"/>
      <c r="AJ106" s="253"/>
      <c r="AK106" s="255">
        <v>7.8009841939361002E-2</v>
      </c>
      <c r="AL106" s="255"/>
      <c r="AM106" s="255"/>
      <c r="AN106" s="255"/>
      <c r="AO106" s="255"/>
    </row>
    <row r="107" spans="2:41" s="1" customFormat="1" ht="7.15" customHeight="1" x14ac:dyDescent="0.2">
      <c r="B107" s="258" t="s">
        <v>1032</v>
      </c>
      <c r="C107" s="258"/>
      <c r="D107" s="258"/>
      <c r="E107" s="258"/>
      <c r="F107" s="258"/>
      <c r="G107" s="258"/>
      <c r="H107" s="258"/>
      <c r="I107" s="258"/>
      <c r="J107" s="258"/>
      <c r="K107" s="259">
        <v>23239436.449999999</v>
      </c>
      <c r="L107" s="259"/>
      <c r="M107" s="259"/>
      <c r="N107" s="259"/>
      <c r="O107" s="259"/>
      <c r="P107" s="259"/>
      <c r="Q107" s="259"/>
      <c r="R107" s="259"/>
      <c r="S107" s="259"/>
      <c r="T107" s="259"/>
      <c r="U107" s="259"/>
      <c r="V107" s="255">
        <v>7.8748310050194108E-3</v>
      </c>
      <c r="W107" s="255"/>
      <c r="X107" s="255"/>
      <c r="Y107" s="255"/>
      <c r="Z107" s="255"/>
      <c r="AA107" s="255"/>
      <c r="AB107" s="255"/>
      <c r="AC107" s="255"/>
      <c r="AD107" s="255"/>
      <c r="AE107" s="255"/>
      <c r="AF107" s="253">
        <v>446</v>
      </c>
      <c r="AG107" s="253"/>
      <c r="AH107" s="253"/>
      <c r="AI107" s="253"/>
      <c r="AJ107" s="253"/>
      <c r="AK107" s="255">
        <v>1.0114066716556701E-2</v>
      </c>
      <c r="AL107" s="255"/>
      <c r="AM107" s="255"/>
      <c r="AN107" s="255"/>
      <c r="AO107" s="255"/>
    </row>
    <row r="108" spans="2:41" s="1" customFormat="1" ht="7.15" customHeight="1" x14ac:dyDescent="0.2">
      <c r="B108" s="258" t="s">
        <v>1033</v>
      </c>
      <c r="C108" s="258"/>
      <c r="D108" s="258"/>
      <c r="E108" s="258"/>
      <c r="F108" s="258"/>
      <c r="G108" s="258"/>
      <c r="H108" s="258"/>
      <c r="I108" s="258"/>
      <c r="J108" s="258"/>
      <c r="K108" s="259">
        <v>388371123.780002</v>
      </c>
      <c r="L108" s="259"/>
      <c r="M108" s="259"/>
      <c r="N108" s="259"/>
      <c r="O108" s="259"/>
      <c r="P108" s="259"/>
      <c r="Q108" s="259"/>
      <c r="R108" s="259"/>
      <c r="S108" s="259"/>
      <c r="T108" s="259"/>
      <c r="U108" s="259"/>
      <c r="V108" s="255">
        <v>0.131602028025812</v>
      </c>
      <c r="W108" s="255"/>
      <c r="X108" s="255"/>
      <c r="Y108" s="255"/>
      <c r="Z108" s="255"/>
      <c r="AA108" s="255"/>
      <c r="AB108" s="255"/>
      <c r="AC108" s="255"/>
      <c r="AD108" s="255"/>
      <c r="AE108" s="255"/>
      <c r="AF108" s="253">
        <v>6142</v>
      </c>
      <c r="AG108" s="253"/>
      <c r="AH108" s="253"/>
      <c r="AI108" s="253"/>
      <c r="AJ108" s="253"/>
      <c r="AK108" s="255">
        <v>0.139283851509173</v>
      </c>
      <c r="AL108" s="255"/>
      <c r="AM108" s="255"/>
      <c r="AN108" s="255"/>
      <c r="AO108" s="255"/>
    </row>
    <row r="109" spans="2:41" s="1" customFormat="1" ht="7.15" customHeight="1" x14ac:dyDescent="0.2">
      <c r="B109" s="258" t="s">
        <v>1034</v>
      </c>
      <c r="C109" s="258"/>
      <c r="D109" s="258"/>
      <c r="E109" s="258"/>
      <c r="F109" s="258"/>
      <c r="G109" s="258"/>
      <c r="H109" s="258"/>
      <c r="I109" s="258"/>
      <c r="J109" s="258"/>
      <c r="K109" s="259">
        <v>29700151.93</v>
      </c>
      <c r="L109" s="259"/>
      <c r="M109" s="259"/>
      <c r="N109" s="259"/>
      <c r="O109" s="259"/>
      <c r="P109" s="259"/>
      <c r="Q109" s="259"/>
      <c r="R109" s="259"/>
      <c r="S109" s="259"/>
      <c r="T109" s="259"/>
      <c r="U109" s="259"/>
      <c r="V109" s="255">
        <v>1.00640855803606E-2</v>
      </c>
      <c r="W109" s="255"/>
      <c r="X109" s="255"/>
      <c r="Y109" s="255"/>
      <c r="Z109" s="255"/>
      <c r="AA109" s="255"/>
      <c r="AB109" s="255"/>
      <c r="AC109" s="255"/>
      <c r="AD109" s="255"/>
      <c r="AE109" s="255"/>
      <c r="AF109" s="253">
        <v>415</v>
      </c>
      <c r="AG109" s="253"/>
      <c r="AH109" s="253"/>
      <c r="AI109" s="253"/>
      <c r="AJ109" s="253"/>
      <c r="AK109" s="255">
        <v>9.4110710479170905E-3</v>
      </c>
      <c r="AL109" s="255"/>
      <c r="AM109" s="255"/>
      <c r="AN109" s="255"/>
      <c r="AO109" s="255"/>
    </row>
    <row r="110" spans="2:41" s="1" customFormat="1" ht="7.15" customHeight="1" x14ac:dyDescent="0.2">
      <c r="B110" s="258" t="s">
        <v>1035</v>
      </c>
      <c r="C110" s="258"/>
      <c r="D110" s="258"/>
      <c r="E110" s="258"/>
      <c r="F110" s="258"/>
      <c r="G110" s="258"/>
      <c r="H110" s="258"/>
      <c r="I110" s="258"/>
      <c r="J110" s="258"/>
      <c r="K110" s="259">
        <v>45911407.170000002</v>
      </c>
      <c r="L110" s="259"/>
      <c r="M110" s="259"/>
      <c r="N110" s="259"/>
      <c r="O110" s="259"/>
      <c r="P110" s="259"/>
      <c r="Q110" s="259"/>
      <c r="R110" s="259"/>
      <c r="S110" s="259"/>
      <c r="T110" s="259"/>
      <c r="U110" s="259"/>
      <c r="V110" s="255">
        <v>1.5557372634412E-2</v>
      </c>
      <c r="W110" s="255"/>
      <c r="X110" s="255"/>
      <c r="Y110" s="255"/>
      <c r="Z110" s="255"/>
      <c r="AA110" s="255"/>
      <c r="AB110" s="255"/>
      <c r="AC110" s="255"/>
      <c r="AD110" s="255"/>
      <c r="AE110" s="255"/>
      <c r="AF110" s="253">
        <v>600</v>
      </c>
      <c r="AG110" s="253"/>
      <c r="AH110" s="253"/>
      <c r="AI110" s="253"/>
      <c r="AJ110" s="253"/>
      <c r="AK110" s="255">
        <v>1.3606367780121101E-2</v>
      </c>
      <c r="AL110" s="255"/>
      <c r="AM110" s="255"/>
      <c r="AN110" s="255"/>
      <c r="AO110" s="255"/>
    </row>
    <row r="111" spans="2:41" s="1" customFormat="1" ht="7.15" customHeight="1" x14ac:dyDescent="0.2">
      <c r="B111" s="258" t="s">
        <v>1036</v>
      </c>
      <c r="C111" s="258"/>
      <c r="D111" s="258"/>
      <c r="E111" s="258"/>
      <c r="F111" s="258"/>
      <c r="G111" s="258"/>
      <c r="H111" s="258"/>
      <c r="I111" s="258"/>
      <c r="J111" s="258"/>
      <c r="K111" s="259">
        <v>187532040.22999999</v>
      </c>
      <c r="L111" s="259"/>
      <c r="M111" s="259"/>
      <c r="N111" s="259"/>
      <c r="O111" s="259"/>
      <c r="P111" s="259"/>
      <c r="Q111" s="259"/>
      <c r="R111" s="259"/>
      <c r="S111" s="259"/>
      <c r="T111" s="259"/>
      <c r="U111" s="259"/>
      <c r="V111" s="255">
        <v>6.3546425835887696E-2</v>
      </c>
      <c r="W111" s="255"/>
      <c r="X111" s="255"/>
      <c r="Y111" s="255"/>
      <c r="Z111" s="255"/>
      <c r="AA111" s="255"/>
      <c r="AB111" s="255"/>
      <c r="AC111" s="255"/>
      <c r="AD111" s="255"/>
      <c r="AE111" s="255"/>
      <c r="AF111" s="253">
        <v>2414</v>
      </c>
      <c r="AG111" s="253"/>
      <c r="AH111" s="253"/>
      <c r="AI111" s="253"/>
      <c r="AJ111" s="253"/>
      <c r="AK111" s="255">
        <v>5.4742953035353897E-2</v>
      </c>
      <c r="AL111" s="255"/>
      <c r="AM111" s="255"/>
      <c r="AN111" s="255"/>
      <c r="AO111" s="255"/>
    </row>
    <row r="112" spans="2:41" s="1" customFormat="1" ht="7.15" customHeight="1" x14ac:dyDescent="0.2">
      <c r="B112" s="258" t="s">
        <v>1037</v>
      </c>
      <c r="C112" s="258"/>
      <c r="D112" s="258"/>
      <c r="E112" s="258"/>
      <c r="F112" s="258"/>
      <c r="G112" s="258"/>
      <c r="H112" s="258"/>
      <c r="I112" s="258"/>
      <c r="J112" s="258"/>
      <c r="K112" s="259">
        <v>27630598.539999999</v>
      </c>
      <c r="L112" s="259"/>
      <c r="M112" s="259"/>
      <c r="N112" s="259"/>
      <c r="O112" s="259"/>
      <c r="P112" s="259"/>
      <c r="Q112" s="259"/>
      <c r="R112" s="259"/>
      <c r="S112" s="259"/>
      <c r="T112" s="259"/>
      <c r="U112" s="259"/>
      <c r="V112" s="255">
        <v>9.3628042374511306E-3</v>
      </c>
      <c r="W112" s="255"/>
      <c r="X112" s="255"/>
      <c r="Y112" s="255"/>
      <c r="Z112" s="255"/>
      <c r="AA112" s="255"/>
      <c r="AB112" s="255"/>
      <c r="AC112" s="255"/>
      <c r="AD112" s="255"/>
      <c r="AE112" s="255"/>
      <c r="AF112" s="253">
        <v>435</v>
      </c>
      <c r="AG112" s="253"/>
      <c r="AH112" s="253"/>
      <c r="AI112" s="253"/>
      <c r="AJ112" s="253"/>
      <c r="AK112" s="255">
        <v>9.8646166405877908E-3</v>
      </c>
      <c r="AL112" s="255"/>
      <c r="AM112" s="255"/>
      <c r="AN112" s="255"/>
      <c r="AO112" s="255"/>
    </row>
    <row r="113" spans="2:41" s="1" customFormat="1" ht="7.15" customHeight="1" x14ac:dyDescent="0.2">
      <c r="B113" s="258" t="s">
        <v>1038</v>
      </c>
      <c r="C113" s="258"/>
      <c r="D113" s="258"/>
      <c r="E113" s="258"/>
      <c r="F113" s="258"/>
      <c r="G113" s="258"/>
      <c r="H113" s="258"/>
      <c r="I113" s="258"/>
      <c r="J113" s="258"/>
      <c r="K113" s="259">
        <v>760801570.87999904</v>
      </c>
      <c r="L113" s="259"/>
      <c r="M113" s="259"/>
      <c r="N113" s="259"/>
      <c r="O113" s="259"/>
      <c r="P113" s="259"/>
      <c r="Q113" s="259"/>
      <c r="R113" s="259"/>
      <c r="S113" s="259"/>
      <c r="T113" s="259"/>
      <c r="U113" s="259"/>
      <c r="V113" s="255">
        <v>0.25780245626538401</v>
      </c>
      <c r="W113" s="255"/>
      <c r="X113" s="255"/>
      <c r="Y113" s="255"/>
      <c r="Z113" s="255"/>
      <c r="AA113" s="255"/>
      <c r="AB113" s="255"/>
      <c r="AC113" s="255"/>
      <c r="AD113" s="255"/>
      <c r="AE113" s="255"/>
      <c r="AF113" s="253">
        <v>8253</v>
      </c>
      <c r="AG113" s="253"/>
      <c r="AH113" s="253"/>
      <c r="AI113" s="253"/>
      <c r="AJ113" s="253"/>
      <c r="AK113" s="255">
        <v>0.18715558881556599</v>
      </c>
      <c r="AL113" s="255"/>
      <c r="AM113" s="255"/>
      <c r="AN113" s="255"/>
      <c r="AO113" s="255"/>
    </row>
    <row r="114" spans="2:41" s="1" customFormat="1" ht="7.15" customHeight="1" x14ac:dyDescent="0.2">
      <c r="B114" s="258" t="s">
        <v>1039</v>
      </c>
      <c r="C114" s="258"/>
      <c r="D114" s="258"/>
      <c r="E114" s="258"/>
      <c r="F114" s="258"/>
      <c r="G114" s="258"/>
      <c r="H114" s="258"/>
      <c r="I114" s="258"/>
      <c r="J114" s="258"/>
      <c r="K114" s="259">
        <v>41675187.039999999</v>
      </c>
      <c r="L114" s="259"/>
      <c r="M114" s="259"/>
      <c r="N114" s="259"/>
      <c r="O114" s="259"/>
      <c r="P114" s="259"/>
      <c r="Q114" s="259"/>
      <c r="R114" s="259"/>
      <c r="S114" s="259"/>
      <c r="T114" s="259"/>
      <c r="U114" s="259"/>
      <c r="V114" s="255">
        <v>1.4121902471631399E-2</v>
      </c>
      <c r="W114" s="255"/>
      <c r="X114" s="255"/>
      <c r="Y114" s="255"/>
      <c r="Z114" s="255"/>
      <c r="AA114" s="255"/>
      <c r="AB114" s="255"/>
      <c r="AC114" s="255"/>
      <c r="AD114" s="255"/>
      <c r="AE114" s="255"/>
      <c r="AF114" s="253">
        <v>523</v>
      </c>
      <c r="AG114" s="253"/>
      <c r="AH114" s="253"/>
      <c r="AI114" s="253"/>
      <c r="AJ114" s="253"/>
      <c r="AK114" s="255">
        <v>1.1860217248338901E-2</v>
      </c>
      <c r="AL114" s="255"/>
      <c r="AM114" s="255"/>
      <c r="AN114" s="255"/>
      <c r="AO114" s="255"/>
    </row>
    <row r="115" spans="2:41" s="1" customFormat="1" ht="7.15" customHeight="1" x14ac:dyDescent="0.2">
      <c r="B115" s="258" t="s">
        <v>1040</v>
      </c>
      <c r="C115" s="258"/>
      <c r="D115" s="258"/>
      <c r="E115" s="258"/>
      <c r="F115" s="258"/>
      <c r="G115" s="258"/>
      <c r="H115" s="258"/>
      <c r="I115" s="258"/>
      <c r="J115" s="258"/>
      <c r="K115" s="259">
        <v>19995960.57</v>
      </c>
      <c r="L115" s="259"/>
      <c r="M115" s="259"/>
      <c r="N115" s="259"/>
      <c r="O115" s="259"/>
      <c r="P115" s="259"/>
      <c r="Q115" s="259"/>
      <c r="R115" s="259"/>
      <c r="S115" s="259"/>
      <c r="T115" s="259"/>
      <c r="U115" s="259"/>
      <c r="V115" s="255">
        <v>6.77575855208751E-3</v>
      </c>
      <c r="W115" s="255"/>
      <c r="X115" s="255"/>
      <c r="Y115" s="255"/>
      <c r="Z115" s="255"/>
      <c r="AA115" s="255"/>
      <c r="AB115" s="255"/>
      <c r="AC115" s="255"/>
      <c r="AD115" s="255"/>
      <c r="AE115" s="255"/>
      <c r="AF115" s="253">
        <v>218</v>
      </c>
      <c r="AG115" s="253"/>
      <c r="AH115" s="253"/>
      <c r="AI115" s="253"/>
      <c r="AJ115" s="253"/>
      <c r="AK115" s="255">
        <v>4.9436469601106701E-3</v>
      </c>
      <c r="AL115" s="255"/>
      <c r="AM115" s="255"/>
      <c r="AN115" s="255"/>
      <c r="AO115" s="255"/>
    </row>
    <row r="116" spans="2:41" s="1" customFormat="1" ht="7.15" customHeight="1" x14ac:dyDescent="0.2">
      <c r="B116" s="258" t="s">
        <v>1041</v>
      </c>
      <c r="C116" s="258"/>
      <c r="D116" s="258"/>
      <c r="E116" s="258"/>
      <c r="F116" s="258"/>
      <c r="G116" s="258"/>
      <c r="H116" s="258"/>
      <c r="I116" s="258"/>
      <c r="J116" s="258"/>
      <c r="K116" s="259">
        <v>23411057.489999998</v>
      </c>
      <c r="L116" s="259"/>
      <c r="M116" s="259"/>
      <c r="N116" s="259"/>
      <c r="O116" s="259"/>
      <c r="P116" s="259"/>
      <c r="Q116" s="259"/>
      <c r="R116" s="259"/>
      <c r="S116" s="259"/>
      <c r="T116" s="259"/>
      <c r="U116" s="259"/>
      <c r="V116" s="255">
        <v>7.9329858871230903E-3</v>
      </c>
      <c r="W116" s="255"/>
      <c r="X116" s="255"/>
      <c r="Y116" s="255"/>
      <c r="Z116" s="255"/>
      <c r="AA116" s="255"/>
      <c r="AB116" s="255"/>
      <c r="AC116" s="255"/>
      <c r="AD116" s="255"/>
      <c r="AE116" s="255"/>
      <c r="AF116" s="253">
        <v>279</v>
      </c>
      <c r="AG116" s="253"/>
      <c r="AH116" s="253"/>
      <c r="AI116" s="253"/>
      <c r="AJ116" s="253"/>
      <c r="AK116" s="255">
        <v>6.3269610177563102E-3</v>
      </c>
      <c r="AL116" s="255"/>
      <c r="AM116" s="255"/>
      <c r="AN116" s="255"/>
      <c r="AO116" s="255"/>
    </row>
    <row r="117" spans="2:41" s="1" customFormat="1" ht="7.15" customHeight="1" x14ac:dyDescent="0.2">
      <c r="B117" s="258" t="s">
        <v>1043</v>
      </c>
      <c r="C117" s="258"/>
      <c r="D117" s="258"/>
      <c r="E117" s="258"/>
      <c r="F117" s="258"/>
      <c r="G117" s="258"/>
      <c r="H117" s="258"/>
      <c r="I117" s="258"/>
      <c r="J117" s="258"/>
      <c r="K117" s="259">
        <v>15278940.74</v>
      </c>
      <c r="L117" s="259"/>
      <c r="M117" s="259"/>
      <c r="N117" s="259"/>
      <c r="O117" s="259"/>
      <c r="P117" s="259"/>
      <c r="Q117" s="259"/>
      <c r="R117" s="259"/>
      <c r="S117" s="259"/>
      <c r="T117" s="259"/>
      <c r="U117" s="259"/>
      <c r="V117" s="255">
        <v>5.1773663497423697E-3</v>
      </c>
      <c r="W117" s="255"/>
      <c r="X117" s="255"/>
      <c r="Y117" s="255"/>
      <c r="Z117" s="255"/>
      <c r="AA117" s="255"/>
      <c r="AB117" s="255"/>
      <c r="AC117" s="255"/>
      <c r="AD117" s="255"/>
      <c r="AE117" s="255"/>
      <c r="AF117" s="253">
        <v>191</v>
      </c>
      <c r="AG117" s="253"/>
      <c r="AH117" s="253"/>
      <c r="AI117" s="253"/>
      <c r="AJ117" s="253"/>
      <c r="AK117" s="255">
        <v>4.3313604100052201E-3</v>
      </c>
      <c r="AL117" s="255"/>
      <c r="AM117" s="255"/>
      <c r="AN117" s="255"/>
      <c r="AO117" s="255"/>
    </row>
    <row r="118" spans="2:41" s="1" customFormat="1" ht="7.15" customHeight="1" x14ac:dyDescent="0.2">
      <c r="B118" s="258" t="s">
        <v>1044</v>
      </c>
      <c r="C118" s="258"/>
      <c r="D118" s="258"/>
      <c r="E118" s="258"/>
      <c r="F118" s="258"/>
      <c r="G118" s="258"/>
      <c r="H118" s="258"/>
      <c r="I118" s="258"/>
      <c r="J118" s="258"/>
      <c r="K118" s="259">
        <v>722207841.57999802</v>
      </c>
      <c r="L118" s="259"/>
      <c r="M118" s="259"/>
      <c r="N118" s="259"/>
      <c r="O118" s="259"/>
      <c r="P118" s="259"/>
      <c r="Q118" s="259"/>
      <c r="R118" s="259"/>
      <c r="S118" s="259"/>
      <c r="T118" s="259"/>
      <c r="U118" s="259"/>
      <c r="V118" s="255">
        <v>0.24472472536838599</v>
      </c>
      <c r="W118" s="255"/>
      <c r="X118" s="255"/>
      <c r="Y118" s="255"/>
      <c r="Z118" s="255"/>
      <c r="AA118" s="255"/>
      <c r="AB118" s="255"/>
      <c r="AC118" s="255"/>
      <c r="AD118" s="255"/>
      <c r="AE118" s="255"/>
      <c r="AF118" s="253">
        <v>6152</v>
      </c>
      <c r="AG118" s="253"/>
      <c r="AH118" s="253"/>
      <c r="AI118" s="253"/>
      <c r="AJ118" s="253"/>
      <c r="AK118" s="255">
        <v>0.13951062430550801</v>
      </c>
      <c r="AL118" s="255"/>
      <c r="AM118" s="255"/>
      <c r="AN118" s="255"/>
      <c r="AO118" s="255"/>
    </row>
    <row r="119" spans="2:41" s="1" customFormat="1" ht="7.15" customHeight="1" x14ac:dyDescent="0.2">
      <c r="B119" s="258" t="s">
        <v>1045</v>
      </c>
      <c r="C119" s="258"/>
      <c r="D119" s="258"/>
      <c r="E119" s="258"/>
      <c r="F119" s="258"/>
      <c r="G119" s="258"/>
      <c r="H119" s="258"/>
      <c r="I119" s="258"/>
      <c r="J119" s="258"/>
      <c r="K119" s="259">
        <v>58118745.289999999</v>
      </c>
      <c r="L119" s="259"/>
      <c r="M119" s="259"/>
      <c r="N119" s="259"/>
      <c r="O119" s="259"/>
      <c r="P119" s="259"/>
      <c r="Q119" s="259"/>
      <c r="R119" s="259"/>
      <c r="S119" s="259"/>
      <c r="T119" s="259"/>
      <c r="U119" s="259"/>
      <c r="V119" s="255">
        <v>1.9693906879679E-2</v>
      </c>
      <c r="W119" s="255"/>
      <c r="X119" s="255"/>
      <c r="Y119" s="255"/>
      <c r="Z119" s="255"/>
      <c r="AA119" s="255"/>
      <c r="AB119" s="255"/>
      <c r="AC119" s="255"/>
      <c r="AD119" s="255"/>
      <c r="AE119" s="255"/>
      <c r="AF119" s="253">
        <v>527</v>
      </c>
      <c r="AG119" s="253"/>
      <c r="AH119" s="253"/>
      <c r="AI119" s="253"/>
      <c r="AJ119" s="253"/>
      <c r="AK119" s="255">
        <v>1.1950926366873E-2</v>
      </c>
      <c r="AL119" s="255"/>
      <c r="AM119" s="255"/>
      <c r="AN119" s="255"/>
      <c r="AO119" s="255"/>
    </row>
    <row r="120" spans="2:41" s="1" customFormat="1" ht="7.15" customHeight="1" x14ac:dyDescent="0.2">
      <c r="B120" s="258" t="s">
        <v>1046</v>
      </c>
      <c r="C120" s="258"/>
      <c r="D120" s="258"/>
      <c r="E120" s="258"/>
      <c r="F120" s="258"/>
      <c r="G120" s="258"/>
      <c r="H120" s="258"/>
      <c r="I120" s="258"/>
      <c r="J120" s="258"/>
      <c r="K120" s="259">
        <v>2650366.44</v>
      </c>
      <c r="L120" s="259"/>
      <c r="M120" s="259"/>
      <c r="N120" s="259"/>
      <c r="O120" s="259"/>
      <c r="P120" s="259"/>
      <c r="Q120" s="259"/>
      <c r="R120" s="259"/>
      <c r="S120" s="259"/>
      <c r="T120" s="259"/>
      <c r="U120" s="259"/>
      <c r="V120" s="255">
        <v>8.9809354289978598E-4</v>
      </c>
      <c r="W120" s="255"/>
      <c r="X120" s="255"/>
      <c r="Y120" s="255"/>
      <c r="Z120" s="255"/>
      <c r="AA120" s="255"/>
      <c r="AB120" s="255"/>
      <c r="AC120" s="255"/>
      <c r="AD120" s="255"/>
      <c r="AE120" s="255"/>
      <c r="AF120" s="253">
        <v>21</v>
      </c>
      <c r="AG120" s="253"/>
      <c r="AH120" s="253"/>
      <c r="AI120" s="253"/>
      <c r="AJ120" s="253"/>
      <c r="AK120" s="255">
        <v>4.7622287230423801E-4</v>
      </c>
      <c r="AL120" s="255"/>
      <c r="AM120" s="255"/>
      <c r="AN120" s="255"/>
      <c r="AO120" s="255"/>
    </row>
    <row r="121" spans="2:41" s="1" customFormat="1" ht="7.15" customHeight="1" x14ac:dyDescent="0.2">
      <c r="B121" s="258" t="s">
        <v>1047</v>
      </c>
      <c r="C121" s="258"/>
      <c r="D121" s="258"/>
      <c r="E121" s="258"/>
      <c r="F121" s="258"/>
      <c r="G121" s="258"/>
      <c r="H121" s="258"/>
      <c r="I121" s="258"/>
      <c r="J121" s="258"/>
      <c r="K121" s="259">
        <v>1789795.07</v>
      </c>
      <c r="L121" s="259"/>
      <c r="M121" s="259"/>
      <c r="N121" s="259"/>
      <c r="O121" s="259"/>
      <c r="P121" s="259"/>
      <c r="Q121" s="259"/>
      <c r="R121" s="259"/>
      <c r="S121" s="259"/>
      <c r="T121" s="259"/>
      <c r="U121" s="259"/>
      <c r="V121" s="255">
        <v>6.0648345497495398E-4</v>
      </c>
      <c r="W121" s="255"/>
      <c r="X121" s="255"/>
      <c r="Y121" s="255"/>
      <c r="Z121" s="255"/>
      <c r="AA121" s="255"/>
      <c r="AB121" s="255"/>
      <c r="AC121" s="255"/>
      <c r="AD121" s="255"/>
      <c r="AE121" s="255"/>
      <c r="AF121" s="253">
        <v>14</v>
      </c>
      <c r="AG121" s="253"/>
      <c r="AH121" s="253"/>
      <c r="AI121" s="253"/>
      <c r="AJ121" s="253"/>
      <c r="AK121" s="255">
        <v>3.17481914869492E-4</v>
      </c>
      <c r="AL121" s="255"/>
      <c r="AM121" s="255"/>
      <c r="AN121" s="255"/>
      <c r="AO121" s="255"/>
    </row>
    <row r="122" spans="2:41" s="1" customFormat="1" ht="7.15" customHeight="1" x14ac:dyDescent="0.2">
      <c r="B122" s="258" t="s">
        <v>1048</v>
      </c>
      <c r="C122" s="258"/>
      <c r="D122" s="258"/>
      <c r="E122" s="258"/>
      <c r="F122" s="258"/>
      <c r="G122" s="258"/>
      <c r="H122" s="258"/>
      <c r="I122" s="258"/>
      <c r="J122" s="258"/>
      <c r="K122" s="259">
        <v>1006868.46</v>
      </c>
      <c r="L122" s="259"/>
      <c r="M122" s="259"/>
      <c r="N122" s="259"/>
      <c r="O122" s="259"/>
      <c r="P122" s="259"/>
      <c r="Q122" s="259"/>
      <c r="R122" s="259"/>
      <c r="S122" s="259"/>
      <c r="T122" s="259"/>
      <c r="U122" s="259"/>
      <c r="V122" s="255">
        <v>3.4118378833511502E-4</v>
      </c>
      <c r="W122" s="255"/>
      <c r="X122" s="255"/>
      <c r="Y122" s="255"/>
      <c r="Z122" s="255"/>
      <c r="AA122" s="255"/>
      <c r="AB122" s="255"/>
      <c r="AC122" s="255"/>
      <c r="AD122" s="255"/>
      <c r="AE122" s="255"/>
      <c r="AF122" s="253">
        <v>11</v>
      </c>
      <c r="AG122" s="253"/>
      <c r="AH122" s="253"/>
      <c r="AI122" s="253"/>
      <c r="AJ122" s="253"/>
      <c r="AK122" s="255">
        <v>2.4945007596888702E-4</v>
      </c>
      <c r="AL122" s="255"/>
      <c r="AM122" s="255"/>
      <c r="AN122" s="255"/>
      <c r="AO122" s="255"/>
    </row>
    <row r="123" spans="2:41" s="1" customFormat="1" ht="7.15" customHeight="1" x14ac:dyDescent="0.2">
      <c r="B123" s="258" t="s">
        <v>1049</v>
      </c>
      <c r="C123" s="258"/>
      <c r="D123" s="258"/>
      <c r="E123" s="258"/>
      <c r="F123" s="258"/>
      <c r="G123" s="258"/>
      <c r="H123" s="258"/>
      <c r="I123" s="258"/>
      <c r="J123" s="258"/>
      <c r="K123" s="259">
        <v>11993812.33</v>
      </c>
      <c r="L123" s="259"/>
      <c r="M123" s="259"/>
      <c r="N123" s="259"/>
      <c r="O123" s="259"/>
      <c r="P123" s="259"/>
      <c r="Q123" s="259"/>
      <c r="R123" s="259"/>
      <c r="S123" s="259"/>
      <c r="T123" s="259"/>
      <c r="U123" s="259"/>
      <c r="V123" s="255">
        <v>4.0641796718210903E-3</v>
      </c>
      <c r="W123" s="255"/>
      <c r="X123" s="255"/>
      <c r="Y123" s="255"/>
      <c r="Z123" s="255"/>
      <c r="AA123" s="255"/>
      <c r="AB123" s="255"/>
      <c r="AC123" s="255"/>
      <c r="AD123" s="255"/>
      <c r="AE123" s="255"/>
      <c r="AF123" s="253">
        <v>150</v>
      </c>
      <c r="AG123" s="253"/>
      <c r="AH123" s="253"/>
      <c r="AI123" s="253"/>
      <c r="AJ123" s="253"/>
      <c r="AK123" s="255">
        <v>3.40159194503027E-3</v>
      </c>
      <c r="AL123" s="255"/>
      <c r="AM123" s="255"/>
      <c r="AN123" s="255"/>
      <c r="AO123" s="255"/>
    </row>
    <row r="124" spans="2:41" s="1" customFormat="1" ht="7.15" customHeight="1" x14ac:dyDescent="0.2">
      <c r="B124" s="258" t="s">
        <v>1050</v>
      </c>
      <c r="C124" s="258"/>
      <c r="D124" s="258"/>
      <c r="E124" s="258"/>
      <c r="F124" s="258"/>
      <c r="G124" s="258"/>
      <c r="H124" s="258"/>
      <c r="I124" s="258"/>
      <c r="J124" s="258"/>
      <c r="K124" s="259">
        <v>1287566.75</v>
      </c>
      <c r="L124" s="259"/>
      <c r="M124" s="259"/>
      <c r="N124" s="259"/>
      <c r="O124" s="259"/>
      <c r="P124" s="259"/>
      <c r="Q124" s="259"/>
      <c r="R124" s="259"/>
      <c r="S124" s="259"/>
      <c r="T124" s="259"/>
      <c r="U124" s="259"/>
      <c r="V124" s="255">
        <v>4.3630019108884498E-4</v>
      </c>
      <c r="W124" s="255"/>
      <c r="X124" s="255"/>
      <c r="Y124" s="255"/>
      <c r="Z124" s="255"/>
      <c r="AA124" s="255"/>
      <c r="AB124" s="255"/>
      <c r="AC124" s="255"/>
      <c r="AD124" s="255"/>
      <c r="AE124" s="255"/>
      <c r="AF124" s="253">
        <v>14</v>
      </c>
      <c r="AG124" s="253"/>
      <c r="AH124" s="253"/>
      <c r="AI124" s="253"/>
      <c r="AJ124" s="253"/>
      <c r="AK124" s="255">
        <v>3.17481914869492E-4</v>
      </c>
      <c r="AL124" s="255"/>
      <c r="AM124" s="255"/>
      <c r="AN124" s="255"/>
      <c r="AO124" s="255"/>
    </row>
    <row r="125" spans="2:41" s="1" customFormat="1" ht="7.15" customHeight="1" x14ac:dyDescent="0.2">
      <c r="B125" s="258" t="s">
        <v>1051</v>
      </c>
      <c r="C125" s="258"/>
      <c r="D125" s="258"/>
      <c r="E125" s="258"/>
      <c r="F125" s="258"/>
      <c r="G125" s="258"/>
      <c r="H125" s="258"/>
      <c r="I125" s="258"/>
      <c r="J125" s="258"/>
      <c r="K125" s="259">
        <v>263756.86</v>
      </c>
      <c r="L125" s="259"/>
      <c r="M125" s="259"/>
      <c r="N125" s="259"/>
      <c r="O125" s="259"/>
      <c r="P125" s="259"/>
      <c r="Q125" s="259"/>
      <c r="R125" s="259"/>
      <c r="S125" s="259"/>
      <c r="T125" s="259"/>
      <c r="U125" s="259"/>
      <c r="V125" s="255">
        <v>8.93756913332795E-5</v>
      </c>
      <c r="W125" s="255"/>
      <c r="X125" s="255"/>
      <c r="Y125" s="255"/>
      <c r="Z125" s="255"/>
      <c r="AA125" s="255"/>
      <c r="AB125" s="255"/>
      <c r="AC125" s="255"/>
      <c r="AD125" s="255"/>
      <c r="AE125" s="255"/>
      <c r="AF125" s="253">
        <v>5</v>
      </c>
      <c r="AG125" s="253"/>
      <c r="AH125" s="253"/>
      <c r="AI125" s="253"/>
      <c r="AJ125" s="253"/>
      <c r="AK125" s="255">
        <v>1.13386398167676E-4</v>
      </c>
      <c r="AL125" s="255"/>
      <c r="AM125" s="255"/>
      <c r="AN125" s="255"/>
      <c r="AO125" s="255"/>
    </row>
    <row r="126" spans="2:41" s="1" customFormat="1" ht="7.15" customHeight="1" x14ac:dyDescent="0.2">
      <c r="B126" s="258" t="s">
        <v>1052</v>
      </c>
      <c r="C126" s="258"/>
      <c r="D126" s="258"/>
      <c r="E126" s="258"/>
      <c r="F126" s="258"/>
      <c r="G126" s="258"/>
      <c r="H126" s="258"/>
      <c r="I126" s="258"/>
      <c r="J126" s="258"/>
      <c r="K126" s="259">
        <v>109962.02</v>
      </c>
      <c r="L126" s="259"/>
      <c r="M126" s="259"/>
      <c r="N126" s="259"/>
      <c r="O126" s="259"/>
      <c r="P126" s="259"/>
      <c r="Q126" s="259"/>
      <c r="R126" s="259"/>
      <c r="S126" s="259"/>
      <c r="T126" s="259"/>
      <c r="U126" s="259"/>
      <c r="V126" s="255">
        <v>3.7261330597823702E-5</v>
      </c>
      <c r="W126" s="255"/>
      <c r="X126" s="255"/>
      <c r="Y126" s="255"/>
      <c r="Z126" s="255"/>
      <c r="AA126" s="255"/>
      <c r="AB126" s="255"/>
      <c r="AC126" s="255"/>
      <c r="AD126" s="255"/>
      <c r="AE126" s="255"/>
      <c r="AF126" s="253">
        <v>3</v>
      </c>
      <c r="AG126" s="253"/>
      <c r="AH126" s="253"/>
      <c r="AI126" s="253"/>
      <c r="AJ126" s="253"/>
      <c r="AK126" s="255">
        <v>6.8031838900605503E-5</v>
      </c>
      <c r="AL126" s="255"/>
      <c r="AM126" s="255"/>
      <c r="AN126" s="255"/>
      <c r="AO126" s="255"/>
    </row>
    <row r="127" spans="2:41" s="1" customFormat="1" ht="8.5" customHeight="1" x14ac:dyDescent="0.2">
      <c r="B127" s="257"/>
      <c r="C127" s="257"/>
      <c r="D127" s="257"/>
      <c r="E127" s="257"/>
      <c r="F127" s="257"/>
      <c r="G127" s="257"/>
      <c r="H127" s="257"/>
      <c r="I127" s="257"/>
      <c r="J127" s="257"/>
      <c r="K127" s="260">
        <v>2951102878.9299998</v>
      </c>
      <c r="L127" s="260"/>
      <c r="M127" s="260"/>
      <c r="N127" s="260"/>
      <c r="O127" s="260"/>
      <c r="P127" s="260"/>
      <c r="Q127" s="260"/>
      <c r="R127" s="260"/>
      <c r="S127" s="260"/>
      <c r="T127" s="260"/>
      <c r="U127" s="260"/>
      <c r="V127" s="256">
        <v>1</v>
      </c>
      <c r="W127" s="256"/>
      <c r="X127" s="256"/>
      <c r="Y127" s="256"/>
      <c r="Z127" s="256"/>
      <c r="AA127" s="256"/>
      <c r="AB127" s="256"/>
      <c r="AC127" s="256"/>
      <c r="AD127" s="256"/>
      <c r="AE127" s="256"/>
      <c r="AF127" s="254">
        <v>44097</v>
      </c>
      <c r="AG127" s="254"/>
      <c r="AH127" s="254"/>
      <c r="AI127" s="254"/>
      <c r="AJ127" s="254"/>
      <c r="AK127" s="256">
        <v>1</v>
      </c>
      <c r="AL127" s="256"/>
      <c r="AM127" s="256"/>
      <c r="AN127" s="256"/>
      <c r="AO127" s="256"/>
    </row>
    <row r="128" spans="2:41" s="1" customFormat="1" ht="6" customHeight="1" x14ac:dyDescent="0.2"/>
    <row r="129" spans="2:44" s="1" customFormat="1" ht="12.75" customHeight="1" x14ac:dyDescent="0.2">
      <c r="B129" s="246" t="s">
        <v>1134</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row>
    <row r="130" spans="2:44" s="1" customFormat="1" ht="5.25" customHeight="1" x14ac:dyDescent="0.2"/>
    <row r="131" spans="2:44" s="1" customFormat="1" ht="8.5" customHeight="1" x14ac:dyDescent="0.2">
      <c r="B131" s="244" t="s">
        <v>1053</v>
      </c>
      <c r="C131" s="244"/>
      <c r="D131" s="244"/>
      <c r="E131" s="244"/>
      <c r="F131" s="244"/>
      <c r="G131" s="244"/>
      <c r="H131" s="244"/>
      <c r="I131" s="244"/>
      <c r="J131" s="244"/>
      <c r="K131" s="244" t="s">
        <v>1015</v>
      </c>
      <c r="L131" s="244"/>
      <c r="M131" s="244"/>
      <c r="N131" s="244"/>
      <c r="O131" s="244"/>
      <c r="P131" s="244"/>
      <c r="Q131" s="244"/>
      <c r="R131" s="244"/>
      <c r="S131" s="244"/>
      <c r="T131" s="244" t="s">
        <v>1016</v>
      </c>
      <c r="U131" s="244"/>
      <c r="V131" s="244"/>
      <c r="W131" s="244"/>
      <c r="X131" s="244"/>
      <c r="Y131" s="244"/>
      <c r="Z131" s="244"/>
      <c r="AA131" s="244"/>
      <c r="AB131" s="244"/>
      <c r="AC131" s="244"/>
      <c r="AD131" s="244"/>
      <c r="AE131" s="244" t="s">
        <v>1017</v>
      </c>
      <c r="AF131" s="244"/>
      <c r="AG131" s="244"/>
      <c r="AH131" s="244"/>
      <c r="AI131" s="244" t="s">
        <v>1016</v>
      </c>
      <c r="AJ131" s="244"/>
      <c r="AK131" s="244"/>
      <c r="AL131" s="244"/>
      <c r="AM131" s="244"/>
      <c r="AN131" s="244"/>
      <c r="AO131" s="244"/>
      <c r="AP131" s="244"/>
    </row>
    <row r="132" spans="2:44" s="1" customFormat="1" ht="8.15" customHeight="1" x14ac:dyDescent="0.2">
      <c r="B132" s="262">
        <v>2000</v>
      </c>
      <c r="C132" s="262"/>
      <c r="D132" s="262"/>
      <c r="E132" s="262"/>
      <c r="F132" s="262"/>
      <c r="G132" s="262"/>
      <c r="H132" s="262"/>
      <c r="I132" s="262"/>
      <c r="J132" s="262"/>
      <c r="K132" s="259">
        <v>22145.05</v>
      </c>
      <c r="L132" s="259"/>
      <c r="M132" s="259"/>
      <c r="N132" s="259"/>
      <c r="O132" s="259"/>
      <c r="P132" s="259"/>
      <c r="Q132" s="259"/>
      <c r="R132" s="259"/>
      <c r="S132" s="259"/>
      <c r="T132" s="255">
        <v>7.5039911885516E-6</v>
      </c>
      <c r="U132" s="255"/>
      <c r="V132" s="255"/>
      <c r="W132" s="255"/>
      <c r="X132" s="255"/>
      <c r="Y132" s="255"/>
      <c r="Z132" s="255"/>
      <c r="AA132" s="255"/>
      <c r="AB132" s="255"/>
      <c r="AC132" s="255"/>
      <c r="AD132" s="255"/>
      <c r="AE132" s="253">
        <v>2</v>
      </c>
      <c r="AF132" s="253"/>
      <c r="AG132" s="253"/>
      <c r="AH132" s="253"/>
      <c r="AI132" s="255">
        <v>4.5354559267070297E-5</v>
      </c>
      <c r="AJ132" s="255"/>
      <c r="AK132" s="255"/>
      <c r="AL132" s="255"/>
      <c r="AM132" s="255"/>
      <c r="AN132" s="255"/>
      <c r="AO132" s="255"/>
      <c r="AP132" s="255"/>
    </row>
    <row r="133" spans="2:44" s="1" customFormat="1" ht="8.15" customHeight="1" x14ac:dyDescent="0.2">
      <c r="B133" s="262">
        <v>2001</v>
      </c>
      <c r="C133" s="262"/>
      <c r="D133" s="262"/>
      <c r="E133" s="262"/>
      <c r="F133" s="262"/>
      <c r="G133" s="262"/>
      <c r="H133" s="262"/>
      <c r="I133" s="262"/>
      <c r="J133" s="262"/>
      <c r="K133" s="259">
        <v>1420.54</v>
      </c>
      <c r="L133" s="259"/>
      <c r="M133" s="259"/>
      <c r="N133" s="259"/>
      <c r="O133" s="259"/>
      <c r="P133" s="259"/>
      <c r="Q133" s="259"/>
      <c r="R133" s="259"/>
      <c r="S133" s="259"/>
      <c r="T133" s="255">
        <v>4.8135902348312998E-7</v>
      </c>
      <c r="U133" s="255"/>
      <c r="V133" s="255"/>
      <c r="W133" s="255"/>
      <c r="X133" s="255"/>
      <c r="Y133" s="255"/>
      <c r="Z133" s="255"/>
      <c r="AA133" s="255"/>
      <c r="AB133" s="255"/>
      <c r="AC133" s="255"/>
      <c r="AD133" s="255"/>
      <c r="AE133" s="253">
        <v>1</v>
      </c>
      <c r="AF133" s="253"/>
      <c r="AG133" s="253"/>
      <c r="AH133" s="253"/>
      <c r="AI133" s="255">
        <v>2.2677279633535199E-5</v>
      </c>
      <c r="AJ133" s="255"/>
      <c r="AK133" s="255"/>
      <c r="AL133" s="255"/>
      <c r="AM133" s="255"/>
      <c r="AN133" s="255"/>
      <c r="AO133" s="255"/>
      <c r="AP133" s="255"/>
    </row>
    <row r="134" spans="2:44" s="1" customFormat="1" ht="8.15" customHeight="1" x14ac:dyDescent="0.2">
      <c r="B134" s="262">
        <v>2002</v>
      </c>
      <c r="C134" s="262"/>
      <c r="D134" s="262"/>
      <c r="E134" s="262"/>
      <c r="F134" s="262"/>
      <c r="G134" s="262"/>
      <c r="H134" s="262"/>
      <c r="I134" s="262"/>
      <c r="J134" s="262"/>
      <c r="K134" s="259">
        <v>250000</v>
      </c>
      <c r="L134" s="259"/>
      <c r="M134" s="259"/>
      <c r="N134" s="259"/>
      <c r="O134" s="259"/>
      <c r="P134" s="259"/>
      <c r="Q134" s="259"/>
      <c r="R134" s="259"/>
      <c r="S134" s="259"/>
      <c r="T134" s="255">
        <v>8.4714091733272199E-5</v>
      </c>
      <c r="U134" s="255"/>
      <c r="V134" s="255"/>
      <c r="W134" s="255"/>
      <c r="X134" s="255"/>
      <c r="Y134" s="255"/>
      <c r="Z134" s="255"/>
      <c r="AA134" s="255"/>
      <c r="AB134" s="255"/>
      <c r="AC134" s="255"/>
      <c r="AD134" s="255"/>
      <c r="AE134" s="253">
        <v>2</v>
      </c>
      <c r="AF134" s="253"/>
      <c r="AG134" s="253"/>
      <c r="AH134" s="253"/>
      <c r="AI134" s="255">
        <v>4.5354559267070297E-5</v>
      </c>
      <c r="AJ134" s="255"/>
      <c r="AK134" s="255"/>
      <c r="AL134" s="255"/>
      <c r="AM134" s="255"/>
      <c r="AN134" s="255"/>
      <c r="AO134" s="255"/>
      <c r="AP134" s="255"/>
    </row>
    <row r="135" spans="2:44" s="1" customFormat="1" ht="8.15" customHeight="1" x14ac:dyDescent="0.2">
      <c r="B135" s="262">
        <v>2003</v>
      </c>
      <c r="C135" s="262"/>
      <c r="D135" s="262"/>
      <c r="E135" s="262"/>
      <c r="F135" s="262"/>
      <c r="G135" s="262"/>
      <c r="H135" s="262"/>
      <c r="I135" s="262"/>
      <c r="J135" s="262"/>
      <c r="K135" s="259">
        <v>212339.14</v>
      </c>
      <c r="L135" s="259"/>
      <c r="M135" s="259"/>
      <c r="N135" s="259"/>
      <c r="O135" s="259"/>
      <c r="P135" s="259"/>
      <c r="Q135" s="259"/>
      <c r="R135" s="259"/>
      <c r="S135" s="259"/>
      <c r="T135" s="255">
        <v>7.1952469538096505E-5</v>
      </c>
      <c r="U135" s="255"/>
      <c r="V135" s="255"/>
      <c r="W135" s="255"/>
      <c r="X135" s="255"/>
      <c r="Y135" s="255"/>
      <c r="Z135" s="255"/>
      <c r="AA135" s="255"/>
      <c r="AB135" s="255"/>
      <c r="AC135" s="255"/>
      <c r="AD135" s="255"/>
      <c r="AE135" s="253">
        <v>10</v>
      </c>
      <c r="AF135" s="253"/>
      <c r="AG135" s="253"/>
      <c r="AH135" s="253"/>
      <c r="AI135" s="255">
        <v>2.2677279633535199E-4</v>
      </c>
      <c r="AJ135" s="255"/>
      <c r="AK135" s="255"/>
      <c r="AL135" s="255"/>
      <c r="AM135" s="255"/>
      <c r="AN135" s="255"/>
      <c r="AO135" s="255"/>
      <c r="AP135" s="255"/>
    </row>
    <row r="136" spans="2:44" s="1" customFormat="1" ht="8.15" customHeight="1" x14ac:dyDescent="0.2">
      <c r="B136" s="262">
        <v>2004</v>
      </c>
      <c r="C136" s="262"/>
      <c r="D136" s="262"/>
      <c r="E136" s="262"/>
      <c r="F136" s="262"/>
      <c r="G136" s="262"/>
      <c r="H136" s="262"/>
      <c r="I136" s="262"/>
      <c r="J136" s="262"/>
      <c r="K136" s="259">
        <v>623837.14</v>
      </c>
      <c r="L136" s="259"/>
      <c r="M136" s="259"/>
      <c r="N136" s="259"/>
      <c r="O136" s="259"/>
      <c r="P136" s="259"/>
      <c r="Q136" s="259"/>
      <c r="R136" s="259"/>
      <c r="S136" s="259"/>
      <c r="T136" s="255">
        <v>2.1139118681832899E-4</v>
      </c>
      <c r="U136" s="255"/>
      <c r="V136" s="255"/>
      <c r="W136" s="255"/>
      <c r="X136" s="255"/>
      <c r="Y136" s="255"/>
      <c r="Z136" s="255"/>
      <c r="AA136" s="255"/>
      <c r="AB136" s="255"/>
      <c r="AC136" s="255"/>
      <c r="AD136" s="255"/>
      <c r="AE136" s="253">
        <v>46</v>
      </c>
      <c r="AF136" s="253"/>
      <c r="AG136" s="253"/>
      <c r="AH136" s="253"/>
      <c r="AI136" s="255">
        <v>1.04315486314262E-3</v>
      </c>
      <c r="AJ136" s="255"/>
      <c r="AK136" s="255"/>
      <c r="AL136" s="255"/>
      <c r="AM136" s="255"/>
      <c r="AN136" s="255"/>
      <c r="AO136" s="255"/>
      <c r="AP136" s="255"/>
    </row>
    <row r="137" spans="2:44" s="1" customFormat="1" ht="8.15" customHeight="1" x14ac:dyDescent="0.2">
      <c r="B137" s="262">
        <v>2005</v>
      </c>
      <c r="C137" s="262"/>
      <c r="D137" s="262"/>
      <c r="E137" s="262"/>
      <c r="F137" s="262"/>
      <c r="G137" s="262"/>
      <c r="H137" s="262"/>
      <c r="I137" s="262"/>
      <c r="J137" s="262"/>
      <c r="K137" s="259">
        <v>2094788.59</v>
      </c>
      <c r="L137" s="259"/>
      <c r="M137" s="259"/>
      <c r="N137" s="259"/>
      <c r="O137" s="259"/>
      <c r="P137" s="259"/>
      <c r="Q137" s="259"/>
      <c r="R137" s="259"/>
      <c r="S137" s="259"/>
      <c r="T137" s="255">
        <v>7.0983245110028698E-4</v>
      </c>
      <c r="U137" s="255"/>
      <c r="V137" s="255"/>
      <c r="W137" s="255"/>
      <c r="X137" s="255"/>
      <c r="Y137" s="255"/>
      <c r="Z137" s="255"/>
      <c r="AA137" s="255"/>
      <c r="AB137" s="255"/>
      <c r="AC137" s="255"/>
      <c r="AD137" s="255"/>
      <c r="AE137" s="253">
        <v>115</v>
      </c>
      <c r="AF137" s="253"/>
      <c r="AG137" s="253"/>
      <c r="AH137" s="253"/>
      <c r="AI137" s="255">
        <v>2.60788715785654E-3</v>
      </c>
      <c r="AJ137" s="255"/>
      <c r="AK137" s="255"/>
      <c r="AL137" s="255"/>
      <c r="AM137" s="255"/>
      <c r="AN137" s="255"/>
      <c r="AO137" s="255"/>
      <c r="AP137" s="255"/>
    </row>
    <row r="138" spans="2:44" s="1" customFormat="1" ht="8.15" customHeight="1" x14ac:dyDescent="0.2">
      <c r="B138" s="262">
        <v>2006</v>
      </c>
      <c r="C138" s="262"/>
      <c r="D138" s="262"/>
      <c r="E138" s="262"/>
      <c r="F138" s="262"/>
      <c r="G138" s="262"/>
      <c r="H138" s="262"/>
      <c r="I138" s="262"/>
      <c r="J138" s="262"/>
      <c r="K138" s="259">
        <v>1275431.05</v>
      </c>
      <c r="L138" s="259"/>
      <c r="M138" s="259"/>
      <c r="N138" s="259"/>
      <c r="O138" s="259"/>
      <c r="P138" s="259"/>
      <c r="Q138" s="259"/>
      <c r="R138" s="259"/>
      <c r="S138" s="259"/>
      <c r="T138" s="255">
        <v>4.32187931876655E-4</v>
      </c>
      <c r="U138" s="255"/>
      <c r="V138" s="255"/>
      <c r="W138" s="255"/>
      <c r="X138" s="255"/>
      <c r="Y138" s="255"/>
      <c r="Z138" s="255"/>
      <c r="AA138" s="255"/>
      <c r="AB138" s="255"/>
      <c r="AC138" s="255"/>
      <c r="AD138" s="255"/>
      <c r="AE138" s="253">
        <v>39</v>
      </c>
      <c r="AF138" s="253"/>
      <c r="AG138" s="253"/>
      <c r="AH138" s="253"/>
      <c r="AI138" s="255">
        <v>8.8441390570787102E-4</v>
      </c>
      <c r="AJ138" s="255"/>
      <c r="AK138" s="255"/>
      <c r="AL138" s="255"/>
      <c r="AM138" s="255"/>
      <c r="AN138" s="255"/>
      <c r="AO138" s="255"/>
      <c r="AP138" s="255"/>
    </row>
    <row r="139" spans="2:44" s="1" customFormat="1" ht="8.15" customHeight="1" x14ac:dyDescent="0.2">
      <c r="B139" s="262">
        <v>2007</v>
      </c>
      <c r="C139" s="262"/>
      <c r="D139" s="262"/>
      <c r="E139" s="262"/>
      <c r="F139" s="262"/>
      <c r="G139" s="262"/>
      <c r="H139" s="262"/>
      <c r="I139" s="262"/>
      <c r="J139" s="262"/>
      <c r="K139" s="259">
        <v>183361.81</v>
      </c>
      <c r="L139" s="259"/>
      <c r="M139" s="259"/>
      <c r="N139" s="259"/>
      <c r="O139" s="259"/>
      <c r="P139" s="259"/>
      <c r="Q139" s="259"/>
      <c r="R139" s="259"/>
      <c r="S139" s="259"/>
      <c r="T139" s="255">
        <v>6.2133316770875301E-5</v>
      </c>
      <c r="U139" s="255"/>
      <c r="V139" s="255"/>
      <c r="W139" s="255"/>
      <c r="X139" s="255"/>
      <c r="Y139" s="255"/>
      <c r="Z139" s="255"/>
      <c r="AA139" s="255"/>
      <c r="AB139" s="255"/>
      <c r="AC139" s="255"/>
      <c r="AD139" s="255"/>
      <c r="AE139" s="253">
        <v>9</v>
      </c>
      <c r="AF139" s="253"/>
      <c r="AG139" s="253"/>
      <c r="AH139" s="253"/>
      <c r="AI139" s="255">
        <v>2.0409551670181599E-4</v>
      </c>
      <c r="AJ139" s="255"/>
      <c r="AK139" s="255"/>
      <c r="AL139" s="255"/>
      <c r="AM139" s="255"/>
      <c r="AN139" s="255"/>
      <c r="AO139" s="255"/>
      <c r="AP139" s="255"/>
    </row>
    <row r="140" spans="2:44" s="1" customFormat="1" ht="8.15" customHeight="1" x14ac:dyDescent="0.2">
      <c r="B140" s="262">
        <v>2008</v>
      </c>
      <c r="C140" s="262"/>
      <c r="D140" s="262"/>
      <c r="E140" s="262"/>
      <c r="F140" s="262"/>
      <c r="G140" s="262"/>
      <c r="H140" s="262"/>
      <c r="I140" s="262"/>
      <c r="J140" s="262"/>
      <c r="K140" s="259">
        <v>1170664.74</v>
      </c>
      <c r="L140" s="259"/>
      <c r="M140" s="259"/>
      <c r="N140" s="259"/>
      <c r="O140" s="259"/>
      <c r="P140" s="259"/>
      <c r="Q140" s="259"/>
      <c r="R140" s="259"/>
      <c r="S140" s="259"/>
      <c r="T140" s="255">
        <v>3.9668720069306899E-4</v>
      </c>
      <c r="U140" s="255"/>
      <c r="V140" s="255"/>
      <c r="W140" s="255"/>
      <c r="X140" s="255"/>
      <c r="Y140" s="255"/>
      <c r="Z140" s="255"/>
      <c r="AA140" s="255"/>
      <c r="AB140" s="255"/>
      <c r="AC140" s="255"/>
      <c r="AD140" s="255"/>
      <c r="AE140" s="253">
        <v>29</v>
      </c>
      <c r="AF140" s="253"/>
      <c r="AG140" s="253"/>
      <c r="AH140" s="253"/>
      <c r="AI140" s="255">
        <v>6.5764110937251998E-4</v>
      </c>
      <c r="AJ140" s="255"/>
      <c r="AK140" s="255"/>
      <c r="AL140" s="255"/>
      <c r="AM140" s="255"/>
      <c r="AN140" s="255"/>
      <c r="AO140" s="255"/>
      <c r="AP140" s="255"/>
    </row>
    <row r="141" spans="2:44" s="1" customFormat="1" ht="8.15" customHeight="1" x14ac:dyDescent="0.2">
      <c r="B141" s="262">
        <v>2009</v>
      </c>
      <c r="C141" s="262"/>
      <c r="D141" s="262"/>
      <c r="E141" s="262"/>
      <c r="F141" s="262"/>
      <c r="G141" s="262"/>
      <c r="H141" s="262"/>
      <c r="I141" s="262"/>
      <c r="J141" s="262"/>
      <c r="K141" s="259">
        <v>6168882.5000000102</v>
      </c>
      <c r="L141" s="259"/>
      <c r="M141" s="259"/>
      <c r="N141" s="259"/>
      <c r="O141" s="259"/>
      <c r="P141" s="259"/>
      <c r="Q141" s="259"/>
      <c r="R141" s="259"/>
      <c r="S141" s="259"/>
      <c r="T141" s="255">
        <v>2.09036511198711E-3</v>
      </c>
      <c r="U141" s="255"/>
      <c r="V141" s="255"/>
      <c r="W141" s="255"/>
      <c r="X141" s="255"/>
      <c r="Y141" s="255"/>
      <c r="Z141" s="255"/>
      <c r="AA141" s="255"/>
      <c r="AB141" s="255"/>
      <c r="AC141" s="255"/>
      <c r="AD141" s="255"/>
      <c r="AE141" s="253">
        <v>163</v>
      </c>
      <c r="AF141" s="253"/>
      <c r="AG141" s="253"/>
      <c r="AH141" s="253"/>
      <c r="AI141" s="255">
        <v>3.6963965802662298E-3</v>
      </c>
      <c r="AJ141" s="255"/>
      <c r="AK141" s="255"/>
      <c r="AL141" s="255"/>
      <c r="AM141" s="255"/>
      <c r="AN141" s="255"/>
      <c r="AO141" s="255"/>
      <c r="AP141" s="255"/>
    </row>
    <row r="142" spans="2:44" s="1" customFormat="1" ht="8.15" customHeight="1" x14ac:dyDescent="0.2">
      <c r="B142" s="262">
        <v>2010</v>
      </c>
      <c r="C142" s="262"/>
      <c r="D142" s="262"/>
      <c r="E142" s="262"/>
      <c r="F142" s="262"/>
      <c r="G142" s="262"/>
      <c r="H142" s="262"/>
      <c r="I142" s="262"/>
      <c r="J142" s="262"/>
      <c r="K142" s="259">
        <v>8489985.9800000004</v>
      </c>
      <c r="L142" s="259"/>
      <c r="M142" s="259"/>
      <c r="N142" s="259"/>
      <c r="O142" s="259"/>
      <c r="P142" s="259"/>
      <c r="Q142" s="259"/>
      <c r="R142" s="259"/>
      <c r="S142" s="259"/>
      <c r="T142" s="255">
        <v>2.8768858044956598E-3</v>
      </c>
      <c r="U142" s="255"/>
      <c r="V142" s="255"/>
      <c r="W142" s="255"/>
      <c r="X142" s="255"/>
      <c r="Y142" s="255"/>
      <c r="Z142" s="255"/>
      <c r="AA142" s="255"/>
      <c r="AB142" s="255"/>
      <c r="AC142" s="255"/>
      <c r="AD142" s="255"/>
      <c r="AE142" s="253">
        <v>276</v>
      </c>
      <c r="AF142" s="253"/>
      <c r="AG142" s="253"/>
      <c r="AH142" s="253"/>
      <c r="AI142" s="255">
        <v>6.2589291788557001E-3</v>
      </c>
      <c r="AJ142" s="255"/>
      <c r="AK142" s="255"/>
      <c r="AL142" s="255"/>
      <c r="AM142" s="255"/>
      <c r="AN142" s="255"/>
      <c r="AO142" s="255"/>
      <c r="AP142" s="255"/>
    </row>
    <row r="143" spans="2:44" s="1" customFormat="1" ht="8.15" customHeight="1" x14ac:dyDescent="0.2">
      <c r="B143" s="262">
        <v>2011</v>
      </c>
      <c r="C143" s="262"/>
      <c r="D143" s="262"/>
      <c r="E143" s="262"/>
      <c r="F143" s="262"/>
      <c r="G143" s="262"/>
      <c r="H143" s="262"/>
      <c r="I143" s="262"/>
      <c r="J143" s="262"/>
      <c r="K143" s="259">
        <v>3170119.78</v>
      </c>
      <c r="L143" s="259"/>
      <c r="M143" s="259"/>
      <c r="N143" s="259"/>
      <c r="O143" s="259"/>
      <c r="P143" s="259"/>
      <c r="Q143" s="259"/>
      <c r="R143" s="259"/>
      <c r="S143" s="259"/>
      <c r="T143" s="255">
        <v>1.07421527139352E-3</v>
      </c>
      <c r="U143" s="255"/>
      <c r="V143" s="255"/>
      <c r="W143" s="255"/>
      <c r="X143" s="255"/>
      <c r="Y143" s="255"/>
      <c r="Z143" s="255"/>
      <c r="AA143" s="255"/>
      <c r="AB143" s="255"/>
      <c r="AC143" s="255"/>
      <c r="AD143" s="255"/>
      <c r="AE143" s="253">
        <v>177</v>
      </c>
      <c r="AF143" s="253"/>
      <c r="AG143" s="253"/>
      <c r="AH143" s="253"/>
      <c r="AI143" s="255">
        <v>4.01387849513572E-3</v>
      </c>
      <c r="AJ143" s="255"/>
      <c r="AK143" s="255"/>
      <c r="AL143" s="255"/>
      <c r="AM143" s="255"/>
      <c r="AN143" s="255"/>
      <c r="AO143" s="255"/>
      <c r="AP143" s="255"/>
    </row>
    <row r="144" spans="2:44" s="1" customFormat="1" ht="8.15" customHeight="1" x14ac:dyDescent="0.2">
      <c r="B144" s="262">
        <v>2012</v>
      </c>
      <c r="C144" s="262"/>
      <c r="D144" s="262"/>
      <c r="E144" s="262"/>
      <c r="F144" s="262"/>
      <c r="G144" s="262"/>
      <c r="H144" s="262"/>
      <c r="I144" s="262"/>
      <c r="J144" s="262"/>
      <c r="K144" s="259">
        <v>1497252.03</v>
      </c>
      <c r="L144" s="259"/>
      <c r="M144" s="259"/>
      <c r="N144" s="259"/>
      <c r="O144" s="259"/>
      <c r="P144" s="259"/>
      <c r="Q144" s="259"/>
      <c r="R144" s="259"/>
      <c r="S144" s="259"/>
      <c r="T144" s="255">
        <v>5.0735338326899195E-4</v>
      </c>
      <c r="U144" s="255"/>
      <c r="V144" s="255"/>
      <c r="W144" s="255"/>
      <c r="X144" s="255"/>
      <c r="Y144" s="255"/>
      <c r="Z144" s="255"/>
      <c r="AA144" s="255"/>
      <c r="AB144" s="255"/>
      <c r="AC144" s="255"/>
      <c r="AD144" s="255"/>
      <c r="AE144" s="253">
        <v>52</v>
      </c>
      <c r="AF144" s="253"/>
      <c r="AG144" s="253"/>
      <c r="AH144" s="253"/>
      <c r="AI144" s="255">
        <v>1.17921854094383E-3</v>
      </c>
      <c r="AJ144" s="255"/>
      <c r="AK144" s="255"/>
      <c r="AL144" s="255"/>
      <c r="AM144" s="255"/>
      <c r="AN144" s="255"/>
      <c r="AO144" s="255"/>
      <c r="AP144" s="255"/>
    </row>
    <row r="145" spans="2:44" s="1" customFormat="1" ht="8.15" customHeight="1" x14ac:dyDescent="0.2">
      <c r="B145" s="262">
        <v>2013</v>
      </c>
      <c r="C145" s="262"/>
      <c r="D145" s="262"/>
      <c r="E145" s="262"/>
      <c r="F145" s="262"/>
      <c r="G145" s="262"/>
      <c r="H145" s="262"/>
      <c r="I145" s="262"/>
      <c r="J145" s="262"/>
      <c r="K145" s="259">
        <v>4241210.92</v>
      </c>
      <c r="L145" s="259"/>
      <c r="M145" s="259"/>
      <c r="N145" s="259"/>
      <c r="O145" s="259"/>
      <c r="P145" s="259"/>
      <c r="Q145" s="259"/>
      <c r="R145" s="259"/>
      <c r="S145" s="259"/>
      <c r="T145" s="255">
        <v>1.43716132374814E-3</v>
      </c>
      <c r="U145" s="255"/>
      <c r="V145" s="255"/>
      <c r="W145" s="255"/>
      <c r="X145" s="255"/>
      <c r="Y145" s="255"/>
      <c r="Z145" s="255"/>
      <c r="AA145" s="255"/>
      <c r="AB145" s="255"/>
      <c r="AC145" s="255"/>
      <c r="AD145" s="255"/>
      <c r="AE145" s="253">
        <v>155</v>
      </c>
      <c r="AF145" s="253"/>
      <c r="AG145" s="253"/>
      <c r="AH145" s="253"/>
      <c r="AI145" s="255">
        <v>3.5149783431979499E-3</v>
      </c>
      <c r="AJ145" s="255"/>
      <c r="AK145" s="255"/>
      <c r="AL145" s="255"/>
      <c r="AM145" s="255"/>
      <c r="AN145" s="255"/>
      <c r="AO145" s="255"/>
      <c r="AP145" s="255"/>
    </row>
    <row r="146" spans="2:44" s="1" customFormat="1" ht="8.15" customHeight="1" x14ac:dyDescent="0.2">
      <c r="B146" s="262">
        <v>2014</v>
      </c>
      <c r="C146" s="262"/>
      <c r="D146" s="262"/>
      <c r="E146" s="262"/>
      <c r="F146" s="262"/>
      <c r="G146" s="262"/>
      <c r="H146" s="262"/>
      <c r="I146" s="262"/>
      <c r="J146" s="262"/>
      <c r="K146" s="259">
        <v>31115403.350000001</v>
      </c>
      <c r="L146" s="259"/>
      <c r="M146" s="259"/>
      <c r="N146" s="259"/>
      <c r="O146" s="259"/>
      <c r="P146" s="259"/>
      <c r="Q146" s="259"/>
      <c r="R146" s="259"/>
      <c r="S146" s="259"/>
      <c r="T146" s="255">
        <v>1.05436525348387E-2</v>
      </c>
      <c r="U146" s="255"/>
      <c r="V146" s="255"/>
      <c r="W146" s="255"/>
      <c r="X146" s="255"/>
      <c r="Y146" s="255"/>
      <c r="Z146" s="255"/>
      <c r="AA146" s="255"/>
      <c r="AB146" s="255"/>
      <c r="AC146" s="255"/>
      <c r="AD146" s="255"/>
      <c r="AE146" s="253">
        <v>945</v>
      </c>
      <c r="AF146" s="253"/>
      <c r="AG146" s="253"/>
      <c r="AH146" s="253"/>
      <c r="AI146" s="255">
        <v>2.14300292536907E-2</v>
      </c>
      <c r="AJ146" s="255"/>
      <c r="AK146" s="255"/>
      <c r="AL146" s="255"/>
      <c r="AM146" s="255"/>
      <c r="AN146" s="255"/>
      <c r="AO146" s="255"/>
      <c r="AP146" s="255"/>
    </row>
    <row r="147" spans="2:44" s="1" customFormat="1" ht="8.15" customHeight="1" x14ac:dyDescent="0.2">
      <c r="B147" s="262">
        <v>2015</v>
      </c>
      <c r="C147" s="262"/>
      <c r="D147" s="262"/>
      <c r="E147" s="262"/>
      <c r="F147" s="262"/>
      <c r="G147" s="262"/>
      <c r="H147" s="262"/>
      <c r="I147" s="262"/>
      <c r="J147" s="262"/>
      <c r="K147" s="259">
        <v>315169989.89999998</v>
      </c>
      <c r="L147" s="259"/>
      <c r="M147" s="259"/>
      <c r="N147" s="259"/>
      <c r="O147" s="259"/>
      <c r="P147" s="259"/>
      <c r="Q147" s="259"/>
      <c r="R147" s="259"/>
      <c r="S147" s="259"/>
      <c r="T147" s="255">
        <v>0.106797357743852</v>
      </c>
      <c r="U147" s="255"/>
      <c r="V147" s="255"/>
      <c r="W147" s="255"/>
      <c r="X147" s="255"/>
      <c r="Y147" s="255"/>
      <c r="Z147" s="255"/>
      <c r="AA147" s="255"/>
      <c r="AB147" s="255"/>
      <c r="AC147" s="255"/>
      <c r="AD147" s="255"/>
      <c r="AE147" s="253">
        <v>6934</v>
      </c>
      <c r="AF147" s="253"/>
      <c r="AG147" s="253"/>
      <c r="AH147" s="253"/>
      <c r="AI147" s="255">
        <v>0.15724425697893299</v>
      </c>
      <c r="AJ147" s="255"/>
      <c r="AK147" s="255"/>
      <c r="AL147" s="255"/>
      <c r="AM147" s="255"/>
      <c r="AN147" s="255"/>
      <c r="AO147" s="255"/>
      <c r="AP147" s="255"/>
    </row>
    <row r="148" spans="2:44" s="1" customFormat="1" ht="8.15" customHeight="1" x14ac:dyDescent="0.2">
      <c r="B148" s="262">
        <v>2016</v>
      </c>
      <c r="C148" s="262"/>
      <c r="D148" s="262"/>
      <c r="E148" s="262"/>
      <c r="F148" s="262"/>
      <c r="G148" s="262"/>
      <c r="H148" s="262"/>
      <c r="I148" s="262"/>
      <c r="J148" s="262"/>
      <c r="K148" s="259">
        <v>526114570.82000202</v>
      </c>
      <c r="L148" s="259"/>
      <c r="M148" s="259"/>
      <c r="N148" s="259"/>
      <c r="O148" s="259"/>
      <c r="P148" s="259"/>
      <c r="Q148" s="259"/>
      <c r="R148" s="259"/>
      <c r="S148" s="259"/>
      <c r="T148" s="255">
        <v>0.17827727205862701</v>
      </c>
      <c r="U148" s="255"/>
      <c r="V148" s="255"/>
      <c r="W148" s="255"/>
      <c r="X148" s="255"/>
      <c r="Y148" s="255"/>
      <c r="Z148" s="255"/>
      <c r="AA148" s="255"/>
      <c r="AB148" s="255"/>
      <c r="AC148" s="255"/>
      <c r="AD148" s="255"/>
      <c r="AE148" s="253">
        <v>10548</v>
      </c>
      <c r="AF148" s="253"/>
      <c r="AG148" s="253"/>
      <c r="AH148" s="253"/>
      <c r="AI148" s="255">
        <v>0.239199945574529</v>
      </c>
      <c r="AJ148" s="255"/>
      <c r="AK148" s="255"/>
      <c r="AL148" s="255"/>
      <c r="AM148" s="255"/>
      <c r="AN148" s="255"/>
      <c r="AO148" s="255"/>
      <c r="AP148" s="255"/>
    </row>
    <row r="149" spans="2:44" s="1" customFormat="1" ht="8.15" customHeight="1" x14ac:dyDescent="0.2">
      <c r="B149" s="262">
        <v>2017</v>
      </c>
      <c r="C149" s="262"/>
      <c r="D149" s="262"/>
      <c r="E149" s="262"/>
      <c r="F149" s="262"/>
      <c r="G149" s="262"/>
      <c r="H149" s="262"/>
      <c r="I149" s="262"/>
      <c r="J149" s="262"/>
      <c r="K149" s="259">
        <v>306660767.58999997</v>
      </c>
      <c r="L149" s="259"/>
      <c r="M149" s="259"/>
      <c r="N149" s="259"/>
      <c r="O149" s="259"/>
      <c r="P149" s="259"/>
      <c r="Q149" s="259"/>
      <c r="R149" s="259"/>
      <c r="S149" s="259"/>
      <c r="T149" s="255">
        <v>0.10391395358646</v>
      </c>
      <c r="U149" s="255"/>
      <c r="V149" s="255"/>
      <c r="W149" s="255"/>
      <c r="X149" s="255"/>
      <c r="Y149" s="255"/>
      <c r="Z149" s="255"/>
      <c r="AA149" s="255"/>
      <c r="AB149" s="255"/>
      <c r="AC149" s="255"/>
      <c r="AD149" s="255"/>
      <c r="AE149" s="253">
        <v>4926</v>
      </c>
      <c r="AF149" s="253"/>
      <c r="AG149" s="253"/>
      <c r="AH149" s="253"/>
      <c r="AI149" s="255">
        <v>0.111708279474794</v>
      </c>
      <c r="AJ149" s="255"/>
      <c r="AK149" s="255"/>
      <c r="AL149" s="255"/>
      <c r="AM149" s="255"/>
      <c r="AN149" s="255"/>
      <c r="AO149" s="255"/>
      <c r="AP149" s="255"/>
    </row>
    <row r="150" spans="2:44" s="1" customFormat="1" ht="8.15" customHeight="1" x14ac:dyDescent="0.2">
      <c r="B150" s="262">
        <v>2018</v>
      </c>
      <c r="C150" s="262"/>
      <c r="D150" s="262"/>
      <c r="E150" s="262"/>
      <c r="F150" s="262"/>
      <c r="G150" s="262"/>
      <c r="H150" s="262"/>
      <c r="I150" s="262"/>
      <c r="J150" s="262"/>
      <c r="K150" s="259">
        <v>274480389.27000099</v>
      </c>
      <c r="L150" s="259"/>
      <c r="M150" s="259"/>
      <c r="N150" s="259"/>
      <c r="O150" s="259"/>
      <c r="P150" s="259"/>
      <c r="Q150" s="259"/>
      <c r="R150" s="259"/>
      <c r="S150" s="259"/>
      <c r="T150" s="255">
        <v>9.3009427502412395E-2</v>
      </c>
      <c r="U150" s="255"/>
      <c r="V150" s="255"/>
      <c r="W150" s="255"/>
      <c r="X150" s="255"/>
      <c r="Y150" s="255"/>
      <c r="Z150" s="255"/>
      <c r="AA150" s="255"/>
      <c r="AB150" s="255"/>
      <c r="AC150" s="255"/>
      <c r="AD150" s="255"/>
      <c r="AE150" s="253">
        <v>3679</v>
      </c>
      <c r="AF150" s="253"/>
      <c r="AG150" s="253"/>
      <c r="AH150" s="253"/>
      <c r="AI150" s="255">
        <v>8.3429711771775897E-2</v>
      </c>
      <c r="AJ150" s="255"/>
      <c r="AK150" s="255"/>
      <c r="AL150" s="255"/>
      <c r="AM150" s="255"/>
      <c r="AN150" s="255"/>
      <c r="AO150" s="255"/>
      <c r="AP150" s="255"/>
    </row>
    <row r="151" spans="2:44" s="1" customFormat="1" ht="8.15" customHeight="1" x14ac:dyDescent="0.2">
      <c r="B151" s="262">
        <v>2019</v>
      </c>
      <c r="C151" s="262"/>
      <c r="D151" s="262"/>
      <c r="E151" s="262"/>
      <c r="F151" s="262"/>
      <c r="G151" s="262"/>
      <c r="H151" s="262"/>
      <c r="I151" s="262"/>
      <c r="J151" s="262"/>
      <c r="K151" s="259">
        <v>464534263.34999901</v>
      </c>
      <c r="L151" s="259"/>
      <c r="M151" s="259"/>
      <c r="N151" s="259"/>
      <c r="O151" s="259"/>
      <c r="P151" s="259"/>
      <c r="Q151" s="259"/>
      <c r="R151" s="259"/>
      <c r="S151" s="259"/>
      <c r="T151" s="255">
        <v>0.157410392794719</v>
      </c>
      <c r="U151" s="255"/>
      <c r="V151" s="255"/>
      <c r="W151" s="255"/>
      <c r="X151" s="255"/>
      <c r="Y151" s="255"/>
      <c r="Z151" s="255"/>
      <c r="AA151" s="255"/>
      <c r="AB151" s="255"/>
      <c r="AC151" s="255"/>
      <c r="AD151" s="255"/>
      <c r="AE151" s="253">
        <v>5901</v>
      </c>
      <c r="AF151" s="253"/>
      <c r="AG151" s="253"/>
      <c r="AH151" s="253"/>
      <c r="AI151" s="255">
        <v>0.13381862711749101</v>
      </c>
      <c r="AJ151" s="255"/>
      <c r="AK151" s="255"/>
      <c r="AL151" s="255"/>
      <c r="AM151" s="255"/>
      <c r="AN151" s="255"/>
      <c r="AO151" s="255"/>
      <c r="AP151" s="255"/>
    </row>
    <row r="152" spans="2:44" s="1" customFormat="1" ht="8.15" customHeight="1" x14ac:dyDescent="0.2">
      <c r="B152" s="262">
        <v>2020</v>
      </c>
      <c r="C152" s="262"/>
      <c r="D152" s="262"/>
      <c r="E152" s="262"/>
      <c r="F152" s="262"/>
      <c r="G152" s="262"/>
      <c r="H152" s="262"/>
      <c r="I152" s="262"/>
      <c r="J152" s="262"/>
      <c r="K152" s="259">
        <v>292981620.43000001</v>
      </c>
      <c r="L152" s="259"/>
      <c r="M152" s="259"/>
      <c r="N152" s="259"/>
      <c r="O152" s="259"/>
      <c r="P152" s="259"/>
      <c r="Q152" s="259"/>
      <c r="R152" s="259"/>
      <c r="S152" s="259"/>
      <c r="T152" s="255">
        <v>9.9278687477078895E-2</v>
      </c>
      <c r="U152" s="255"/>
      <c r="V152" s="255"/>
      <c r="W152" s="255"/>
      <c r="X152" s="255"/>
      <c r="Y152" s="255"/>
      <c r="Z152" s="255"/>
      <c r="AA152" s="255"/>
      <c r="AB152" s="255"/>
      <c r="AC152" s="255"/>
      <c r="AD152" s="255"/>
      <c r="AE152" s="253">
        <v>3207</v>
      </c>
      <c r="AF152" s="253"/>
      <c r="AG152" s="253"/>
      <c r="AH152" s="253"/>
      <c r="AI152" s="255">
        <v>7.2726035784747303E-2</v>
      </c>
      <c r="AJ152" s="255"/>
      <c r="AK152" s="255"/>
      <c r="AL152" s="255"/>
      <c r="AM152" s="255"/>
      <c r="AN152" s="255"/>
      <c r="AO152" s="255"/>
      <c r="AP152" s="255"/>
    </row>
    <row r="153" spans="2:44" s="1" customFormat="1" ht="8.15" customHeight="1" x14ac:dyDescent="0.2">
      <c r="B153" s="262">
        <v>2021</v>
      </c>
      <c r="C153" s="262"/>
      <c r="D153" s="262"/>
      <c r="E153" s="262"/>
      <c r="F153" s="262"/>
      <c r="G153" s="262"/>
      <c r="H153" s="262"/>
      <c r="I153" s="262"/>
      <c r="J153" s="262"/>
      <c r="K153" s="259">
        <v>527923437.12000102</v>
      </c>
      <c r="L153" s="259"/>
      <c r="M153" s="259"/>
      <c r="N153" s="259"/>
      <c r="O153" s="259"/>
      <c r="P153" s="259"/>
      <c r="Q153" s="259"/>
      <c r="R153" s="259"/>
      <c r="S153" s="259"/>
      <c r="T153" s="255">
        <v>0.17889021792131299</v>
      </c>
      <c r="U153" s="255"/>
      <c r="V153" s="255"/>
      <c r="W153" s="255"/>
      <c r="X153" s="255"/>
      <c r="Y153" s="255"/>
      <c r="Z153" s="255"/>
      <c r="AA153" s="255"/>
      <c r="AB153" s="255"/>
      <c r="AC153" s="255"/>
      <c r="AD153" s="255"/>
      <c r="AE153" s="253">
        <v>5086</v>
      </c>
      <c r="AF153" s="253"/>
      <c r="AG153" s="253"/>
      <c r="AH153" s="253"/>
      <c r="AI153" s="255">
        <v>0.11533664421615999</v>
      </c>
      <c r="AJ153" s="255"/>
      <c r="AK153" s="255"/>
      <c r="AL153" s="255"/>
      <c r="AM153" s="255"/>
      <c r="AN153" s="255"/>
      <c r="AO153" s="255"/>
      <c r="AP153" s="255"/>
    </row>
    <row r="154" spans="2:44" s="1" customFormat="1" ht="8.15" customHeight="1" x14ac:dyDescent="0.2">
      <c r="B154" s="262">
        <v>2022</v>
      </c>
      <c r="C154" s="262"/>
      <c r="D154" s="262"/>
      <c r="E154" s="262"/>
      <c r="F154" s="262"/>
      <c r="G154" s="262"/>
      <c r="H154" s="262"/>
      <c r="I154" s="262"/>
      <c r="J154" s="262"/>
      <c r="K154" s="259">
        <v>182299334.22999999</v>
      </c>
      <c r="L154" s="259"/>
      <c r="M154" s="259"/>
      <c r="N154" s="259"/>
      <c r="O154" s="259"/>
      <c r="P154" s="259"/>
      <c r="Q154" s="259"/>
      <c r="R154" s="259"/>
      <c r="S154" s="259"/>
      <c r="T154" s="255">
        <v>6.1773290091498803E-2</v>
      </c>
      <c r="U154" s="255"/>
      <c r="V154" s="255"/>
      <c r="W154" s="255"/>
      <c r="X154" s="255"/>
      <c r="Y154" s="255"/>
      <c r="Z154" s="255"/>
      <c r="AA154" s="255"/>
      <c r="AB154" s="255"/>
      <c r="AC154" s="255"/>
      <c r="AD154" s="255"/>
      <c r="AE154" s="253">
        <v>1790</v>
      </c>
      <c r="AF154" s="253"/>
      <c r="AG154" s="253"/>
      <c r="AH154" s="253"/>
      <c r="AI154" s="255">
        <v>4.0592330544027902E-2</v>
      </c>
      <c r="AJ154" s="255"/>
      <c r="AK154" s="255"/>
      <c r="AL154" s="255"/>
      <c r="AM154" s="255"/>
      <c r="AN154" s="255"/>
      <c r="AO154" s="255"/>
      <c r="AP154" s="255"/>
    </row>
    <row r="155" spans="2:44" s="1" customFormat="1" ht="8.15" customHeight="1" x14ac:dyDescent="0.2">
      <c r="B155" s="262">
        <v>2023</v>
      </c>
      <c r="C155" s="262"/>
      <c r="D155" s="262"/>
      <c r="E155" s="262"/>
      <c r="F155" s="262"/>
      <c r="G155" s="262"/>
      <c r="H155" s="262"/>
      <c r="I155" s="262"/>
      <c r="J155" s="262"/>
      <c r="K155" s="259">
        <v>421663.6</v>
      </c>
      <c r="L155" s="259"/>
      <c r="M155" s="259"/>
      <c r="N155" s="259"/>
      <c r="O155" s="259"/>
      <c r="P155" s="259"/>
      <c r="Q155" s="259"/>
      <c r="R155" s="259"/>
      <c r="S155" s="259"/>
      <c r="T155" s="255">
        <v>1.42883395563927E-4</v>
      </c>
      <c r="U155" s="255"/>
      <c r="V155" s="255"/>
      <c r="W155" s="255"/>
      <c r="X155" s="255"/>
      <c r="Y155" s="255"/>
      <c r="Z155" s="255"/>
      <c r="AA155" s="255"/>
      <c r="AB155" s="255"/>
      <c r="AC155" s="255"/>
      <c r="AD155" s="255"/>
      <c r="AE155" s="253">
        <v>5</v>
      </c>
      <c r="AF155" s="253"/>
      <c r="AG155" s="253"/>
      <c r="AH155" s="253"/>
      <c r="AI155" s="255">
        <v>1.13386398167676E-4</v>
      </c>
      <c r="AJ155" s="255"/>
      <c r="AK155" s="255"/>
      <c r="AL155" s="255"/>
      <c r="AM155" s="255"/>
      <c r="AN155" s="255"/>
      <c r="AO155" s="255"/>
      <c r="AP155" s="255"/>
    </row>
    <row r="156" spans="2:44" s="1" customFormat="1" ht="8.15" customHeight="1" x14ac:dyDescent="0.2">
      <c r="B156" s="257"/>
      <c r="C156" s="257"/>
      <c r="D156" s="257"/>
      <c r="E156" s="257"/>
      <c r="F156" s="257"/>
      <c r="G156" s="257"/>
      <c r="H156" s="257"/>
      <c r="I156" s="257"/>
      <c r="J156" s="257"/>
      <c r="K156" s="260">
        <v>2951102878.9299998</v>
      </c>
      <c r="L156" s="260"/>
      <c r="M156" s="260"/>
      <c r="N156" s="260"/>
      <c r="O156" s="260"/>
      <c r="P156" s="260"/>
      <c r="Q156" s="260"/>
      <c r="R156" s="260"/>
      <c r="S156" s="260"/>
      <c r="T156" s="256">
        <v>1</v>
      </c>
      <c r="U156" s="256"/>
      <c r="V156" s="256"/>
      <c r="W156" s="256"/>
      <c r="X156" s="256"/>
      <c r="Y156" s="256"/>
      <c r="Z156" s="256"/>
      <c r="AA156" s="256"/>
      <c r="AB156" s="256"/>
      <c r="AC156" s="256"/>
      <c r="AD156" s="256"/>
      <c r="AE156" s="254">
        <v>44097</v>
      </c>
      <c r="AF156" s="254"/>
      <c r="AG156" s="254"/>
      <c r="AH156" s="254"/>
      <c r="AI156" s="256">
        <v>1</v>
      </c>
      <c r="AJ156" s="256"/>
      <c r="AK156" s="256"/>
      <c r="AL156" s="256"/>
      <c r="AM156" s="256"/>
      <c r="AN156" s="256"/>
      <c r="AO156" s="256"/>
      <c r="AP156" s="256"/>
    </row>
    <row r="157" spans="2:44" s="1" customFormat="1" ht="6" customHeight="1" x14ac:dyDescent="0.2"/>
    <row r="158" spans="2:44" s="1" customFormat="1" ht="12.75" customHeight="1" x14ac:dyDescent="0.2">
      <c r="B158" s="246" t="s">
        <v>1135</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row>
    <row r="159" spans="2:44" s="1" customFormat="1" ht="5.25" customHeight="1" x14ac:dyDescent="0.2"/>
    <row r="160" spans="2:44" s="1" customFormat="1" ht="7.4" customHeight="1" x14ac:dyDescent="0.2">
      <c r="B160" s="244" t="s">
        <v>1054</v>
      </c>
      <c r="C160" s="244"/>
      <c r="D160" s="244"/>
      <c r="E160" s="244"/>
      <c r="F160" s="244"/>
      <c r="G160" s="244"/>
      <c r="H160" s="244"/>
      <c r="I160" s="244"/>
      <c r="J160" s="244" t="s">
        <v>1015</v>
      </c>
      <c r="K160" s="244"/>
      <c r="L160" s="244"/>
      <c r="M160" s="244"/>
      <c r="N160" s="244"/>
      <c r="O160" s="244"/>
      <c r="P160" s="244"/>
      <c r="Q160" s="244"/>
      <c r="R160" s="244"/>
      <c r="S160" s="244"/>
      <c r="T160" s="244"/>
      <c r="U160" s="244" t="s">
        <v>1016</v>
      </c>
      <c r="V160" s="244"/>
      <c r="W160" s="244"/>
      <c r="X160" s="244"/>
      <c r="Y160" s="244"/>
      <c r="Z160" s="244"/>
      <c r="AA160" s="244"/>
      <c r="AB160" s="244"/>
      <c r="AC160" s="244"/>
      <c r="AD160" s="244"/>
      <c r="AE160" s="244" t="s">
        <v>1055</v>
      </c>
      <c r="AF160" s="244"/>
      <c r="AG160" s="244"/>
      <c r="AH160" s="244"/>
      <c r="AI160" s="244"/>
      <c r="AJ160" s="244" t="s">
        <v>1016</v>
      </c>
      <c r="AK160" s="244"/>
      <c r="AL160" s="244"/>
      <c r="AM160" s="244"/>
      <c r="AN160" s="244"/>
      <c r="AO160" s="244"/>
      <c r="AP160" s="244"/>
    </row>
    <row r="161" spans="2:44" s="1" customFormat="1" ht="7.15" customHeight="1" x14ac:dyDescent="0.2">
      <c r="B161" s="258" t="s">
        <v>1056</v>
      </c>
      <c r="C161" s="258"/>
      <c r="D161" s="258"/>
      <c r="E161" s="258"/>
      <c r="F161" s="258"/>
      <c r="G161" s="258"/>
      <c r="H161" s="258"/>
      <c r="I161" s="258"/>
      <c r="J161" s="259">
        <v>536368847.55000103</v>
      </c>
      <c r="K161" s="259"/>
      <c r="L161" s="259"/>
      <c r="M161" s="259"/>
      <c r="N161" s="259"/>
      <c r="O161" s="259"/>
      <c r="P161" s="259"/>
      <c r="Q161" s="259"/>
      <c r="R161" s="259"/>
      <c r="S161" s="259"/>
      <c r="T161" s="259"/>
      <c r="U161" s="255">
        <v>0.18175199901688099</v>
      </c>
      <c r="V161" s="255"/>
      <c r="W161" s="255"/>
      <c r="X161" s="255"/>
      <c r="Y161" s="255"/>
      <c r="Z161" s="255"/>
      <c r="AA161" s="255"/>
      <c r="AB161" s="255"/>
      <c r="AC161" s="255"/>
      <c r="AD161" s="255"/>
      <c r="AE161" s="253">
        <v>12484</v>
      </c>
      <c r="AF161" s="253"/>
      <c r="AG161" s="253"/>
      <c r="AH161" s="253"/>
      <c r="AI161" s="253"/>
      <c r="AJ161" s="255">
        <v>0.53238944091432505</v>
      </c>
      <c r="AK161" s="255"/>
      <c r="AL161" s="255"/>
      <c r="AM161" s="255"/>
      <c r="AN161" s="255"/>
      <c r="AO161" s="255"/>
      <c r="AP161" s="255"/>
    </row>
    <row r="162" spans="2:44" s="1" customFormat="1" ht="7.15" customHeight="1" x14ac:dyDescent="0.2">
      <c r="B162" s="258" t="s">
        <v>1057</v>
      </c>
      <c r="C162" s="258"/>
      <c r="D162" s="258"/>
      <c r="E162" s="258"/>
      <c r="F162" s="258"/>
      <c r="G162" s="258"/>
      <c r="H162" s="258"/>
      <c r="I162" s="258"/>
      <c r="J162" s="259">
        <v>918983846.37</v>
      </c>
      <c r="K162" s="259"/>
      <c r="L162" s="259"/>
      <c r="M162" s="259"/>
      <c r="N162" s="259"/>
      <c r="O162" s="259"/>
      <c r="P162" s="259"/>
      <c r="Q162" s="259"/>
      <c r="R162" s="259"/>
      <c r="S162" s="259"/>
      <c r="T162" s="259"/>
      <c r="U162" s="255">
        <v>0.31140352745113398</v>
      </c>
      <c r="V162" s="255"/>
      <c r="W162" s="255"/>
      <c r="X162" s="255"/>
      <c r="Y162" s="255"/>
      <c r="Z162" s="255"/>
      <c r="AA162" s="255"/>
      <c r="AB162" s="255"/>
      <c r="AC162" s="255"/>
      <c r="AD162" s="255"/>
      <c r="AE162" s="253">
        <v>6364</v>
      </c>
      <c r="AF162" s="253"/>
      <c r="AG162" s="253"/>
      <c r="AH162" s="253"/>
      <c r="AI162" s="253"/>
      <c r="AJ162" s="255">
        <v>0.27139750095952903</v>
      </c>
      <c r="AK162" s="255"/>
      <c r="AL162" s="255"/>
      <c r="AM162" s="255"/>
      <c r="AN162" s="255"/>
      <c r="AO162" s="255"/>
      <c r="AP162" s="255"/>
    </row>
    <row r="163" spans="2:44" s="1" customFormat="1" ht="7.15" customHeight="1" x14ac:dyDescent="0.2">
      <c r="B163" s="258" t="s">
        <v>1058</v>
      </c>
      <c r="C163" s="258"/>
      <c r="D163" s="258"/>
      <c r="E163" s="258"/>
      <c r="F163" s="258"/>
      <c r="G163" s="258"/>
      <c r="H163" s="258"/>
      <c r="I163" s="258"/>
      <c r="J163" s="259">
        <v>689456187.44000006</v>
      </c>
      <c r="K163" s="259"/>
      <c r="L163" s="259"/>
      <c r="M163" s="259"/>
      <c r="N163" s="259"/>
      <c r="O163" s="259"/>
      <c r="P163" s="259"/>
      <c r="Q163" s="259"/>
      <c r="R163" s="259"/>
      <c r="S163" s="259"/>
      <c r="T163" s="259"/>
      <c r="U163" s="255">
        <v>0.23362661883545699</v>
      </c>
      <c r="V163" s="255"/>
      <c r="W163" s="255"/>
      <c r="X163" s="255"/>
      <c r="Y163" s="255"/>
      <c r="Z163" s="255"/>
      <c r="AA163" s="255"/>
      <c r="AB163" s="255"/>
      <c r="AC163" s="255"/>
      <c r="AD163" s="255"/>
      <c r="AE163" s="253">
        <v>2853</v>
      </c>
      <c r="AF163" s="253"/>
      <c r="AG163" s="253"/>
      <c r="AH163" s="253"/>
      <c r="AI163" s="253"/>
      <c r="AJ163" s="255">
        <v>0.121668301420103</v>
      </c>
      <c r="AK163" s="255"/>
      <c r="AL163" s="255"/>
      <c r="AM163" s="255"/>
      <c r="AN163" s="255"/>
      <c r="AO163" s="255"/>
      <c r="AP163" s="255"/>
    </row>
    <row r="164" spans="2:44" s="1" customFormat="1" ht="7.15" customHeight="1" x14ac:dyDescent="0.2">
      <c r="B164" s="258" t="s">
        <v>1059</v>
      </c>
      <c r="C164" s="258"/>
      <c r="D164" s="258"/>
      <c r="E164" s="258"/>
      <c r="F164" s="258"/>
      <c r="G164" s="258"/>
      <c r="H164" s="258"/>
      <c r="I164" s="258"/>
      <c r="J164" s="259">
        <v>340860569.44999999</v>
      </c>
      <c r="K164" s="259"/>
      <c r="L164" s="259"/>
      <c r="M164" s="259"/>
      <c r="N164" s="259"/>
      <c r="O164" s="259"/>
      <c r="P164" s="259"/>
      <c r="Q164" s="259"/>
      <c r="R164" s="259"/>
      <c r="S164" s="259"/>
      <c r="T164" s="259"/>
      <c r="U164" s="255">
        <v>0.115502774194571</v>
      </c>
      <c r="V164" s="255"/>
      <c r="W164" s="255"/>
      <c r="X164" s="255"/>
      <c r="Y164" s="255"/>
      <c r="Z164" s="255"/>
      <c r="AA164" s="255"/>
      <c r="AB164" s="255"/>
      <c r="AC164" s="255"/>
      <c r="AD164" s="255"/>
      <c r="AE164" s="253">
        <v>1001</v>
      </c>
      <c r="AF164" s="253"/>
      <c r="AG164" s="253"/>
      <c r="AH164" s="253"/>
      <c r="AI164" s="253"/>
      <c r="AJ164" s="255">
        <v>4.2688387564501697E-2</v>
      </c>
      <c r="AK164" s="255"/>
      <c r="AL164" s="255"/>
      <c r="AM164" s="255"/>
      <c r="AN164" s="255"/>
      <c r="AO164" s="255"/>
      <c r="AP164" s="255"/>
    </row>
    <row r="165" spans="2:44" s="1" customFormat="1" ht="7.15" customHeight="1" x14ac:dyDescent="0.2">
      <c r="B165" s="258" t="s">
        <v>1060</v>
      </c>
      <c r="C165" s="258"/>
      <c r="D165" s="258"/>
      <c r="E165" s="258"/>
      <c r="F165" s="258"/>
      <c r="G165" s="258"/>
      <c r="H165" s="258"/>
      <c r="I165" s="258"/>
      <c r="J165" s="259">
        <v>465433428.12000102</v>
      </c>
      <c r="K165" s="259"/>
      <c r="L165" s="259"/>
      <c r="M165" s="259"/>
      <c r="N165" s="259"/>
      <c r="O165" s="259"/>
      <c r="P165" s="259"/>
      <c r="Q165" s="259"/>
      <c r="R165" s="259"/>
      <c r="S165" s="259"/>
      <c r="T165" s="259"/>
      <c r="U165" s="255">
        <v>0.15771508050195701</v>
      </c>
      <c r="V165" s="255"/>
      <c r="W165" s="255"/>
      <c r="X165" s="255"/>
      <c r="Y165" s="255"/>
      <c r="Z165" s="255"/>
      <c r="AA165" s="255"/>
      <c r="AB165" s="255"/>
      <c r="AC165" s="255"/>
      <c r="AD165" s="255"/>
      <c r="AE165" s="253">
        <v>747</v>
      </c>
      <c r="AF165" s="253"/>
      <c r="AG165" s="253"/>
      <c r="AH165" s="253"/>
      <c r="AI165" s="253"/>
      <c r="AJ165" s="255">
        <v>3.1856369141541198E-2</v>
      </c>
      <c r="AK165" s="255"/>
      <c r="AL165" s="255"/>
      <c r="AM165" s="255"/>
      <c r="AN165" s="255"/>
      <c r="AO165" s="255"/>
      <c r="AP165" s="255"/>
    </row>
    <row r="166" spans="2:44" s="1" customFormat="1" ht="8.15" customHeight="1" x14ac:dyDescent="0.2">
      <c r="B166" s="257"/>
      <c r="C166" s="257"/>
      <c r="D166" s="257"/>
      <c r="E166" s="257"/>
      <c r="F166" s="257"/>
      <c r="G166" s="257"/>
      <c r="H166" s="257"/>
      <c r="I166" s="257"/>
      <c r="J166" s="260">
        <v>2951102878.9299998</v>
      </c>
      <c r="K166" s="260"/>
      <c r="L166" s="260"/>
      <c r="M166" s="260"/>
      <c r="N166" s="260"/>
      <c r="O166" s="260"/>
      <c r="P166" s="260"/>
      <c r="Q166" s="260"/>
      <c r="R166" s="260"/>
      <c r="S166" s="260"/>
      <c r="T166" s="260"/>
      <c r="U166" s="256">
        <v>1</v>
      </c>
      <c r="V166" s="256"/>
      <c r="W166" s="256"/>
      <c r="X166" s="256"/>
      <c r="Y166" s="256"/>
      <c r="Z166" s="256"/>
      <c r="AA166" s="256"/>
      <c r="AB166" s="256"/>
      <c r="AC166" s="256"/>
      <c r="AD166" s="256"/>
      <c r="AE166" s="254">
        <v>23449</v>
      </c>
      <c r="AF166" s="254"/>
      <c r="AG166" s="254"/>
      <c r="AH166" s="254"/>
      <c r="AI166" s="254"/>
      <c r="AJ166" s="256">
        <v>1</v>
      </c>
      <c r="AK166" s="256"/>
      <c r="AL166" s="256"/>
      <c r="AM166" s="256"/>
      <c r="AN166" s="256"/>
      <c r="AO166" s="256"/>
      <c r="AP166" s="256"/>
    </row>
    <row r="167" spans="2:44" s="1" customFormat="1" ht="6" customHeight="1" x14ac:dyDescent="0.2"/>
    <row r="168" spans="2:44" s="1" customFormat="1" ht="12.75" customHeight="1" x14ac:dyDescent="0.2">
      <c r="B168" s="246" t="s">
        <v>1136</v>
      </c>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row>
    <row r="169" spans="2:44" s="1" customFormat="1" ht="5.25" customHeight="1" x14ac:dyDescent="0.2"/>
    <row r="170" spans="2:44" s="1" customFormat="1" ht="7.4" customHeight="1" x14ac:dyDescent="0.2">
      <c r="B170" s="257"/>
      <c r="C170" s="257"/>
      <c r="D170" s="257"/>
      <c r="E170" s="257"/>
      <c r="F170" s="257"/>
      <c r="G170" s="257"/>
      <c r="H170" s="257"/>
      <c r="I170" s="244" t="s">
        <v>1015</v>
      </c>
      <c r="J170" s="244"/>
      <c r="K170" s="244"/>
      <c r="L170" s="244"/>
      <c r="M170" s="244"/>
      <c r="N170" s="244"/>
      <c r="O170" s="244"/>
      <c r="P170" s="244"/>
      <c r="Q170" s="244"/>
      <c r="R170" s="244"/>
      <c r="S170" s="244"/>
      <c r="T170" s="244" t="s">
        <v>1016</v>
      </c>
      <c r="U170" s="244"/>
      <c r="V170" s="244"/>
      <c r="W170" s="244"/>
      <c r="X170" s="244"/>
      <c r="Y170" s="244"/>
      <c r="Z170" s="244"/>
      <c r="AA170" s="244"/>
      <c r="AB170" s="244"/>
      <c r="AC170" s="244"/>
      <c r="AD170" s="244" t="s">
        <v>1017</v>
      </c>
      <c r="AE170" s="244"/>
      <c r="AF170" s="244"/>
      <c r="AG170" s="244"/>
      <c r="AH170" s="244"/>
      <c r="AI170" s="244"/>
      <c r="AJ170" s="244"/>
      <c r="AK170" s="244"/>
      <c r="AL170" s="244"/>
      <c r="AM170" s="244" t="s">
        <v>1016</v>
      </c>
      <c r="AN170" s="244"/>
      <c r="AO170" s="244"/>
      <c r="AP170" s="244"/>
    </row>
    <row r="171" spans="2:44" s="1" customFormat="1" ht="7.4" customHeight="1" x14ac:dyDescent="0.2">
      <c r="B171" s="258" t="s">
        <v>1061</v>
      </c>
      <c r="C171" s="258"/>
      <c r="D171" s="258"/>
      <c r="E171" s="258"/>
      <c r="F171" s="258"/>
      <c r="G171" s="258"/>
      <c r="H171" s="258"/>
      <c r="I171" s="259">
        <v>1586808.32</v>
      </c>
      <c r="J171" s="259"/>
      <c r="K171" s="259"/>
      <c r="L171" s="259"/>
      <c r="M171" s="259"/>
      <c r="N171" s="259"/>
      <c r="O171" s="259"/>
      <c r="P171" s="259"/>
      <c r="Q171" s="259"/>
      <c r="R171" s="259"/>
      <c r="S171" s="259"/>
      <c r="T171" s="255">
        <v>5.3770010233439899E-4</v>
      </c>
      <c r="U171" s="255"/>
      <c r="V171" s="255"/>
      <c r="W171" s="255"/>
      <c r="X171" s="255"/>
      <c r="Y171" s="255"/>
      <c r="Z171" s="255"/>
      <c r="AA171" s="255"/>
      <c r="AB171" s="255"/>
      <c r="AC171" s="255"/>
      <c r="AD171" s="253">
        <v>29</v>
      </c>
      <c r="AE171" s="253"/>
      <c r="AF171" s="253"/>
      <c r="AG171" s="253"/>
      <c r="AH171" s="253"/>
      <c r="AI171" s="253"/>
      <c r="AJ171" s="253"/>
      <c r="AK171" s="253"/>
      <c r="AL171" s="253"/>
      <c r="AM171" s="255">
        <v>6.5764110937251998E-4</v>
      </c>
      <c r="AN171" s="255"/>
      <c r="AO171" s="255"/>
      <c r="AP171" s="255"/>
    </row>
    <row r="172" spans="2:44" s="1" customFormat="1" ht="7.4" customHeight="1" x14ac:dyDescent="0.2">
      <c r="B172" s="258" t="s">
        <v>1062</v>
      </c>
      <c r="C172" s="258"/>
      <c r="D172" s="258"/>
      <c r="E172" s="258"/>
      <c r="F172" s="258"/>
      <c r="G172" s="258"/>
      <c r="H172" s="258"/>
      <c r="I172" s="259">
        <v>138124365.19999999</v>
      </c>
      <c r="J172" s="259"/>
      <c r="K172" s="259"/>
      <c r="L172" s="259"/>
      <c r="M172" s="259"/>
      <c r="N172" s="259"/>
      <c r="O172" s="259"/>
      <c r="P172" s="259"/>
      <c r="Q172" s="259"/>
      <c r="R172" s="259"/>
      <c r="S172" s="259"/>
      <c r="T172" s="255">
        <v>4.68043205766112E-2</v>
      </c>
      <c r="U172" s="255"/>
      <c r="V172" s="255"/>
      <c r="W172" s="255"/>
      <c r="X172" s="255"/>
      <c r="Y172" s="255"/>
      <c r="Z172" s="255"/>
      <c r="AA172" s="255"/>
      <c r="AB172" s="255"/>
      <c r="AC172" s="255"/>
      <c r="AD172" s="253">
        <v>1416</v>
      </c>
      <c r="AE172" s="253"/>
      <c r="AF172" s="253"/>
      <c r="AG172" s="253"/>
      <c r="AH172" s="253"/>
      <c r="AI172" s="253"/>
      <c r="AJ172" s="253"/>
      <c r="AK172" s="253"/>
      <c r="AL172" s="253"/>
      <c r="AM172" s="255">
        <v>3.2111027961085802E-2</v>
      </c>
      <c r="AN172" s="255"/>
      <c r="AO172" s="255"/>
      <c r="AP172" s="255"/>
    </row>
    <row r="173" spans="2:44" s="1" customFormat="1" ht="7.4" customHeight="1" x14ac:dyDescent="0.2">
      <c r="B173" s="258" t="s">
        <v>1063</v>
      </c>
      <c r="C173" s="258"/>
      <c r="D173" s="258"/>
      <c r="E173" s="258"/>
      <c r="F173" s="258"/>
      <c r="G173" s="258"/>
      <c r="H173" s="258"/>
      <c r="I173" s="259">
        <v>906704449.81999803</v>
      </c>
      <c r="J173" s="259"/>
      <c r="K173" s="259"/>
      <c r="L173" s="259"/>
      <c r="M173" s="259"/>
      <c r="N173" s="259"/>
      <c r="O173" s="259"/>
      <c r="P173" s="259"/>
      <c r="Q173" s="259"/>
      <c r="R173" s="259"/>
      <c r="S173" s="259"/>
      <c r="T173" s="255">
        <v>0.30724257574807001</v>
      </c>
      <c r="U173" s="255"/>
      <c r="V173" s="255"/>
      <c r="W173" s="255"/>
      <c r="X173" s="255"/>
      <c r="Y173" s="255"/>
      <c r="Z173" s="255"/>
      <c r="AA173" s="255"/>
      <c r="AB173" s="255"/>
      <c r="AC173" s="255"/>
      <c r="AD173" s="253">
        <v>11547</v>
      </c>
      <c r="AE173" s="253"/>
      <c r="AF173" s="253"/>
      <c r="AG173" s="253"/>
      <c r="AH173" s="253"/>
      <c r="AI173" s="253"/>
      <c r="AJ173" s="253"/>
      <c r="AK173" s="253"/>
      <c r="AL173" s="253"/>
      <c r="AM173" s="255">
        <v>0.26185454792843099</v>
      </c>
      <c r="AN173" s="255"/>
      <c r="AO173" s="255"/>
      <c r="AP173" s="255"/>
    </row>
    <row r="174" spans="2:44" s="1" customFormat="1" ht="7.4" customHeight="1" x14ac:dyDescent="0.2">
      <c r="B174" s="258" t="s">
        <v>1064</v>
      </c>
      <c r="C174" s="258"/>
      <c r="D174" s="258"/>
      <c r="E174" s="258"/>
      <c r="F174" s="258"/>
      <c r="G174" s="258"/>
      <c r="H174" s="258"/>
      <c r="I174" s="259">
        <v>1548004842.9400001</v>
      </c>
      <c r="J174" s="259"/>
      <c r="K174" s="259"/>
      <c r="L174" s="259"/>
      <c r="M174" s="259"/>
      <c r="N174" s="259"/>
      <c r="O174" s="259"/>
      <c r="P174" s="259"/>
      <c r="Q174" s="259"/>
      <c r="R174" s="259"/>
      <c r="S174" s="259"/>
      <c r="T174" s="255">
        <v>0.52455129707347603</v>
      </c>
      <c r="U174" s="255"/>
      <c r="V174" s="255"/>
      <c r="W174" s="255"/>
      <c r="X174" s="255"/>
      <c r="Y174" s="255"/>
      <c r="Z174" s="255"/>
      <c r="AA174" s="255"/>
      <c r="AB174" s="255"/>
      <c r="AC174" s="255"/>
      <c r="AD174" s="253">
        <v>25021</v>
      </c>
      <c r="AE174" s="253"/>
      <c r="AF174" s="253"/>
      <c r="AG174" s="253"/>
      <c r="AH174" s="253"/>
      <c r="AI174" s="253"/>
      <c r="AJ174" s="253"/>
      <c r="AK174" s="253"/>
      <c r="AL174" s="253"/>
      <c r="AM174" s="255">
        <v>0.56740821371068295</v>
      </c>
      <c r="AN174" s="255"/>
      <c r="AO174" s="255"/>
      <c r="AP174" s="255"/>
    </row>
    <row r="175" spans="2:44" s="1" customFormat="1" ht="7.4" customHeight="1" x14ac:dyDescent="0.2">
      <c r="B175" s="258" t="s">
        <v>1065</v>
      </c>
      <c r="C175" s="258"/>
      <c r="D175" s="258"/>
      <c r="E175" s="258"/>
      <c r="F175" s="258"/>
      <c r="G175" s="258"/>
      <c r="H175" s="258"/>
      <c r="I175" s="259">
        <v>212723331.62</v>
      </c>
      <c r="J175" s="259"/>
      <c r="K175" s="259"/>
      <c r="L175" s="259"/>
      <c r="M175" s="259"/>
      <c r="N175" s="259"/>
      <c r="O175" s="259"/>
      <c r="P175" s="259"/>
      <c r="Q175" s="259"/>
      <c r="R175" s="259"/>
      <c r="S175" s="259"/>
      <c r="T175" s="255">
        <v>7.2082655314655894E-2</v>
      </c>
      <c r="U175" s="255"/>
      <c r="V175" s="255"/>
      <c r="W175" s="255"/>
      <c r="X175" s="255"/>
      <c r="Y175" s="255"/>
      <c r="Z175" s="255"/>
      <c r="AA175" s="255"/>
      <c r="AB175" s="255"/>
      <c r="AC175" s="255"/>
      <c r="AD175" s="253">
        <v>3394</v>
      </c>
      <c r="AE175" s="253"/>
      <c r="AF175" s="253"/>
      <c r="AG175" s="253"/>
      <c r="AH175" s="253"/>
      <c r="AI175" s="253"/>
      <c r="AJ175" s="253"/>
      <c r="AK175" s="253"/>
      <c r="AL175" s="253"/>
      <c r="AM175" s="255">
        <v>7.6966687076218301E-2</v>
      </c>
      <c r="AN175" s="255"/>
      <c r="AO175" s="255"/>
      <c r="AP175" s="255"/>
    </row>
    <row r="176" spans="2:44" s="1" customFormat="1" ht="7.4" customHeight="1" x14ac:dyDescent="0.2">
      <c r="B176" s="258" t="s">
        <v>1066</v>
      </c>
      <c r="C176" s="258"/>
      <c r="D176" s="258"/>
      <c r="E176" s="258"/>
      <c r="F176" s="258"/>
      <c r="G176" s="258"/>
      <c r="H176" s="258"/>
      <c r="I176" s="259">
        <v>99461546.760000095</v>
      </c>
      <c r="J176" s="259"/>
      <c r="K176" s="259"/>
      <c r="L176" s="259"/>
      <c r="M176" s="259"/>
      <c r="N176" s="259"/>
      <c r="O176" s="259"/>
      <c r="P176" s="259"/>
      <c r="Q176" s="259"/>
      <c r="R176" s="259"/>
      <c r="S176" s="259"/>
      <c r="T176" s="255">
        <v>3.3703178384639203E-2</v>
      </c>
      <c r="U176" s="255"/>
      <c r="V176" s="255"/>
      <c r="W176" s="255"/>
      <c r="X176" s="255"/>
      <c r="Y176" s="255"/>
      <c r="Z176" s="255"/>
      <c r="AA176" s="255"/>
      <c r="AB176" s="255"/>
      <c r="AC176" s="255"/>
      <c r="AD176" s="253">
        <v>1661</v>
      </c>
      <c r="AE176" s="253"/>
      <c r="AF176" s="253"/>
      <c r="AG176" s="253"/>
      <c r="AH176" s="253"/>
      <c r="AI176" s="253"/>
      <c r="AJ176" s="253"/>
      <c r="AK176" s="253"/>
      <c r="AL176" s="253"/>
      <c r="AM176" s="255">
        <v>3.7666961471301899E-2</v>
      </c>
      <c r="AN176" s="255"/>
      <c r="AO176" s="255"/>
      <c r="AP176" s="255"/>
    </row>
    <row r="177" spans="2:44" s="1" customFormat="1" ht="7.4" customHeight="1" x14ac:dyDescent="0.2">
      <c r="B177" s="258" t="s">
        <v>1067</v>
      </c>
      <c r="C177" s="258"/>
      <c r="D177" s="258"/>
      <c r="E177" s="258"/>
      <c r="F177" s="258"/>
      <c r="G177" s="258"/>
      <c r="H177" s="258"/>
      <c r="I177" s="259">
        <v>26583836.800000001</v>
      </c>
      <c r="J177" s="259"/>
      <c r="K177" s="259"/>
      <c r="L177" s="259"/>
      <c r="M177" s="259"/>
      <c r="N177" s="259"/>
      <c r="O177" s="259"/>
      <c r="P177" s="259"/>
      <c r="Q177" s="259"/>
      <c r="R177" s="259"/>
      <c r="S177" s="259"/>
      <c r="T177" s="255">
        <v>9.0081023571901703E-3</v>
      </c>
      <c r="U177" s="255"/>
      <c r="V177" s="255"/>
      <c r="W177" s="255"/>
      <c r="X177" s="255"/>
      <c r="Y177" s="255"/>
      <c r="Z177" s="255"/>
      <c r="AA177" s="255"/>
      <c r="AB177" s="255"/>
      <c r="AC177" s="255"/>
      <c r="AD177" s="253">
        <v>473</v>
      </c>
      <c r="AE177" s="253"/>
      <c r="AF177" s="253"/>
      <c r="AG177" s="253"/>
      <c r="AH177" s="253"/>
      <c r="AI177" s="253"/>
      <c r="AJ177" s="253"/>
      <c r="AK177" s="253"/>
      <c r="AL177" s="253"/>
      <c r="AM177" s="255">
        <v>1.07263532666621E-2</v>
      </c>
      <c r="AN177" s="255"/>
      <c r="AO177" s="255"/>
      <c r="AP177" s="255"/>
    </row>
    <row r="178" spans="2:44" s="1" customFormat="1" ht="7.4" customHeight="1" x14ac:dyDescent="0.2">
      <c r="B178" s="258" t="s">
        <v>1068</v>
      </c>
      <c r="C178" s="258"/>
      <c r="D178" s="258"/>
      <c r="E178" s="258"/>
      <c r="F178" s="258"/>
      <c r="G178" s="258"/>
      <c r="H178" s="258"/>
      <c r="I178" s="259">
        <v>8128873.5800000103</v>
      </c>
      <c r="J178" s="259"/>
      <c r="K178" s="259"/>
      <c r="L178" s="259"/>
      <c r="M178" s="259"/>
      <c r="N178" s="259"/>
      <c r="O178" s="259"/>
      <c r="P178" s="259"/>
      <c r="Q178" s="259"/>
      <c r="R178" s="259"/>
      <c r="S178" s="259"/>
      <c r="T178" s="255">
        <v>2.75452056857718E-3</v>
      </c>
      <c r="U178" s="255"/>
      <c r="V178" s="255"/>
      <c r="W178" s="255"/>
      <c r="X178" s="255"/>
      <c r="Y178" s="255"/>
      <c r="Z178" s="255"/>
      <c r="AA178" s="255"/>
      <c r="AB178" s="255"/>
      <c r="AC178" s="255"/>
      <c r="AD178" s="253">
        <v>242</v>
      </c>
      <c r="AE178" s="253"/>
      <c r="AF178" s="253"/>
      <c r="AG178" s="253"/>
      <c r="AH178" s="253"/>
      <c r="AI178" s="253"/>
      <c r="AJ178" s="253"/>
      <c r="AK178" s="253"/>
      <c r="AL178" s="253"/>
      <c r="AM178" s="255">
        <v>5.48790167131551E-3</v>
      </c>
      <c r="AN178" s="255"/>
      <c r="AO178" s="255"/>
      <c r="AP178" s="255"/>
    </row>
    <row r="179" spans="2:44" s="1" customFormat="1" ht="7.4" customHeight="1" x14ac:dyDescent="0.2">
      <c r="B179" s="258" t="s">
        <v>1069</v>
      </c>
      <c r="C179" s="258"/>
      <c r="D179" s="258"/>
      <c r="E179" s="258"/>
      <c r="F179" s="258"/>
      <c r="G179" s="258"/>
      <c r="H179" s="258"/>
      <c r="I179" s="259">
        <v>4360842.91</v>
      </c>
      <c r="J179" s="259"/>
      <c r="K179" s="259"/>
      <c r="L179" s="259"/>
      <c r="M179" s="259"/>
      <c r="N179" s="259"/>
      <c r="O179" s="259"/>
      <c r="P179" s="259"/>
      <c r="Q179" s="259"/>
      <c r="R179" s="259"/>
      <c r="S179" s="259"/>
      <c r="T179" s="255">
        <v>1.47769938524852E-3</v>
      </c>
      <c r="U179" s="255"/>
      <c r="V179" s="255"/>
      <c r="W179" s="255"/>
      <c r="X179" s="255"/>
      <c r="Y179" s="255"/>
      <c r="Z179" s="255"/>
      <c r="AA179" s="255"/>
      <c r="AB179" s="255"/>
      <c r="AC179" s="255"/>
      <c r="AD179" s="253">
        <v>131</v>
      </c>
      <c r="AE179" s="253"/>
      <c r="AF179" s="253"/>
      <c r="AG179" s="253"/>
      <c r="AH179" s="253"/>
      <c r="AI179" s="253"/>
      <c r="AJ179" s="253"/>
      <c r="AK179" s="253"/>
      <c r="AL179" s="253"/>
      <c r="AM179" s="255">
        <v>2.97072363199311E-3</v>
      </c>
      <c r="AN179" s="255"/>
      <c r="AO179" s="255"/>
      <c r="AP179" s="255"/>
    </row>
    <row r="180" spans="2:44" s="1" customFormat="1" ht="7.4" customHeight="1" x14ac:dyDescent="0.2">
      <c r="B180" s="258" t="s">
        <v>1070</v>
      </c>
      <c r="C180" s="258"/>
      <c r="D180" s="258"/>
      <c r="E180" s="258"/>
      <c r="F180" s="258"/>
      <c r="G180" s="258"/>
      <c r="H180" s="258"/>
      <c r="I180" s="259">
        <v>3607309.55</v>
      </c>
      <c r="J180" s="259"/>
      <c r="K180" s="259"/>
      <c r="L180" s="259"/>
      <c r="M180" s="259"/>
      <c r="N180" s="259"/>
      <c r="O180" s="259"/>
      <c r="P180" s="259"/>
      <c r="Q180" s="259"/>
      <c r="R180" s="259"/>
      <c r="S180" s="259"/>
      <c r="T180" s="255">
        <v>1.22235980851604E-3</v>
      </c>
      <c r="U180" s="255"/>
      <c r="V180" s="255"/>
      <c r="W180" s="255"/>
      <c r="X180" s="255"/>
      <c r="Y180" s="255"/>
      <c r="Z180" s="255"/>
      <c r="AA180" s="255"/>
      <c r="AB180" s="255"/>
      <c r="AC180" s="255"/>
      <c r="AD180" s="253">
        <v>101</v>
      </c>
      <c r="AE180" s="253"/>
      <c r="AF180" s="253"/>
      <c r="AG180" s="253"/>
      <c r="AH180" s="253"/>
      <c r="AI180" s="253"/>
      <c r="AJ180" s="253"/>
      <c r="AK180" s="253"/>
      <c r="AL180" s="253"/>
      <c r="AM180" s="255">
        <v>2.2904052429870499E-3</v>
      </c>
      <c r="AN180" s="255"/>
      <c r="AO180" s="255"/>
      <c r="AP180" s="255"/>
    </row>
    <row r="181" spans="2:44" s="1" customFormat="1" ht="7.4" customHeight="1" x14ac:dyDescent="0.2">
      <c r="B181" s="258" t="s">
        <v>1071</v>
      </c>
      <c r="C181" s="258"/>
      <c r="D181" s="258"/>
      <c r="E181" s="258"/>
      <c r="F181" s="258"/>
      <c r="G181" s="258"/>
      <c r="H181" s="258"/>
      <c r="I181" s="259">
        <v>1264554.77</v>
      </c>
      <c r="J181" s="259"/>
      <c r="K181" s="259"/>
      <c r="L181" s="259"/>
      <c r="M181" s="259"/>
      <c r="N181" s="259"/>
      <c r="O181" s="259"/>
      <c r="P181" s="259"/>
      <c r="Q181" s="259"/>
      <c r="R181" s="259"/>
      <c r="S181" s="259"/>
      <c r="T181" s="255">
        <v>4.2850243515010902E-4</v>
      </c>
      <c r="U181" s="255"/>
      <c r="V181" s="255"/>
      <c r="W181" s="255"/>
      <c r="X181" s="255"/>
      <c r="Y181" s="255"/>
      <c r="Z181" s="255"/>
      <c r="AA181" s="255"/>
      <c r="AB181" s="255"/>
      <c r="AC181" s="255"/>
      <c r="AD181" s="253">
        <v>49</v>
      </c>
      <c r="AE181" s="253"/>
      <c r="AF181" s="253"/>
      <c r="AG181" s="253"/>
      <c r="AH181" s="253"/>
      <c r="AI181" s="253"/>
      <c r="AJ181" s="253"/>
      <c r="AK181" s="253"/>
      <c r="AL181" s="253"/>
      <c r="AM181" s="255">
        <v>1.1111867020432199E-3</v>
      </c>
      <c r="AN181" s="255"/>
      <c r="AO181" s="255"/>
      <c r="AP181" s="255"/>
    </row>
    <row r="182" spans="2:44" s="1" customFormat="1" ht="7.4" customHeight="1" x14ac:dyDescent="0.2">
      <c r="B182" s="258" t="s">
        <v>1072</v>
      </c>
      <c r="C182" s="258"/>
      <c r="D182" s="258"/>
      <c r="E182" s="258"/>
      <c r="F182" s="258"/>
      <c r="G182" s="258"/>
      <c r="H182" s="258"/>
      <c r="I182" s="259">
        <v>384981.43</v>
      </c>
      <c r="J182" s="259"/>
      <c r="K182" s="259"/>
      <c r="L182" s="259"/>
      <c r="M182" s="259"/>
      <c r="N182" s="259"/>
      <c r="O182" s="259"/>
      <c r="P182" s="259"/>
      <c r="Q182" s="259"/>
      <c r="R182" s="259"/>
      <c r="S182" s="259"/>
      <c r="T182" s="255">
        <v>1.30453408706506E-4</v>
      </c>
      <c r="U182" s="255"/>
      <c r="V182" s="255"/>
      <c r="W182" s="255"/>
      <c r="X182" s="255"/>
      <c r="Y182" s="255"/>
      <c r="Z182" s="255"/>
      <c r="AA182" s="255"/>
      <c r="AB182" s="255"/>
      <c r="AC182" s="255"/>
      <c r="AD182" s="253">
        <v>22</v>
      </c>
      <c r="AE182" s="253"/>
      <c r="AF182" s="253"/>
      <c r="AG182" s="253"/>
      <c r="AH182" s="253"/>
      <c r="AI182" s="253"/>
      <c r="AJ182" s="253"/>
      <c r="AK182" s="253"/>
      <c r="AL182" s="253"/>
      <c r="AM182" s="255">
        <v>4.9890015193777403E-4</v>
      </c>
      <c r="AN182" s="255"/>
      <c r="AO182" s="255"/>
      <c r="AP182" s="255"/>
    </row>
    <row r="183" spans="2:44" s="1" customFormat="1" ht="7.4" customHeight="1" x14ac:dyDescent="0.2">
      <c r="B183" s="258" t="s">
        <v>1073</v>
      </c>
      <c r="C183" s="258"/>
      <c r="D183" s="258"/>
      <c r="E183" s="258"/>
      <c r="F183" s="258"/>
      <c r="G183" s="258"/>
      <c r="H183" s="258"/>
      <c r="I183" s="259">
        <v>89725.91</v>
      </c>
      <c r="J183" s="259"/>
      <c r="K183" s="259"/>
      <c r="L183" s="259"/>
      <c r="M183" s="259"/>
      <c r="N183" s="259"/>
      <c r="O183" s="259"/>
      <c r="P183" s="259"/>
      <c r="Q183" s="259"/>
      <c r="R183" s="259"/>
      <c r="S183" s="259"/>
      <c r="T183" s="255">
        <v>3.0404195882365401E-5</v>
      </c>
      <c r="U183" s="255"/>
      <c r="V183" s="255"/>
      <c r="W183" s="255"/>
      <c r="X183" s="255"/>
      <c r="Y183" s="255"/>
      <c r="Z183" s="255"/>
      <c r="AA183" s="255"/>
      <c r="AB183" s="255"/>
      <c r="AC183" s="255"/>
      <c r="AD183" s="253">
        <v>6</v>
      </c>
      <c r="AE183" s="253"/>
      <c r="AF183" s="253"/>
      <c r="AG183" s="253"/>
      <c r="AH183" s="253"/>
      <c r="AI183" s="253"/>
      <c r="AJ183" s="253"/>
      <c r="AK183" s="253"/>
      <c r="AL183" s="253"/>
      <c r="AM183" s="255">
        <v>1.3606367780121101E-4</v>
      </c>
      <c r="AN183" s="255"/>
      <c r="AO183" s="255"/>
      <c r="AP183" s="255"/>
    </row>
    <row r="184" spans="2:44" s="1" customFormat="1" ht="7.4" customHeight="1" x14ac:dyDescent="0.2">
      <c r="B184" s="258" t="s">
        <v>1074</v>
      </c>
      <c r="C184" s="258"/>
      <c r="D184" s="258"/>
      <c r="E184" s="258"/>
      <c r="F184" s="258"/>
      <c r="G184" s="258"/>
      <c r="H184" s="258"/>
      <c r="I184" s="259">
        <v>77409.320000000007</v>
      </c>
      <c r="J184" s="259"/>
      <c r="K184" s="259"/>
      <c r="L184" s="259"/>
      <c r="M184" s="259"/>
      <c r="N184" s="259"/>
      <c r="O184" s="259"/>
      <c r="P184" s="259"/>
      <c r="Q184" s="259"/>
      <c r="R184" s="259"/>
      <c r="S184" s="259"/>
      <c r="T184" s="255">
        <v>2.6230640941960901E-5</v>
      </c>
      <c r="U184" s="255"/>
      <c r="V184" s="255"/>
      <c r="W184" s="255"/>
      <c r="X184" s="255"/>
      <c r="Y184" s="255"/>
      <c r="Z184" s="255"/>
      <c r="AA184" s="255"/>
      <c r="AB184" s="255"/>
      <c r="AC184" s="255"/>
      <c r="AD184" s="253">
        <v>5</v>
      </c>
      <c r="AE184" s="253"/>
      <c r="AF184" s="253"/>
      <c r="AG184" s="253"/>
      <c r="AH184" s="253"/>
      <c r="AI184" s="253"/>
      <c r="AJ184" s="253"/>
      <c r="AK184" s="253"/>
      <c r="AL184" s="253"/>
      <c r="AM184" s="255">
        <v>1.13386398167676E-4</v>
      </c>
      <c r="AN184" s="255"/>
      <c r="AO184" s="255"/>
      <c r="AP184" s="255"/>
    </row>
    <row r="185" spans="2:44" s="1" customFormat="1" ht="7.4" customHeight="1" x14ac:dyDescent="0.2">
      <c r="B185" s="257"/>
      <c r="C185" s="257"/>
      <c r="D185" s="257"/>
      <c r="E185" s="257"/>
      <c r="F185" s="257"/>
      <c r="G185" s="257"/>
      <c r="H185" s="257"/>
      <c r="I185" s="260">
        <v>2951102878.9299998</v>
      </c>
      <c r="J185" s="260"/>
      <c r="K185" s="260"/>
      <c r="L185" s="260"/>
      <c r="M185" s="260"/>
      <c r="N185" s="260"/>
      <c r="O185" s="260"/>
      <c r="P185" s="260"/>
      <c r="Q185" s="260"/>
      <c r="R185" s="260"/>
      <c r="S185" s="260"/>
      <c r="T185" s="256">
        <v>1</v>
      </c>
      <c r="U185" s="256"/>
      <c r="V185" s="256"/>
      <c r="W185" s="256"/>
      <c r="X185" s="256"/>
      <c r="Y185" s="256"/>
      <c r="Z185" s="256"/>
      <c r="AA185" s="256"/>
      <c r="AB185" s="256"/>
      <c r="AC185" s="256"/>
      <c r="AD185" s="254">
        <v>44097</v>
      </c>
      <c r="AE185" s="254"/>
      <c r="AF185" s="254"/>
      <c r="AG185" s="254"/>
      <c r="AH185" s="254"/>
      <c r="AI185" s="254"/>
      <c r="AJ185" s="254"/>
      <c r="AK185" s="254"/>
      <c r="AL185" s="254"/>
      <c r="AM185" s="256">
        <v>1</v>
      </c>
      <c r="AN185" s="256"/>
      <c r="AO185" s="256"/>
      <c r="AP185" s="256"/>
    </row>
    <row r="186" spans="2:44" s="1" customFormat="1" ht="6" customHeight="1" x14ac:dyDescent="0.2"/>
    <row r="187" spans="2:44" s="1" customFormat="1" ht="12.75" customHeight="1" x14ac:dyDescent="0.2">
      <c r="B187" s="246" t="s">
        <v>1137</v>
      </c>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row>
    <row r="188" spans="2:44" s="1" customFormat="1" ht="5.25" customHeight="1" x14ac:dyDescent="0.2"/>
    <row r="189" spans="2:44" s="1" customFormat="1" ht="8.5" customHeight="1" x14ac:dyDescent="0.2">
      <c r="B189" s="257"/>
      <c r="C189" s="257"/>
      <c r="D189" s="257"/>
      <c r="E189" s="257"/>
      <c r="F189" s="257"/>
      <c r="G189" s="257"/>
      <c r="H189" s="244" t="s">
        <v>1015</v>
      </c>
      <c r="I189" s="244"/>
      <c r="J189" s="244"/>
      <c r="K189" s="244"/>
      <c r="L189" s="244"/>
      <c r="M189" s="244"/>
      <c r="N189" s="244"/>
      <c r="O189" s="244"/>
      <c r="P189" s="244"/>
      <c r="Q189" s="244"/>
      <c r="R189" s="244"/>
      <c r="S189" s="244" t="s">
        <v>1016</v>
      </c>
      <c r="T189" s="244"/>
      <c r="U189" s="244"/>
      <c r="V189" s="244"/>
      <c r="W189" s="244"/>
      <c r="X189" s="244"/>
      <c r="Y189" s="244"/>
      <c r="Z189" s="244"/>
      <c r="AA189" s="244"/>
      <c r="AB189" s="244"/>
      <c r="AC189" s="244" t="s">
        <v>1017</v>
      </c>
      <c r="AD189" s="244"/>
      <c r="AE189" s="244"/>
      <c r="AF189" s="244"/>
      <c r="AG189" s="244"/>
      <c r="AH189" s="244"/>
      <c r="AI189" s="244"/>
      <c r="AJ189" s="244"/>
      <c r="AK189" s="244" t="s">
        <v>1016</v>
      </c>
      <c r="AL189" s="244"/>
      <c r="AM189" s="244"/>
      <c r="AN189" s="244"/>
      <c r="AO189" s="244"/>
      <c r="AP189" s="244"/>
    </row>
    <row r="190" spans="2:44" s="1" customFormat="1" ht="7.4" customHeight="1" x14ac:dyDescent="0.2">
      <c r="B190" s="258" t="s">
        <v>866</v>
      </c>
      <c r="C190" s="258"/>
      <c r="D190" s="258"/>
      <c r="E190" s="258"/>
      <c r="F190" s="258"/>
      <c r="G190" s="258"/>
      <c r="H190" s="259">
        <v>2743276236.1600099</v>
      </c>
      <c r="I190" s="259"/>
      <c r="J190" s="259"/>
      <c r="K190" s="259"/>
      <c r="L190" s="259"/>
      <c r="M190" s="259"/>
      <c r="N190" s="259"/>
      <c r="O190" s="259"/>
      <c r="P190" s="259"/>
      <c r="Q190" s="259"/>
      <c r="R190" s="259"/>
      <c r="S190" s="255">
        <v>0.92957661887905696</v>
      </c>
      <c r="T190" s="255"/>
      <c r="U190" s="255"/>
      <c r="V190" s="255"/>
      <c r="W190" s="255"/>
      <c r="X190" s="255"/>
      <c r="Y190" s="255"/>
      <c r="Z190" s="255"/>
      <c r="AA190" s="255"/>
      <c r="AB190" s="255"/>
      <c r="AC190" s="253">
        <v>41636</v>
      </c>
      <c r="AD190" s="253"/>
      <c r="AE190" s="253"/>
      <c r="AF190" s="253"/>
      <c r="AG190" s="253"/>
      <c r="AH190" s="253"/>
      <c r="AI190" s="253"/>
      <c r="AJ190" s="253"/>
      <c r="AK190" s="255">
        <v>0.94419121482186996</v>
      </c>
      <c r="AL190" s="255"/>
      <c r="AM190" s="255"/>
      <c r="AN190" s="255"/>
      <c r="AO190" s="255"/>
      <c r="AP190" s="255"/>
    </row>
    <row r="191" spans="2:44" s="1" customFormat="1" ht="7.4" customHeight="1" x14ac:dyDescent="0.2">
      <c r="B191" s="258" t="s">
        <v>1075</v>
      </c>
      <c r="C191" s="258"/>
      <c r="D191" s="258"/>
      <c r="E191" s="258"/>
      <c r="F191" s="258"/>
      <c r="G191" s="258"/>
      <c r="H191" s="259">
        <v>2263112.66</v>
      </c>
      <c r="I191" s="259"/>
      <c r="J191" s="259"/>
      <c r="K191" s="259"/>
      <c r="L191" s="259"/>
      <c r="M191" s="259"/>
      <c r="N191" s="259"/>
      <c r="O191" s="259"/>
      <c r="P191" s="259"/>
      <c r="Q191" s="259"/>
      <c r="R191" s="259"/>
      <c r="S191" s="255">
        <v>7.6687013392787802E-4</v>
      </c>
      <c r="T191" s="255"/>
      <c r="U191" s="255"/>
      <c r="V191" s="255"/>
      <c r="W191" s="255"/>
      <c r="X191" s="255"/>
      <c r="Y191" s="255"/>
      <c r="Z191" s="255"/>
      <c r="AA191" s="255"/>
      <c r="AB191" s="255"/>
      <c r="AC191" s="253">
        <v>82</v>
      </c>
      <c r="AD191" s="253"/>
      <c r="AE191" s="253"/>
      <c r="AF191" s="253"/>
      <c r="AG191" s="253"/>
      <c r="AH191" s="253"/>
      <c r="AI191" s="253"/>
      <c r="AJ191" s="253"/>
      <c r="AK191" s="255">
        <v>1.8595369299498801E-3</v>
      </c>
      <c r="AL191" s="255"/>
      <c r="AM191" s="255"/>
      <c r="AN191" s="255"/>
      <c r="AO191" s="255"/>
      <c r="AP191" s="255"/>
    </row>
    <row r="192" spans="2:44" s="1" customFormat="1" ht="7.4" customHeight="1" x14ac:dyDescent="0.2">
      <c r="B192" s="258" t="s">
        <v>1076</v>
      </c>
      <c r="C192" s="258"/>
      <c r="D192" s="258"/>
      <c r="E192" s="258"/>
      <c r="F192" s="258"/>
      <c r="G192" s="258"/>
      <c r="H192" s="259">
        <v>205563530.109999</v>
      </c>
      <c r="I192" s="259"/>
      <c r="J192" s="259"/>
      <c r="K192" s="259"/>
      <c r="L192" s="259"/>
      <c r="M192" s="259"/>
      <c r="N192" s="259"/>
      <c r="O192" s="259"/>
      <c r="P192" s="259"/>
      <c r="Q192" s="259"/>
      <c r="R192" s="259"/>
      <c r="S192" s="255">
        <v>6.9656510987014905E-2</v>
      </c>
      <c r="T192" s="255"/>
      <c r="U192" s="255"/>
      <c r="V192" s="255"/>
      <c r="W192" s="255"/>
      <c r="X192" s="255"/>
      <c r="Y192" s="255"/>
      <c r="Z192" s="255"/>
      <c r="AA192" s="255"/>
      <c r="AB192" s="255"/>
      <c r="AC192" s="253">
        <v>2379</v>
      </c>
      <c r="AD192" s="253"/>
      <c r="AE192" s="253"/>
      <c r="AF192" s="253"/>
      <c r="AG192" s="253"/>
      <c r="AH192" s="253"/>
      <c r="AI192" s="253"/>
      <c r="AJ192" s="253"/>
      <c r="AK192" s="255">
        <v>5.3949248248180197E-2</v>
      </c>
      <c r="AL192" s="255"/>
      <c r="AM192" s="255"/>
      <c r="AN192" s="255"/>
      <c r="AO192" s="255"/>
      <c r="AP192" s="255"/>
    </row>
    <row r="193" spans="2:44" s="1" customFormat="1" ht="8.5" customHeight="1" x14ac:dyDescent="0.2">
      <c r="B193" s="257"/>
      <c r="C193" s="257"/>
      <c r="D193" s="257"/>
      <c r="E193" s="257"/>
      <c r="F193" s="257"/>
      <c r="G193" s="257"/>
      <c r="H193" s="260">
        <v>2951102878.9300098</v>
      </c>
      <c r="I193" s="260"/>
      <c r="J193" s="260"/>
      <c r="K193" s="260"/>
      <c r="L193" s="260"/>
      <c r="M193" s="260"/>
      <c r="N193" s="260"/>
      <c r="O193" s="260"/>
      <c r="P193" s="260"/>
      <c r="Q193" s="260"/>
      <c r="R193" s="260"/>
      <c r="S193" s="256">
        <v>1</v>
      </c>
      <c r="T193" s="256"/>
      <c r="U193" s="256"/>
      <c r="V193" s="256"/>
      <c r="W193" s="256"/>
      <c r="X193" s="256"/>
      <c r="Y193" s="256"/>
      <c r="Z193" s="256"/>
      <c r="AA193" s="256"/>
      <c r="AB193" s="256"/>
      <c r="AC193" s="254">
        <v>44097</v>
      </c>
      <c r="AD193" s="254"/>
      <c r="AE193" s="254"/>
      <c r="AF193" s="254"/>
      <c r="AG193" s="254"/>
      <c r="AH193" s="254"/>
      <c r="AI193" s="254"/>
      <c r="AJ193" s="254"/>
      <c r="AK193" s="256">
        <v>1</v>
      </c>
      <c r="AL193" s="256"/>
      <c r="AM193" s="256"/>
      <c r="AN193" s="256"/>
      <c r="AO193" s="256"/>
      <c r="AP193" s="256"/>
    </row>
    <row r="194" spans="2:44" s="1" customFormat="1" ht="6" customHeight="1" x14ac:dyDescent="0.2"/>
    <row r="195" spans="2:44" s="1" customFormat="1" ht="12.75" customHeight="1" x14ac:dyDescent="0.2">
      <c r="B195" s="246" t="s">
        <v>1138</v>
      </c>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row>
    <row r="196" spans="2:44" s="1" customFormat="1" ht="5.25" customHeight="1" x14ac:dyDescent="0.2"/>
    <row r="197" spans="2:44" s="1" customFormat="1" ht="8.5" customHeight="1" x14ac:dyDescent="0.2">
      <c r="B197" s="257"/>
      <c r="C197" s="257"/>
      <c r="D197" s="257"/>
      <c r="E197" s="257"/>
      <c r="F197" s="257"/>
      <c r="G197" s="244" t="s">
        <v>1015</v>
      </c>
      <c r="H197" s="244"/>
      <c r="I197" s="244"/>
      <c r="J197" s="244"/>
      <c r="K197" s="244"/>
      <c r="L197" s="244"/>
      <c r="M197" s="244"/>
      <c r="N197" s="244"/>
      <c r="O197" s="244"/>
      <c r="P197" s="244"/>
      <c r="Q197" s="244"/>
      <c r="R197" s="244" t="s">
        <v>1016</v>
      </c>
      <c r="S197" s="244"/>
      <c r="T197" s="244"/>
      <c r="U197" s="244"/>
      <c r="V197" s="244"/>
      <c r="W197" s="244"/>
      <c r="X197" s="244"/>
      <c r="Y197" s="244"/>
      <c r="Z197" s="244"/>
      <c r="AA197" s="244"/>
      <c r="AB197" s="244" t="s">
        <v>1017</v>
      </c>
      <c r="AC197" s="244"/>
      <c r="AD197" s="244"/>
      <c r="AE197" s="244"/>
      <c r="AF197" s="244"/>
      <c r="AG197" s="244"/>
      <c r="AH197" s="244"/>
      <c r="AI197" s="244"/>
      <c r="AJ197" s="244"/>
      <c r="AK197" s="244" t="s">
        <v>1016</v>
      </c>
      <c r="AL197" s="244"/>
      <c r="AM197" s="244"/>
      <c r="AN197" s="244"/>
      <c r="AO197" s="244"/>
      <c r="AP197" s="244"/>
    </row>
    <row r="198" spans="2:44" s="1" customFormat="1" ht="8.15" customHeight="1" x14ac:dyDescent="0.2">
      <c r="B198" s="258" t="s">
        <v>1077</v>
      </c>
      <c r="C198" s="258"/>
      <c r="D198" s="258"/>
      <c r="E198" s="258"/>
      <c r="F198" s="258"/>
      <c r="G198" s="259">
        <v>44513103.280000001</v>
      </c>
      <c r="H198" s="259"/>
      <c r="I198" s="259"/>
      <c r="J198" s="259"/>
      <c r="K198" s="259"/>
      <c r="L198" s="259"/>
      <c r="M198" s="259"/>
      <c r="N198" s="259"/>
      <c r="O198" s="259"/>
      <c r="P198" s="259"/>
      <c r="Q198" s="259"/>
      <c r="R198" s="255">
        <v>1.50835484583781E-2</v>
      </c>
      <c r="S198" s="255"/>
      <c r="T198" s="255"/>
      <c r="U198" s="255"/>
      <c r="V198" s="255"/>
      <c r="W198" s="255"/>
      <c r="X198" s="255"/>
      <c r="Y198" s="255"/>
      <c r="Z198" s="255"/>
      <c r="AA198" s="255"/>
      <c r="AB198" s="253">
        <v>689</v>
      </c>
      <c r="AC198" s="253"/>
      <c r="AD198" s="253"/>
      <c r="AE198" s="253"/>
      <c r="AF198" s="253"/>
      <c r="AG198" s="253"/>
      <c r="AH198" s="253"/>
      <c r="AI198" s="253"/>
      <c r="AJ198" s="253"/>
      <c r="AK198" s="255">
        <v>1.56246456675057E-2</v>
      </c>
      <c r="AL198" s="255"/>
      <c r="AM198" s="255"/>
      <c r="AN198" s="255"/>
      <c r="AO198" s="255"/>
      <c r="AP198" s="255"/>
    </row>
    <row r="199" spans="2:44" s="1" customFormat="1" ht="8.15" customHeight="1" x14ac:dyDescent="0.2">
      <c r="B199" s="258" t="s">
        <v>1078</v>
      </c>
      <c r="C199" s="258"/>
      <c r="D199" s="258"/>
      <c r="E199" s="258"/>
      <c r="F199" s="258"/>
      <c r="G199" s="259">
        <v>37546117.590000004</v>
      </c>
      <c r="H199" s="259"/>
      <c r="I199" s="259"/>
      <c r="J199" s="259"/>
      <c r="K199" s="259"/>
      <c r="L199" s="259"/>
      <c r="M199" s="259"/>
      <c r="N199" s="259"/>
      <c r="O199" s="259"/>
      <c r="P199" s="259"/>
      <c r="Q199" s="259"/>
      <c r="R199" s="255">
        <v>1.2722740998989899E-2</v>
      </c>
      <c r="S199" s="255"/>
      <c r="T199" s="255"/>
      <c r="U199" s="255"/>
      <c r="V199" s="255"/>
      <c r="W199" s="255"/>
      <c r="X199" s="255"/>
      <c r="Y199" s="255"/>
      <c r="Z199" s="255"/>
      <c r="AA199" s="255"/>
      <c r="AB199" s="253">
        <v>509</v>
      </c>
      <c r="AC199" s="253"/>
      <c r="AD199" s="253"/>
      <c r="AE199" s="253"/>
      <c r="AF199" s="253"/>
      <c r="AG199" s="253"/>
      <c r="AH199" s="253"/>
      <c r="AI199" s="253"/>
      <c r="AJ199" s="253"/>
      <c r="AK199" s="255">
        <v>1.15427353334694E-2</v>
      </c>
      <c r="AL199" s="255"/>
      <c r="AM199" s="255"/>
      <c r="AN199" s="255"/>
      <c r="AO199" s="255"/>
      <c r="AP199" s="255"/>
    </row>
    <row r="200" spans="2:44" s="1" customFormat="1" ht="8.15" customHeight="1" x14ac:dyDescent="0.2">
      <c r="B200" s="258" t="s">
        <v>1079</v>
      </c>
      <c r="C200" s="258"/>
      <c r="D200" s="258"/>
      <c r="E200" s="258"/>
      <c r="F200" s="258"/>
      <c r="G200" s="259">
        <v>9981204.1500000004</v>
      </c>
      <c r="H200" s="259"/>
      <c r="I200" s="259"/>
      <c r="J200" s="259"/>
      <c r="K200" s="259"/>
      <c r="L200" s="259"/>
      <c r="M200" s="259"/>
      <c r="N200" s="259"/>
      <c r="O200" s="259"/>
      <c r="P200" s="259"/>
      <c r="Q200" s="259"/>
      <c r="R200" s="255">
        <v>3.3821945758864599E-3</v>
      </c>
      <c r="S200" s="255"/>
      <c r="T200" s="255"/>
      <c r="U200" s="255"/>
      <c r="V200" s="255"/>
      <c r="W200" s="255"/>
      <c r="X200" s="255"/>
      <c r="Y200" s="255"/>
      <c r="Z200" s="255"/>
      <c r="AA200" s="255"/>
      <c r="AB200" s="253">
        <v>120</v>
      </c>
      <c r="AC200" s="253"/>
      <c r="AD200" s="253"/>
      <c r="AE200" s="253"/>
      <c r="AF200" s="253"/>
      <c r="AG200" s="253"/>
      <c r="AH200" s="253"/>
      <c r="AI200" s="253"/>
      <c r="AJ200" s="253"/>
      <c r="AK200" s="255">
        <v>2.7212735560242199E-3</v>
      </c>
      <c r="AL200" s="255"/>
      <c r="AM200" s="255"/>
      <c r="AN200" s="255"/>
      <c r="AO200" s="255"/>
      <c r="AP200" s="255"/>
    </row>
    <row r="201" spans="2:44" s="1" customFormat="1" ht="8.15" customHeight="1" x14ac:dyDescent="0.2">
      <c r="B201" s="258" t="s">
        <v>1080</v>
      </c>
      <c r="C201" s="258"/>
      <c r="D201" s="258"/>
      <c r="E201" s="258"/>
      <c r="F201" s="258"/>
      <c r="G201" s="259">
        <v>14468156.52</v>
      </c>
      <c r="H201" s="259"/>
      <c r="I201" s="259"/>
      <c r="J201" s="259"/>
      <c r="K201" s="259"/>
      <c r="L201" s="259"/>
      <c r="M201" s="259"/>
      <c r="N201" s="259"/>
      <c r="O201" s="259"/>
      <c r="P201" s="259"/>
      <c r="Q201" s="259"/>
      <c r="R201" s="255">
        <v>4.90262695458647E-3</v>
      </c>
      <c r="S201" s="255"/>
      <c r="T201" s="255"/>
      <c r="U201" s="255"/>
      <c r="V201" s="255"/>
      <c r="W201" s="255"/>
      <c r="X201" s="255"/>
      <c r="Y201" s="255"/>
      <c r="Z201" s="255"/>
      <c r="AA201" s="255"/>
      <c r="AB201" s="253">
        <v>159</v>
      </c>
      <c r="AC201" s="253"/>
      <c r="AD201" s="253"/>
      <c r="AE201" s="253"/>
      <c r="AF201" s="253"/>
      <c r="AG201" s="253"/>
      <c r="AH201" s="253"/>
      <c r="AI201" s="253"/>
      <c r="AJ201" s="253"/>
      <c r="AK201" s="255">
        <v>3.6056874617320898E-3</v>
      </c>
      <c r="AL201" s="255"/>
      <c r="AM201" s="255"/>
      <c r="AN201" s="255"/>
      <c r="AO201" s="255"/>
      <c r="AP201" s="255"/>
    </row>
    <row r="202" spans="2:44" s="1" customFormat="1" ht="8.15" customHeight="1" x14ac:dyDescent="0.2">
      <c r="B202" s="258" t="s">
        <v>1081</v>
      </c>
      <c r="C202" s="258"/>
      <c r="D202" s="258"/>
      <c r="E202" s="258"/>
      <c r="F202" s="258"/>
      <c r="G202" s="259">
        <v>10019626.029999999</v>
      </c>
      <c r="H202" s="259"/>
      <c r="I202" s="259"/>
      <c r="J202" s="259"/>
      <c r="K202" s="259"/>
      <c r="L202" s="259"/>
      <c r="M202" s="259"/>
      <c r="N202" s="259"/>
      <c r="O202" s="259"/>
      <c r="P202" s="259"/>
      <c r="Q202" s="259"/>
      <c r="R202" s="255">
        <v>3.3952140745539998E-3</v>
      </c>
      <c r="S202" s="255"/>
      <c r="T202" s="255"/>
      <c r="U202" s="255"/>
      <c r="V202" s="255"/>
      <c r="W202" s="255"/>
      <c r="X202" s="255"/>
      <c r="Y202" s="255"/>
      <c r="Z202" s="255"/>
      <c r="AA202" s="255"/>
      <c r="AB202" s="253">
        <v>108</v>
      </c>
      <c r="AC202" s="253"/>
      <c r="AD202" s="253"/>
      <c r="AE202" s="253"/>
      <c r="AF202" s="253"/>
      <c r="AG202" s="253"/>
      <c r="AH202" s="253"/>
      <c r="AI202" s="253"/>
      <c r="AJ202" s="253"/>
      <c r="AK202" s="255">
        <v>2.4491462004218E-3</v>
      </c>
      <c r="AL202" s="255"/>
      <c r="AM202" s="255"/>
      <c r="AN202" s="255"/>
      <c r="AO202" s="255"/>
      <c r="AP202" s="255"/>
    </row>
    <row r="203" spans="2:44" s="1" customFormat="1" ht="8.15" customHeight="1" x14ac:dyDescent="0.2">
      <c r="B203" s="258" t="s">
        <v>1082</v>
      </c>
      <c r="C203" s="258"/>
      <c r="D203" s="258"/>
      <c r="E203" s="258"/>
      <c r="F203" s="258"/>
      <c r="G203" s="259">
        <v>6375553.1399999997</v>
      </c>
      <c r="H203" s="259"/>
      <c r="I203" s="259"/>
      <c r="J203" s="259"/>
      <c r="K203" s="259"/>
      <c r="L203" s="259"/>
      <c r="M203" s="259"/>
      <c r="N203" s="259"/>
      <c r="O203" s="259"/>
      <c r="P203" s="259"/>
      <c r="Q203" s="259"/>
      <c r="R203" s="255">
        <v>2.1603967742092399E-3</v>
      </c>
      <c r="S203" s="255"/>
      <c r="T203" s="255"/>
      <c r="U203" s="255"/>
      <c r="V203" s="255"/>
      <c r="W203" s="255"/>
      <c r="X203" s="255"/>
      <c r="Y203" s="255"/>
      <c r="Z203" s="255"/>
      <c r="AA203" s="255"/>
      <c r="AB203" s="253">
        <v>71</v>
      </c>
      <c r="AC203" s="253"/>
      <c r="AD203" s="253"/>
      <c r="AE203" s="253"/>
      <c r="AF203" s="253"/>
      <c r="AG203" s="253"/>
      <c r="AH203" s="253"/>
      <c r="AI203" s="253"/>
      <c r="AJ203" s="253"/>
      <c r="AK203" s="255">
        <v>1.610086853981E-3</v>
      </c>
      <c r="AL203" s="255"/>
      <c r="AM203" s="255"/>
      <c r="AN203" s="255"/>
      <c r="AO203" s="255"/>
      <c r="AP203" s="255"/>
    </row>
    <row r="204" spans="2:44" s="1" customFormat="1" ht="8.15" customHeight="1" x14ac:dyDescent="0.2">
      <c r="B204" s="258" t="s">
        <v>1083</v>
      </c>
      <c r="C204" s="258"/>
      <c r="D204" s="258"/>
      <c r="E204" s="258"/>
      <c r="F204" s="258"/>
      <c r="G204" s="259">
        <v>7586684.8300000001</v>
      </c>
      <c r="H204" s="259"/>
      <c r="I204" s="259"/>
      <c r="J204" s="259"/>
      <c r="K204" s="259"/>
      <c r="L204" s="259"/>
      <c r="M204" s="259"/>
      <c r="N204" s="259"/>
      <c r="O204" s="259"/>
      <c r="P204" s="259"/>
      <c r="Q204" s="259"/>
      <c r="R204" s="255">
        <v>2.5707964585601701E-3</v>
      </c>
      <c r="S204" s="255"/>
      <c r="T204" s="255"/>
      <c r="U204" s="255"/>
      <c r="V204" s="255"/>
      <c r="W204" s="255"/>
      <c r="X204" s="255"/>
      <c r="Y204" s="255"/>
      <c r="Z204" s="255"/>
      <c r="AA204" s="255"/>
      <c r="AB204" s="253">
        <v>73</v>
      </c>
      <c r="AC204" s="253"/>
      <c r="AD204" s="253"/>
      <c r="AE204" s="253"/>
      <c r="AF204" s="253"/>
      <c r="AG204" s="253"/>
      <c r="AH204" s="253"/>
      <c r="AI204" s="253"/>
      <c r="AJ204" s="253"/>
      <c r="AK204" s="255">
        <v>1.65544141324807E-3</v>
      </c>
      <c r="AL204" s="255"/>
      <c r="AM204" s="255"/>
      <c r="AN204" s="255"/>
      <c r="AO204" s="255"/>
      <c r="AP204" s="255"/>
    </row>
    <row r="205" spans="2:44" s="1" customFormat="1" ht="8.15" customHeight="1" x14ac:dyDescent="0.2">
      <c r="B205" s="258" t="s">
        <v>1084</v>
      </c>
      <c r="C205" s="258"/>
      <c r="D205" s="258"/>
      <c r="E205" s="258"/>
      <c r="F205" s="258"/>
      <c r="G205" s="259">
        <v>150390.03</v>
      </c>
      <c r="H205" s="259"/>
      <c r="I205" s="259"/>
      <c r="J205" s="259"/>
      <c r="K205" s="259"/>
      <c r="L205" s="259"/>
      <c r="M205" s="259"/>
      <c r="N205" s="259"/>
      <c r="O205" s="259"/>
      <c r="P205" s="259"/>
      <c r="Q205" s="259"/>
      <c r="R205" s="255">
        <v>5.0960619188758101E-5</v>
      </c>
      <c r="S205" s="255"/>
      <c r="T205" s="255"/>
      <c r="U205" s="255"/>
      <c r="V205" s="255"/>
      <c r="W205" s="255"/>
      <c r="X205" s="255"/>
      <c r="Y205" s="255"/>
      <c r="Z205" s="255"/>
      <c r="AA205" s="255"/>
      <c r="AB205" s="253">
        <v>5</v>
      </c>
      <c r="AC205" s="253"/>
      <c r="AD205" s="253"/>
      <c r="AE205" s="253"/>
      <c r="AF205" s="253"/>
      <c r="AG205" s="253"/>
      <c r="AH205" s="253"/>
      <c r="AI205" s="253"/>
      <c r="AJ205" s="253"/>
      <c r="AK205" s="255">
        <v>1.13386398167676E-4</v>
      </c>
      <c r="AL205" s="255"/>
      <c r="AM205" s="255"/>
      <c r="AN205" s="255"/>
      <c r="AO205" s="255"/>
      <c r="AP205" s="255"/>
    </row>
    <row r="206" spans="2:44" s="1" customFormat="1" ht="8.15" customHeight="1" x14ac:dyDescent="0.2">
      <c r="B206" s="258" t="s">
        <v>1085</v>
      </c>
      <c r="C206" s="258"/>
      <c r="D206" s="258"/>
      <c r="E206" s="258"/>
      <c r="F206" s="258"/>
      <c r="G206" s="259">
        <v>24648649.989999998</v>
      </c>
      <c r="H206" s="259"/>
      <c r="I206" s="259"/>
      <c r="J206" s="259"/>
      <c r="K206" s="259"/>
      <c r="L206" s="259"/>
      <c r="M206" s="259"/>
      <c r="N206" s="259"/>
      <c r="O206" s="259"/>
      <c r="P206" s="259"/>
      <c r="Q206" s="259"/>
      <c r="R206" s="255">
        <v>8.3523519854167005E-3</v>
      </c>
      <c r="S206" s="255"/>
      <c r="T206" s="255"/>
      <c r="U206" s="255"/>
      <c r="V206" s="255"/>
      <c r="W206" s="255"/>
      <c r="X206" s="255"/>
      <c r="Y206" s="255"/>
      <c r="Z206" s="255"/>
      <c r="AA206" s="255"/>
      <c r="AB206" s="253">
        <v>156</v>
      </c>
      <c r="AC206" s="253"/>
      <c r="AD206" s="253"/>
      <c r="AE206" s="253"/>
      <c r="AF206" s="253"/>
      <c r="AG206" s="253"/>
      <c r="AH206" s="253"/>
      <c r="AI206" s="253"/>
      <c r="AJ206" s="253"/>
      <c r="AK206" s="255">
        <v>3.5376556228314902E-3</v>
      </c>
      <c r="AL206" s="255"/>
      <c r="AM206" s="255"/>
      <c r="AN206" s="255"/>
      <c r="AO206" s="255"/>
      <c r="AP206" s="255"/>
    </row>
    <row r="207" spans="2:44" s="1" customFormat="1" ht="8.15" customHeight="1" x14ac:dyDescent="0.2">
      <c r="B207" s="258" t="s">
        <v>1086</v>
      </c>
      <c r="C207" s="258"/>
      <c r="D207" s="258"/>
      <c r="E207" s="258"/>
      <c r="F207" s="258"/>
      <c r="G207" s="259">
        <v>8920340.3200000003</v>
      </c>
      <c r="H207" s="259"/>
      <c r="I207" s="259"/>
      <c r="J207" s="259"/>
      <c r="K207" s="259"/>
      <c r="L207" s="259"/>
      <c r="M207" s="259"/>
      <c r="N207" s="259"/>
      <c r="O207" s="259"/>
      <c r="P207" s="259"/>
      <c r="Q207" s="259"/>
      <c r="R207" s="255">
        <v>3.0227141126419402E-3</v>
      </c>
      <c r="S207" s="255"/>
      <c r="T207" s="255"/>
      <c r="U207" s="255"/>
      <c r="V207" s="255"/>
      <c r="W207" s="255"/>
      <c r="X207" s="255"/>
      <c r="Y207" s="255"/>
      <c r="Z207" s="255"/>
      <c r="AA207" s="255"/>
      <c r="AB207" s="253">
        <v>50</v>
      </c>
      <c r="AC207" s="253"/>
      <c r="AD207" s="253"/>
      <c r="AE207" s="253"/>
      <c r="AF207" s="253"/>
      <c r="AG207" s="253"/>
      <c r="AH207" s="253"/>
      <c r="AI207" s="253"/>
      <c r="AJ207" s="253"/>
      <c r="AK207" s="255">
        <v>1.13386398167676E-3</v>
      </c>
      <c r="AL207" s="255"/>
      <c r="AM207" s="255"/>
      <c r="AN207" s="255"/>
      <c r="AO207" s="255"/>
      <c r="AP207" s="255"/>
    </row>
    <row r="208" spans="2:44" s="1" customFormat="1" ht="8.15" customHeight="1" x14ac:dyDescent="0.2">
      <c r="B208" s="258" t="s">
        <v>1087</v>
      </c>
      <c r="C208" s="258"/>
      <c r="D208" s="258"/>
      <c r="E208" s="258"/>
      <c r="F208" s="258"/>
      <c r="G208" s="259">
        <v>3307271.73</v>
      </c>
      <c r="H208" s="259"/>
      <c r="I208" s="259"/>
      <c r="J208" s="259"/>
      <c r="K208" s="259"/>
      <c r="L208" s="259"/>
      <c r="M208" s="259"/>
      <c r="N208" s="259"/>
      <c r="O208" s="259"/>
      <c r="P208" s="259"/>
      <c r="Q208" s="259"/>
      <c r="R208" s="255">
        <v>1.1206900828883101E-3</v>
      </c>
      <c r="S208" s="255"/>
      <c r="T208" s="255"/>
      <c r="U208" s="255"/>
      <c r="V208" s="255"/>
      <c r="W208" s="255"/>
      <c r="X208" s="255"/>
      <c r="Y208" s="255"/>
      <c r="Z208" s="255"/>
      <c r="AA208" s="255"/>
      <c r="AB208" s="253">
        <v>42</v>
      </c>
      <c r="AC208" s="253"/>
      <c r="AD208" s="253"/>
      <c r="AE208" s="253"/>
      <c r="AF208" s="253"/>
      <c r="AG208" s="253"/>
      <c r="AH208" s="253"/>
      <c r="AI208" s="253"/>
      <c r="AJ208" s="253"/>
      <c r="AK208" s="255">
        <v>9.5244574460847699E-4</v>
      </c>
      <c r="AL208" s="255"/>
      <c r="AM208" s="255"/>
      <c r="AN208" s="255"/>
      <c r="AO208" s="255"/>
      <c r="AP208" s="255"/>
    </row>
    <row r="209" spans="2:44" s="1" customFormat="1" ht="8.15" customHeight="1" x14ac:dyDescent="0.2">
      <c r="B209" s="258" t="s">
        <v>1088</v>
      </c>
      <c r="C209" s="258"/>
      <c r="D209" s="258"/>
      <c r="E209" s="258"/>
      <c r="F209" s="258"/>
      <c r="G209" s="259">
        <v>21735321.550000001</v>
      </c>
      <c r="H209" s="259"/>
      <c r="I209" s="259"/>
      <c r="J209" s="259"/>
      <c r="K209" s="259"/>
      <c r="L209" s="259"/>
      <c r="M209" s="259"/>
      <c r="N209" s="259"/>
      <c r="O209" s="259"/>
      <c r="P209" s="259"/>
      <c r="Q209" s="259"/>
      <c r="R209" s="255">
        <v>7.3651520945554596E-3</v>
      </c>
      <c r="S209" s="255"/>
      <c r="T209" s="255"/>
      <c r="U209" s="255"/>
      <c r="V209" s="255"/>
      <c r="W209" s="255"/>
      <c r="X209" s="255"/>
      <c r="Y209" s="255"/>
      <c r="Z209" s="255"/>
      <c r="AA209" s="255"/>
      <c r="AB209" s="253">
        <v>234</v>
      </c>
      <c r="AC209" s="253"/>
      <c r="AD209" s="253"/>
      <c r="AE209" s="253"/>
      <c r="AF209" s="253"/>
      <c r="AG209" s="253"/>
      <c r="AH209" s="253"/>
      <c r="AI209" s="253"/>
      <c r="AJ209" s="253"/>
      <c r="AK209" s="255">
        <v>5.30648343424723E-3</v>
      </c>
      <c r="AL209" s="255"/>
      <c r="AM209" s="255"/>
      <c r="AN209" s="255"/>
      <c r="AO209" s="255"/>
      <c r="AP209" s="255"/>
    </row>
    <row r="210" spans="2:44" s="1" customFormat="1" ht="8.15" customHeight="1" x14ac:dyDescent="0.2">
      <c r="B210" s="258" t="s">
        <v>1089</v>
      </c>
      <c r="C210" s="258"/>
      <c r="D210" s="258"/>
      <c r="E210" s="258"/>
      <c r="F210" s="258"/>
      <c r="G210" s="259">
        <v>5050885.3</v>
      </c>
      <c r="H210" s="259"/>
      <c r="I210" s="259"/>
      <c r="J210" s="259"/>
      <c r="K210" s="259"/>
      <c r="L210" s="259"/>
      <c r="M210" s="259"/>
      <c r="N210" s="259"/>
      <c r="O210" s="259"/>
      <c r="P210" s="259"/>
      <c r="Q210" s="259"/>
      <c r="R210" s="255">
        <v>1.7115246425537401E-3</v>
      </c>
      <c r="S210" s="255"/>
      <c r="T210" s="255"/>
      <c r="U210" s="255"/>
      <c r="V210" s="255"/>
      <c r="W210" s="255"/>
      <c r="X210" s="255"/>
      <c r="Y210" s="255"/>
      <c r="Z210" s="255"/>
      <c r="AA210" s="255"/>
      <c r="AB210" s="253">
        <v>36</v>
      </c>
      <c r="AC210" s="253"/>
      <c r="AD210" s="253"/>
      <c r="AE210" s="253"/>
      <c r="AF210" s="253"/>
      <c r="AG210" s="253"/>
      <c r="AH210" s="253"/>
      <c r="AI210" s="253"/>
      <c r="AJ210" s="253"/>
      <c r="AK210" s="255">
        <v>8.1638206680726604E-4</v>
      </c>
      <c r="AL210" s="255"/>
      <c r="AM210" s="255"/>
      <c r="AN210" s="255"/>
      <c r="AO210" s="255"/>
      <c r="AP210" s="255"/>
    </row>
    <row r="211" spans="2:44" s="1" customFormat="1" ht="8.15" customHeight="1" x14ac:dyDescent="0.2">
      <c r="B211" s="258" t="s">
        <v>1090</v>
      </c>
      <c r="C211" s="258"/>
      <c r="D211" s="258"/>
      <c r="E211" s="258"/>
      <c r="F211" s="258"/>
      <c r="G211" s="259">
        <v>5031272.57</v>
      </c>
      <c r="H211" s="259"/>
      <c r="I211" s="259"/>
      <c r="J211" s="259"/>
      <c r="K211" s="259"/>
      <c r="L211" s="259"/>
      <c r="M211" s="259"/>
      <c r="N211" s="259"/>
      <c r="O211" s="259"/>
      <c r="P211" s="259"/>
      <c r="Q211" s="259"/>
      <c r="R211" s="255">
        <v>1.7048787441203E-3</v>
      </c>
      <c r="S211" s="255"/>
      <c r="T211" s="255"/>
      <c r="U211" s="255"/>
      <c r="V211" s="255"/>
      <c r="W211" s="255"/>
      <c r="X211" s="255"/>
      <c r="Y211" s="255"/>
      <c r="Z211" s="255"/>
      <c r="AA211" s="255"/>
      <c r="AB211" s="253">
        <v>41</v>
      </c>
      <c r="AC211" s="253"/>
      <c r="AD211" s="253"/>
      <c r="AE211" s="253"/>
      <c r="AF211" s="253"/>
      <c r="AG211" s="253"/>
      <c r="AH211" s="253"/>
      <c r="AI211" s="253"/>
      <c r="AJ211" s="253"/>
      <c r="AK211" s="255">
        <v>9.2976846497494199E-4</v>
      </c>
      <c r="AL211" s="255"/>
      <c r="AM211" s="255"/>
      <c r="AN211" s="255"/>
      <c r="AO211" s="255"/>
      <c r="AP211" s="255"/>
    </row>
    <row r="212" spans="2:44" s="1" customFormat="1" ht="8.15" customHeight="1" x14ac:dyDescent="0.2">
      <c r="B212" s="258" t="s">
        <v>1091</v>
      </c>
      <c r="C212" s="258"/>
      <c r="D212" s="258"/>
      <c r="E212" s="258"/>
      <c r="F212" s="258"/>
      <c r="G212" s="259">
        <v>308469.98</v>
      </c>
      <c r="H212" s="259"/>
      <c r="I212" s="259"/>
      <c r="J212" s="259"/>
      <c r="K212" s="259"/>
      <c r="L212" s="259"/>
      <c r="M212" s="259"/>
      <c r="N212" s="259"/>
      <c r="O212" s="259"/>
      <c r="P212" s="259"/>
      <c r="Q212" s="259"/>
      <c r="R212" s="255">
        <v>1.04527016730722E-4</v>
      </c>
      <c r="S212" s="255"/>
      <c r="T212" s="255"/>
      <c r="U212" s="255"/>
      <c r="V212" s="255"/>
      <c r="W212" s="255"/>
      <c r="X212" s="255"/>
      <c r="Y212" s="255"/>
      <c r="Z212" s="255"/>
      <c r="AA212" s="255"/>
      <c r="AB212" s="253">
        <v>6</v>
      </c>
      <c r="AC212" s="253"/>
      <c r="AD212" s="253"/>
      <c r="AE212" s="253"/>
      <c r="AF212" s="253"/>
      <c r="AG212" s="253"/>
      <c r="AH212" s="253"/>
      <c r="AI212" s="253"/>
      <c r="AJ212" s="253"/>
      <c r="AK212" s="255">
        <v>1.3606367780121101E-4</v>
      </c>
      <c r="AL212" s="255"/>
      <c r="AM212" s="255"/>
      <c r="AN212" s="255"/>
      <c r="AO212" s="255"/>
      <c r="AP212" s="255"/>
    </row>
    <row r="213" spans="2:44" s="1" customFormat="1" ht="8.15" customHeight="1" x14ac:dyDescent="0.2">
      <c r="B213" s="258" t="s">
        <v>1092</v>
      </c>
      <c r="C213" s="258"/>
      <c r="D213" s="258"/>
      <c r="E213" s="258"/>
      <c r="F213" s="258"/>
      <c r="G213" s="259">
        <v>2751459831.9200101</v>
      </c>
      <c r="H213" s="259"/>
      <c r="I213" s="259"/>
      <c r="J213" s="259"/>
      <c r="K213" s="259"/>
      <c r="L213" s="259"/>
      <c r="M213" s="259"/>
      <c r="N213" s="259"/>
      <c r="O213" s="259"/>
      <c r="P213" s="259"/>
      <c r="Q213" s="259"/>
      <c r="R213" s="255">
        <v>0.93234968240673999</v>
      </c>
      <c r="S213" s="255"/>
      <c r="T213" s="255"/>
      <c r="U213" s="255"/>
      <c r="V213" s="255"/>
      <c r="W213" s="255"/>
      <c r="X213" s="255"/>
      <c r="Y213" s="255"/>
      <c r="Z213" s="255"/>
      <c r="AA213" s="255"/>
      <c r="AB213" s="253">
        <v>41798</v>
      </c>
      <c r="AC213" s="253"/>
      <c r="AD213" s="253"/>
      <c r="AE213" s="253"/>
      <c r="AF213" s="253"/>
      <c r="AG213" s="253"/>
      <c r="AH213" s="253"/>
      <c r="AI213" s="253"/>
      <c r="AJ213" s="253"/>
      <c r="AK213" s="255">
        <v>0.94786493412250294</v>
      </c>
      <c r="AL213" s="255"/>
      <c r="AM213" s="255"/>
      <c r="AN213" s="255"/>
      <c r="AO213" s="255"/>
      <c r="AP213" s="255"/>
    </row>
    <row r="214" spans="2:44" s="1" customFormat="1" ht="8.5" customHeight="1" x14ac:dyDescent="0.2">
      <c r="B214" s="257"/>
      <c r="C214" s="257"/>
      <c r="D214" s="257"/>
      <c r="E214" s="257"/>
      <c r="F214" s="257"/>
      <c r="G214" s="260">
        <v>2951102878.9300098</v>
      </c>
      <c r="H214" s="260"/>
      <c r="I214" s="260"/>
      <c r="J214" s="260"/>
      <c r="K214" s="260"/>
      <c r="L214" s="260"/>
      <c r="M214" s="260"/>
      <c r="N214" s="260"/>
      <c r="O214" s="260"/>
      <c r="P214" s="260"/>
      <c r="Q214" s="260"/>
      <c r="R214" s="256">
        <v>1</v>
      </c>
      <c r="S214" s="256"/>
      <c r="T214" s="256"/>
      <c r="U214" s="256"/>
      <c r="V214" s="256"/>
      <c r="W214" s="256"/>
      <c r="X214" s="256"/>
      <c r="Y214" s="256"/>
      <c r="Z214" s="256"/>
      <c r="AA214" s="256"/>
      <c r="AB214" s="254">
        <v>44097</v>
      </c>
      <c r="AC214" s="254"/>
      <c r="AD214" s="254"/>
      <c r="AE214" s="254"/>
      <c r="AF214" s="254"/>
      <c r="AG214" s="254"/>
      <c r="AH214" s="254"/>
      <c r="AI214" s="254"/>
      <c r="AJ214" s="254"/>
      <c r="AK214" s="256">
        <v>1</v>
      </c>
      <c r="AL214" s="256"/>
      <c r="AM214" s="256"/>
      <c r="AN214" s="256"/>
      <c r="AO214" s="256"/>
      <c r="AP214" s="256"/>
    </row>
    <row r="215" spans="2:44" s="1" customFormat="1" ht="6" customHeight="1" x14ac:dyDescent="0.2"/>
    <row r="216" spans="2:44" s="1" customFormat="1" ht="12.75" customHeight="1" x14ac:dyDescent="0.2">
      <c r="B216" s="246" t="s">
        <v>1139</v>
      </c>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row>
    <row r="217" spans="2:44" s="1" customFormat="1" ht="5.25" customHeight="1" x14ac:dyDescent="0.2"/>
    <row r="218" spans="2:44" s="1" customFormat="1" ht="8.15" customHeight="1" x14ac:dyDescent="0.2">
      <c r="B218" s="257"/>
      <c r="C218" s="257"/>
      <c r="D218" s="257"/>
      <c r="E218" s="257"/>
      <c r="F218" s="244" t="s">
        <v>1015</v>
      </c>
      <c r="G218" s="244"/>
      <c r="H218" s="244"/>
      <c r="I218" s="244"/>
      <c r="J218" s="244"/>
      <c r="K218" s="244"/>
      <c r="L218" s="244"/>
      <c r="M218" s="244"/>
      <c r="N218" s="244"/>
      <c r="O218" s="244"/>
      <c r="P218" s="244"/>
      <c r="Q218" s="244" t="s">
        <v>1016</v>
      </c>
      <c r="R218" s="244"/>
      <c r="S218" s="244"/>
      <c r="T218" s="244"/>
      <c r="U218" s="244"/>
      <c r="V218" s="244"/>
      <c r="W218" s="244"/>
      <c r="X218" s="244"/>
      <c r="Y218" s="244"/>
      <c r="Z218" s="244"/>
      <c r="AA218" s="244" t="s">
        <v>1017</v>
      </c>
      <c r="AB218" s="244"/>
      <c r="AC218" s="244"/>
      <c r="AD218" s="244"/>
      <c r="AE218" s="244"/>
      <c r="AF218" s="244"/>
      <c r="AG218" s="244"/>
      <c r="AH218" s="244"/>
      <c r="AI218" s="244"/>
      <c r="AJ218" s="244" t="s">
        <v>1016</v>
      </c>
      <c r="AK218" s="244"/>
      <c r="AL218" s="244"/>
      <c r="AM218" s="244"/>
      <c r="AN218" s="244"/>
      <c r="AO218" s="244"/>
      <c r="AP218" s="244"/>
    </row>
    <row r="219" spans="2:44" s="1" customFormat="1" ht="8.15" customHeight="1" x14ac:dyDescent="0.2">
      <c r="B219" s="258" t="s">
        <v>1093</v>
      </c>
      <c r="C219" s="258"/>
      <c r="D219" s="258"/>
      <c r="E219" s="258"/>
      <c r="F219" s="259">
        <v>2951102878.9300098</v>
      </c>
      <c r="G219" s="259"/>
      <c r="H219" s="259"/>
      <c r="I219" s="259"/>
      <c r="J219" s="259"/>
      <c r="K219" s="259"/>
      <c r="L219" s="259"/>
      <c r="M219" s="259"/>
      <c r="N219" s="259"/>
      <c r="O219" s="259"/>
      <c r="P219" s="259"/>
      <c r="Q219" s="255">
        <v>1</v>
      </c>
      <c r="R219" s="255"/>
      <c r="S219" s="255"/>
      <c r="T219" s="255"/>
      <c r="U219" s="255"/>
      <c r="V219" s="255"/>
      <c r="W219" s="255"/>
      <c r="X219" s="255"/>
      <c r="Y219" s="255"/>
      <c r="Z219" s="255"/>
      <c r="AA219" s="253">
        <v>44097</v>
      </c>
      <c r="AB219" s="253"/>
      <c r="AC219" s="253"/>
      <c r="AD219" s="253"/>
      <c r="AE219" s="253"/>
      <c r="AF219" s="253"/>
      <c r="AG219" s="253"/>
      <c r="AH219" s="253"/>
      <c r="AI219" s="253"/>
      <c r="AJ219" s="255">
        <v>1</v>
      </c>
      <c r="AK219" s="255"/>
      <c r="AL219" s="255"/>
      <c r="AM219" s="255"/>
      <c r="AN219" s="255"/>
      <c r="AO219" s="255"/>
      <c r="AP219" s="255"/>
    </row>
    <row r="220" spans="2:44" s="1" customFormat="1" ht="8.15" customHeight="1" x14ac:dyDescent="0.2">
      <c r="B220" s="257"/>
      <c r="C220" s="257"/>
      <c r="D220" s="257"/>
      <c r="E220" s="257"/>
      <c r="F220" s="260">
        <v>2951102878.9300098</v>
      </c>
      <c r="G220" s="260"/>
      <c r="H220" s="260"/>
      <c r="I220" s="260"/>
      <c r="J220" s="260"/>
      <c r="K220" s="260"/>
      <c r="L220" s="260"/>
      <c r="M220" s="260"/>
      <c r="N220" s="260"/>
      <c r="O220" s="260"/>
      <c r="P220" s="260"/>
      <c r="Q220" s="256">
        <v>1</v>
      </c>
      <c r="R220" s="256"/>
      <c r="S220" s="256"/>
      <c r="T220" s="256"/>
      <c r="U220" s="256"/>
      <c r="V220" s="256"/>
      <c r="W220" s="256"/>
      <c r="X220" s="256"/>
      <c r="Y220" s="256"/>
      <c r="Z220" s="256"/>
      <c r="AA220" s="254">
        <v>44097</v>
      </c>
      <c r="AB220" s="254"/>
      <c r="AC220" s="254"/>
      <c r="AD220" s="254"/>
      <c r="AE220" s="254"/>
      <c r="AF220" s="254"/>
      <c r="AG220" s="254"/>
      <c r="AH220" s="254"/>
      <c r="AI220" s="254"/>
      <c r="AJ220" s="256">
        <v>1</v>
      </c>
      <c r="AK220" s="256"/>
      <c r="AL220" s="256"/>
      <c r="AM220" s="256"/>
      <c r="AN220" s="256"/>
      <c r="AO220" s="256"/>
      <c r="AP220" s="256"/>
    </row>
    <row r="221" spans="2:44" s="1" customFormat="1" ht="11.75" customHeight="1" x14ac:dyDescent="0.2"/>
    <row r="222" spans="2:44" s="1" customFormat="1" ht="12.75" customHeight="1" x14ac:dyDescent="0.2">
      <c r="B222" s="246" t="s">
        <v>1140</v>
      </c>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row>
    <row r="223" spans="2:44" s="1" customFormat="1" ht="4.6500000000000004" customHeight="1" x14ac:dyDescent="0.2"/>
    <row r="224" spans="2:44" s="1" customFormat="1" ht="8.9" customHeight="1" x14ac:dyDescent="0.2">
      <c r="B224" s="257"/>
      <c r="C224" s="257"/>
      <c r="D224" s="244" t="s">
        <v>1015</v>
      </c>
      <c r="E224" s="244"/>
      <c r="F224" s="244"/>
      <c r="G224" s="244"/>
      <c r="H224" s="244"/>
      <c r="I224" s="244"/>
      <c r="J224" s="244"/>
      <c r="K224" s="244"/>
      <c r="L224" s="244"/>
      <c r="M224" s="244"/>
      <c r="N224" s="244"/>
      <c r="O224" s="244" t="s">
        <v>1016</v>
      </c>
      <c r="P224" s="244"/>
      <c r="Q224" s="244"/>
      <c r="R224" s="244"/>
      <c r="S224" s="244"/>
      <c r="T224" s="244"/>
      <c r="U224" s="244"/>
      <c r="V224" s="244"/>
      <c r="W224" s="244"/>
      <c r="X224" s="244"/>
      <c r="Y224" s="244" t="s">
        <v>1017</v>
      </c>
      <c r="Z224" s="244"/>
      <c r="AA224" s="244"/>
      <c r="AB224" s="244"/>
      <c r="AC224" s="244"/>
      <c r="AD224" s="244"/>
      <c r="AE224" s="244"/>
      <c r="AF224" s="244"/>
      <c r="AG224" s="244"/>
      <c r="AH224" s="244" t="s">
        <v>1016</v>
      </c>
      <c r="AI224" s="244"/>
      <c r="AJ224" s="244"/>
      <c r="AK224" s="244"/>
      <c r="AL224" s="244"/>
      <c r="AM224" s="244"/>
      <c r="AN224" s="244"/>
      <c r="AO224" s="244"/>
    </row>
    <row r="225" spans="2:44" s="1" customFormat="1" ht="8.15" customHeight="1" x14ac:dyDescent="0.2">
      <c r="B225" s="258" t="s">
        <v>1094</v>
      </c>
      <c r="C225" s="258"/>
      <c r="D225" s="259">
        <v>2821800112.0500102</v>
      </c>
      <c r="E225" s="259"/>
      <c r="F225" s="259"/>
      <c r="G225" s="259"/>
      <c r="H225" s="259"/>
      <c r="I225" s="259"/>
      <c r="J225" s="259"/>
      <c r="K225" s="259"/>
      <c r="L225" s="259"/>
      <c r="M225" s="259"/>
      <c r="N225" s="259"/>
      <c r="O225" s="255">
        <v>0.95618493418064698</v>
      </c>
      <c r="P225" s="255"/>
      <c r="Q225" s="255"/>
      <c r="R225" s="255"/>
      <c r="S225" s="255"/>
      <c r="T225" s="255"/>
      <c r="U225" s="255"/>
      <c r="V225" s="255"/>
      <c r="W225" s="255"/>
      <c r="X225" s="255"/>
      <c r="Y225" s="253">
        <v>42567</v>
      </c>
      <c r="Z225" s="253"/>
      <c r="AA225" s="253"/>
      <c r="AB225" s="253"/>
      <c r="AC225" s="253"/>
      <c r="AD225" s="253"/>
      <c r="AE225" s="253"/>
      <c r="AF225" s="253"/>
      <c r="AG225" s="253"/>
      <c r="AH225" s="255">
        <v>0.96530376216069103</v>
      </c>
      <c r="AI225" s="255"/>
      <c r="AJ225" s="255"/>
      <c r="AK225" s="255"/>
      <c r="AL225" s="255"/>
      <c r="AM225" s="255"/>
      <c r="AN225" s="255"/>
      <c r="AO225" s="255"/>
    </row>
    <row r="226" spans="2:44" s="1" customFormat="1" ht="8.15" customHeight="1" x14ac:dyDescent="0.2">
      <c r="B226" s="258" t="s">
        <v>1095</v>
      </c>
      <c r="C226" s="258"/>
      <c r="D226" s="259">
        <v>92524107.980000004</v>
      </c>
      <c r="E226" s="259"/>
      <c r="F226" s="259"/>
      <c r="G226" s="259"/>
      <c r="H226" s="259"/>
      <c r="I226" s="259"/>
      <c r="J226" s="259"/>
      <c r="K226" s="259"/>
      <c r="L226" s="259"/>
      <c r="M226" s="259"/>
      <c r="N226" s="259"/>
      <c r="O226" s="255">
        <v>3.1352383083827602E-2</v>
      </c>
      <c r="P226" s="255"/>
      <c r="Q226" s="255"/>
      <c r="R226" s="255"/>
      <c r="S226" s="255"/>
      <c r="T226" s="255"/>
      <c r="U226" s="255"/>
      <c r="V226" s="255"/>
      <c r="W226" s="255"/>
      <c r="X226" s="255"/>
      <c r="Y226" s="253">
        <v>637</v>
      </c>
      <c r="Z226" s="253"/>
      <c r="AA226" s="253"/>
      <c r="AB226" s="253"/>
      <c r="AC226" s="253"/>
      <c r="AD226" s="253"/>
      <c r="AE226" s="253"/>
      <c r="AF226" s="253"/>
      <c r="AG226" s="253"/>
      <c r="AH226" s="255">
        <v>1.44454271265619E-2</v>
      </c>
      <c r="AI226" s="255"/>
      <c r="AJ226" s="255"/>
      <c r="AK226" s="255"/>
      <c r="AL226" s="255"/>
      <c r="AM226" s="255"/>
      <c r="AN226" s="255"/>
      <c r="AO226" s="255"/>
    </row>
    <row r="227" spans="2:44" s="1" customFormat="1" ht="8.15" customHeight="1" x14ac:dyDescent="0.2">
      <c r="B227" s="258" t="s">
        <v>1096</v>
      </c>
      <c r="C227" s="258"/>
      <c r="D227" s="259">
        <v>36778658.899999999</v>
      </c>
      <c r="E227" s="259"/>
      <c r="F227" s="259"/>
      <c r="G227" s="259"/>
      <c r="H227" s="259"/>
      <c r="I227" s="259"/>
      <c r="J227" s="259"/>
      <c r="K227" s="259"/>
      <c r="L227" s="259"/>
      <c r="M227" s="259"/>
      <c r="N227" s="259"/>
      <c r="O227" s="255">
        <v>1.24626827355253E-2</v>
      </c>
      <c r="P227" s="255"/>
      <c r="Q227" s="255"/>
      <c r="R227" s="255"/>
      <c r="S227" s="255"/>
      <c r="T227" s="255"/>
      <c r="U227" s="255"/>
      <c r="V227" s="255"/>
      <c r="W227" s="255"/>
      <c r="X227" s="255"/>
      <c r="Y227" s="253">
        <v>893</v>
      </c>
      <c r="Z227" s="253"/>
      <c r="AA227" s="253"/>
      <c r="AB227" s="253"/>
      <c r="AC227" s="253"/>
      <c r="AD227" s="253"/>
      <c r="AE227" s="253"/>
      <c r="AF227" s="253"/>
      <c r="AG227" s="253"/>
      <c r="AH227" s="255">
        <v>2.0250810712746901E-2</v>
      </c>
      <c r="AI227" s="255"/>
      <c r="AJ227" s="255"/>
      <c r="AK227" s="255"/>
      <c r="AL227" s="255"/>
      <c r="AM227" s="255"/>
      <c r="AN227" s="255"/>
      <c r="AO227" s="255"/>
    </row>
    <row r="228" spans="2:44" s="1" customFormat="1" ht="8.15" customHeight="1" x14ac:dyDescent="0.2">
      <c r="B228" s="257"/>
      <c r="C228" s="257"/>
      <c r="D228" s="260">
        <v>2951102878.9300098</v>
      </c>
      <c r="E228" s="260"/>
      <c r="F228" s="260"/>
      <c r="G228" s="260"/>
      <c r="H228" s="260"/>
      <c r="I228" s="260"/>
      <c r="J228" s="260"/>
      <c r="K228" s="260"/>
      <c r="L228" s="260"/>
      <c r="M228" s="260"/>
      <c r="N228" s="260"/>
      <c r="O228" s="256">
        <v>1</v>
      </c>
      <c r="P228" s="256"/>
      <c r="Q228" s="256"/>
      <c r="R228" s="256"/>
      <c r="S228" s="256"/>
      <c r="T228" s="256"/>
      <c r="U228" s="256"/>
      <c r="V228" s="256"/>
      <c r="W228" s="256"/>
      <c r="X228" s="256"/>
      <c r="Y228" s="254">
        <v>44097</v>
      </c>
      <c r="Z228" s="254"/>
      <c r="AA228" s="254"/>
      <c r="AB228" s="254"/>
      <c r="AC228" s="254"/>
      <c r="AD228" s="254"/>
      <c r="AE228" s="254"/>
      <c r="AF228" s="254"/>
      <c r="AG228" s="254"/>
      <c r="AH228" s="256">
        <v>1</v>
      </c>
      <c r="AI228" s="256"/>
      <c r="AJ228" s="256"/>
      <c r="AK228" s="256"/>
      <c r="AL228" s="256"/>
      <c r="AM228" s="256"/>
      <c r="AN228" s="256"/>
      <c r="AO228" s="256"/>
    </row>
    <row r="229" spans="2:44" s="1" customFormat="1" ht="6" customHeight="1" x14ac:dyDescent="0.2"/>
    <row r="230" spans="2:44" s="1" customFormat="1" ht="12.75" customHeight="1" x14ac:dyDescent="0.2">
      <c r="B230" s="246" t="s">
        <v>1141</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row>
    <row r="231" spans="2:44" s="1" customFormat="1" ht="5.25" customHeight="1" x14ac:dyDescent="0.2"/>
    <row r="232" spans="2:44" s="1" customFormat="1" ht="8.5" customHeight="1" x14ac:dyDescent="0.2">
      <c r="B232" s="52"/>
      <c r="C232" s="244" t="s">
        <v>1015</v>
      </c>
      <c r="D232" s="244"/>
      <c r="E232" s="244"/>
      <c r="F232" s="244"/>
      <c r="G232" s="244"/>
      <c r="H232" s="244"/>
      <c r="I232" s="244"/>
      <c r="J232" s="244"/>
      <c r="K232" s="244"/>
      <c r="L232" s="244"/>
      <c r="M232" s="244"/>
      <c r="N232" s="244" t="s">
        <v>1016</v>
      </c>
      <c r="O232" s="244"/>
      <c r="P232" s="244"/>
      <c r="Q232" s="244"/>
      <c r="R232" s="244"/>
      <c r="S232" s="244"/>
      <c r="T232" s="244"/>
      <c r="U232" s="244"/>
      <c r="V232" s="244"/>
      <c r="W232" s="244"/>
      <c r="X232" s="244" t="s">
        <v>1017</v>
      </c>
      <c r="Y232" s="244"/>
      <c r="Z232" s="244"/>
      <c r="AA232" s="244"/>
      <c r="AB232" s="244"/>
      <c r="AC232" s="244"/>
      <c r="AD232" s="244"/>
      <c r="AE232" s="244"/>
      <c r="AF232" s="244"/>
      <c r="AG232" s="244" t="s">
        <v>1016</v>
      </c>
      <c r="AH232" s="244"/>
      <c r="AI232" s="244"/>
      <c r="AJ232" s="244"/>
      <c r="AK232" s="244"/>
      <c r="AL232" s="244"/>
      <c r="AM232" s="244"/>
      <c r="AN232" s="244"/>
      <c r="AO232" s="244"/>
    </row>
    <row r="233" spans="2:44" s="1" customFormat="1" ht="7.4" customHeight="1" x14ac:dyDescent="0.2">
      <c r="B233" s="12" t="s">
        <v>1097</v>
      </c>
      <c r="C233" s="259">
        <v>138504662.05000001</v>
      </c>
      <c r="D233" s="259"/>
      <c r="E233" s="259"/>
      <c r="F233" s="259"/>
      <c r="G233" s="259"/>
      <c r="H233" s="259"/>
      <c r="I233" s="259"/>
      <c r="J233" s="259"/>
      <c r="K233" s="259"/>
      <c r="L233" s="259"/>
      <c r="M233" s="259"/>
      <c r="N233" s="255">
        <v>4.6933186585558298E-2</v>
      </c>
      <c r="O233" s="255"/>
      <c r="P233" s="255"/>
      <c r="Q233" s="255"/>
      <c r="R233" s="255"/>
      <c r="S233" s="255"/>
      <c r="T233" s="255"/>
      <c r="U233" s="255"/>
      <c r="V233" s="255"/>
      <c r="W233" s="255"/>
      <c r="X233" s="253">
        <v>7539</v>
      </c>
      <c r="Y233" s="253"/>
      <c r="Z233" s="253"/>
      <c r="AA233" s="253"/>
      <c r="AB233" s="253"/>
      <c r="AC233" s="253"/>
      <c r="AD233" s="253"/>
      <c r="AE233" s="253"/>
      <c r="AF233" s="253"/>
      <c r="AG233" s="255">
        <v>0.17096401115722201</v>
      </c>
      <c r="AH233" s="255"/>
      <c r="AI233" s="255"/>
      <c r="AJ233" s="255"/>
      <c r="AK233" s="255"/>
      <c r="AL233" s="255"/>
      <c r="AM233" s="255"/>
      <c r="AN233" s="255"/>
      <c r="AO233" s="255"/>
    </row>
    <row r="234" spans="2:44" s="1" customFormat="1" ht="7.4" customHeight="1" x14ac:dyDescent="0.2">
      <c r="B234" s="12" t="s">
        <v>1098</v>
      </c>
      <c r="C234" s="259">
        <v>259262915.489999</v>
      </c>
      <c r="D234" s="259"/>
      <c r="E234" s="259"/>
      <c r="F234" s="259"/>
      <c r="G234" s="259"/>
      <c r="H234" s="259"/>
      <c r="I234" s="259"/>
      <c r="J234" s="259"/>
      <c r="K234" s="259"/>
      <c r="L234" s="259"/>
      <c r="M234" s="259"/>
      <c r="N234" s="255">
        <v>8.7852889623421707E-2</v>
      </c>
      <c r="O234" s="255"/>
      <c r="P234" s="255"/>
      <c r="Q234" s="255"/>
      <c r="R234" s="255"/>
      <c r="S234" s="255"/>
      <c r="T234" s="255"/>
      <c r="U234" s="255"/>
      <c r="V234" s="255"/>
      <c r="W234" s="255"/>
      <c r="X234" s="253">
        <v>6426</v>
      </c>
      <c r="Y234" s="253"/>
      <c r="Z234" s="253"/>
      <c r="AA234" s="253"/>
      <c r="AB234" s="253"/>
      <c r="AC234" s="253"/>
      <c r="AD234" s="253"/>
      <c r="AE234" s="253"/>
      <c r="AF234" s="253"/>
      <c r="AG234" s="255">
        <v>0.145724198925097</v>
      </c>
      <c r="AH234" s="255"/>
      <c r="AI234" s="255"/>
      <c r="AJ234" s="255"/>
      <c r="AK234" s="255"/>
      <c r="AL234" s="255"/>
      <c r="AM234" s="255"/>
      <c r="AN234" s="255"/>
      <c r="AO234" s="255"/>
    </row>
    <row r="235" spans="2:44" s="1" customFormat="1" ht="7.4" customHeight="1" x14ac:dyDescent="0.2">
      <c r="B235" s="12" t="s">
        <v>1099</v>
      </c>
      <c r="C235" s="259">
        <v>313981758.69999999</v>
      </c>
      <c r="D235" s="259"/>
      <c r="E235" s="259"/>
      <c r="F235" s="259"/>
      <c r="G235" s="259"/>
      <c r="H235" s="259"/>
      <c r="I235" s="259"/>
      <c r="J235" s="259"/>
      <c r="K235" s="259"/>
      <c r="L235" s="259"/>
      <c r="M235" s="259"/>
      <c r="N235" s="255">
        <v>0.106394718036344</v>
      </c>
      <c r="O235" s="255"/>
      <c r="P235" s="255"/>
      <c r="Q235" s="255"/>
      <c r="R235" s="255"/>
      <c r="S235" s="255"/>
      <c r="T235" s="255"/>
      <c r="U235" s="255"/>
      <c r="V235" s="255"/>
      <c r="W235" s="255"/>
      <c r="X235" s="253">
        <v>5648</v>
      </c>
      <c r="Y235" s="253"/>
      <c r="Z235" s="253"/>
      <c r="AA235" s="253"/>
      <c r="AB235" s="253"/>
      <c r="AC235" s="253"/>
      <c r="AD235" s="253"/>
      <c r="AE235" s="253"/>
      <c r="AF235" s="253"/>
      <c r="AG235" s="255">
        <v>0.128081275370207</v>
      </c>
      <c r="AH235" s="255"/>
      <c r="AI235" s="255"/>
      <c r="AJ235" s="255"/>
      <c r="AK235" s="255"/>
      <c r="AL235" s="255"/>
      <c r="AM235" s="255"/>
      <c r="AN235" s="255"/>
      <c r="AO235" s="255"/>
    </row>
    <row r="236" spans="2:44" s="1" customFormat="1" ht="7.4" customHeight="1" x14ac:dyDescent="0.2">
      <c r="B236" s="12" t="s">
        <v>1100</v>
      </c>
      <c r="C236" s="259">
        <v>392542593.60000002</v>
      </c>
      <c r="D236" s="259"/>
      <c r="E236" s="259"/>
      <c r="F236" s="259"/>
      <c r="G236" s="259"/>
      <c r="H236" s="259"/>
      <c r="I236" s="259"/>
      <c r="J236" s="259"/>
      <c r="K236" s="259"/>
      <c r="L236" s="259"/>
      <c r="M236" s="259"/>
      <c r="N236" s="255">
        <v>0.13301555713378799</v>
      </c>
      <c r="O236" s="255"/>
      <c r="P236" s="255"/>
      <c r="Q236" s="255"/>
      <c r="R236" s="255"/>
      <c r="S236" s="255"/>
      <c r="T236" s="255"/>
      <c r="U236" s="255"/>
      <c r="V236" s="255"/>
      <c r="W236" s="255"/>
      <c r="X236" s="253">
        <v>5598</v>
      </c>
      <c r="Y236" s="253"/>
      <c r="Z236" s="253"/>
      <c r="AA236" s="253"/>
      <c r="AB236" s="253"/>
      <c r="AC236" s="253"/>
      <c r="AD236" s="253"/>
      <c r="AE236" s="253"/>
      <c r="AF236" s="253"/>
      <c r="AG236" s="255">
        <v>0.12694741138853</v>
      </c>
      <c r="AH236" s="255"/>
      <c r="AI236" s="255"/>
      <c r="AJ236" s="255"/>
      <c r="AK236" s="255"/>
      <c r="AL236" s="255"/>
      <c r="AM236" s="255"/>
      <c r="AN236" s="255"/>
      <c r="AO236" s="255"/>
    </row>
    <row r="237" spans="2:44" s="1" customFormat="1" ht="7.4" customHeight="1" x14ac:dyDescent="0.2">
      <c r="B237" s="12" t="s">
        <v>1101</v>
      </c>
      <c r="C237" s="259">
        <v>444840684.739999</v>
      </c>
      <c r="D237" s="259"/>
      <c r="E237" s="259"/>
      <c r="F237" s="259"/>
      <c r="G237" s="259"/>
      <c r="H237" s="259"/>
      <c r="I237" s="259"/>
      <c r="J237" s="259"/>
      <c r="K237" s="259"/>
      <c r="L237" s="259"/>
      <c r="M237" s="259"/>
      <c r="N237" s="255">
        <v>0.15073709829502399</v>
      </c>
      <c r="O237" s="255"/>
      <c r="P237" s="255"/>
      <c r="Q237" s="255"/>
      <c r="R237" s="255"/>
      <c r="S237" s="255"/>
      <c r="T237" s="255"/>
      <c r="U237" s="255"/>
      <c r="V237" s="255"/>
      <c r="W237" s="255"/>
      <c r="X237" s="253">
        <v>5464</v>
      </c>
      <c r="Y237" s="253"/>
      <c r="Z237" s="253"/>
      <c r="AA237" s="253"/>
      <c r="AB237" s="253"/>
      <c r="AC237" s="253"/>
      <c r="AD237" s="253"/>
      <c r="AE237" s="253"/>
      <c r="AF237" s="253"/>
      <c r="AG237" s="255">
        <v>0.123908655917636</v>
      </c>
      <c r="AH237" s="255"/>
      <c r="AI237" s="255"/>
      <c r="AJ237" s="255"/>
      <c r="AK237" s="255"/>
      <c r="AL237" s="255"/>
      <c r="AM237" s="255"/>
      <c r="AN237" s="255"/>
      <c r="AO237" s="255"/>
    </row>
    <row r="238" spans="2:44" s="1" customFormat="1" ht="7.4" customHeight="1" x14ac:dyDescent="0.2">
      <c r="B238" s="12" t="s">
        <v>1102</v>
      </c>
      <c r="C238" s="259">
        <v>451175126.75999999</v>
      </c>
      <c r="D238" s="259"/>
      <c r="E238" s="259"/>
      <c r="F238" s="259"/>
      <c r="G238" s="259"/>
      <c r="H238" s="259"/>
      <c r="I238" s="259"/>
      <c r="J238" s="259"/>
      <c r="K238" s="259"/>
      <c r="L238" s="259"/>
      <c r="M238" s="259"/>
      <c r="N238" s="255">
        <v>0.15288356430447</v>
      </c>
      <c r="O238" s="255"/>
      <c r="P238" s="255"/>
      <c r="Q238" s="255"/>
      <c r="R238" s="255"/>
      <c r="S238" s="255"/>
      <c r="T238" s="255"/>
      <c r="U238" s="255"/>
      <c r="V238" s="255"/>
      <c r="W238" s="255"/>
      <c r="X238" s="253">
        <v>4905</v>
      </c>
      <c r="Y238" s="253"/>
      <c r="Z238" s="253"/>
      <c r="AA238" s="253"/>
      <c r="AB238" s="253"/>
      <c r="AC238" s="253"/>
      <c r="AD238" s="253"/>
      <c r="AE238" s="253"/>
      <c r="AF238" s="253"/>
      <c r="AG238" s="255">
        <v>0.11123205660249</v>
      </c>
      <c r="AH238" s="255"/>
      <c r="AI238" s="255"/>
      <c r="AJ238" s="255"/>
      <c r="AK238" s="255"/>
      <c r="AL238" s="255"/>
      <c r="AM238" s="255"/>
      <c r="AN238" s="255"/>
      <c r="AO238" s="255"/>
    </row>
    <row r="239" spans="2:44" s="1" customFormat="1" ht="7.4" customHeight="1" x14ac:dyDescent="0.2">
      <c r="B239" s="12" t="s">
        <v>1103</v>
      </c>
      <c r="C239" s="259">
        <v>388913786.57999998</v>
      </c>
      <c r="D239" s="259"/>
      <c r="E239" s="259"/>
      <c r="F239" s="259"/>
      <c r="G239" s="259"/>
      <c r="H239" s="259"/>
      <c r="I239" s="259"/>
      <c r="J239" s="259"/>
      <c r="K239" s="259"/>
      <c r="L239" s="259"/>
      <c r="M239" s="259"/>
      <c r="N239" s="255">
        <v>0.13178591277068999</v>
      </c>
      <c r="O239" s="255"/>
      <c r="P239" s="255"/>
      <c r="Q239" s="255"/>
      <c r="R239" s="255"/>
      <c r="S239" s="255"/>
      <c r="T239" s="255"/>
      <c r="U239" s="255"/>
      <c r="V239" s="255"/>
      <c r="W239" s="255"/>
      <c r="X239" s="253">
        <v>3759</v>
      </c>
      <c r="Y239" s="253"/>
      <c r="Z239" s="253"/>
      <c r="AA239" s="253"/>
      <c r="AB239" s="253"/>
      <c r="AC239" s="253"/>
      <c r="AD239" s="253"/>
      <c r="AE239" s="253"/>
      <c r="AF239" s="253"/>
      <c r="AG239" s="255">
        <v>8.5243894142458698E-2</v>
      </c>
      <c r="AH239" s="255"/>
      <c r="AI239" s="255"/>
      <c r="AJ239" s="255"/>
      <c r="AK239" s="255"/>
      <c r="AL239" s="255"/>
      <c r="AM239" s="255"/>
      <c r="AN239" s="255"/>
      <c r="AO239" s="255"/>
    </row>
    <row r="240" spans="2:44" s="1" customFormat="1" ht="7.4" customHeight="1" x14ac:dyDescent="0.2">
      <c r="B240" s="12" t="s">
        <v>1104</v>
      </c>
      <c r="C240" s="259">
        <v>304770167.05000001</v>
      </c>
      <c r="D240" s="259"/>
      <c r="E240" s="259"/>
      <c r="F240" s="259"/>
      <c r="G240" s="259"/>
      <c r="H240" s="259"/>
      <c r="I240" s="259"/>
      <c r="J240" s="259"/>
      <c r="K240" s="259"/>
      <c r="L240" s="259"/>
      <c r="M240" s="259"/>
      <c r="N240" s="255">
        <v>0.103273311556154</v>
      </c>
      <c r="O240" s="255"/>
      <c r="P240" s="255"/>
      <c r="Q240" s="255"/>
      <c r="R240" s="255"/>
      <c r="S240" s="255"/>
      <c r="T240" s="255"/>
      <c r="U240" s="255"/>
      <c r="V240" s="255"/>
      <c r="W240" s="255"/>
      <c r="X240" s="253">
        <v>2811</v>
      </c>
      <c r="Y240" s="253"/>
      <c r="Z240" s="253"/>
      <c r="AA240" s="253"/>
      <c r="AB240" s="253"/>
      <c r="AC240" s="253"/>
      <c r="AD240" s="253"/>
      <c r="AE240" s="253"/>
      <c r="AF240" s="253"/>
      <c r="AG240" s="255">
        <v>6.3745833049867306E-2</v>
      </c>
      <c r="AH240" s="255"/>
      <c r="AI240" s="255"/>
      <c r="AJ240" s="255"/>
      <c r="AK240" s="255"/>
      <c r="AL240" s="255"/>
      <c r="AM240" s="255"/>
      <c r="AN240" s="255"/>
      <c r="AO240" s="255"/>
    </row>
    <row r="241" spans="2:44" s="1" customFormat="1" ht="7.4" customHeight="1" x14ac:dyDescent="0.2">
      <c r="B241" s="12" t="s">
        <v>1105</v>
      </c>
      <c r="C241" s="259">
        <v>179082267.37</v>
      </c>
      <c r="D241" s="259"/>
      <c r="E241" s="259"/>
      <c r="F241" s="259"/>
      <c r="G241" s="259"/>
      <c r="H241" s="259"/>
      <c r="I241" s="259"/>
      <c r="J241" s="259"/>
      <c r="K241" s="259"/>
      <c r="L241" s="259"/>
      <c r="M241" s="259"/>
      <c r="N241" s="255">
        <v>6.0683166503138299E-2</v>
      </c>
      <c r="O241" s="255"/>
      <c r="P241" s="255"/>
      <c r="Q241" s="255"/>
      <c r="R241" s="255"/>
      <c r="S241" s="255"/>
      <c r="T241" s="255"/>
      <c r="U241" s="255"/>
      <c r="V241" s="255"/>
      <c r="W241" s="255"/>
      <c r="X241" s="253">
        <v>1366</v>
      </c>
      <c r="Y241" s="253"/>
      <c r="Z241" s="253"/>
      <c r="AA241" s="253"/>
      <c r="AB241" s="253"/>
      <c r="AC241" s="253"/>
      <c r="AD241" s="253"/>
      <c r="AE241" s="253"/>
      <c r="AF241" s="253"/>
      <c r="AG241" s="255">
        <v>3.0977163979409E-2</v>
      </c>
      <c r="AH241" s="255"/>
      <c r="AI241" s="255"/>
      <c r="AJ241" s="255"/>
      <c r="AK241" s="255"/>
      <c r="AL241" s="255"/>
      <c r="AM241" s="255"/>
      <c r="AN241" s="255"/>
      <c r="AO241" s="255"/>
    </row>
    <row r="242" spans="2:44" s="1" customFormat="1" ht="7.4" customHeight="1" x14ac:dyDescent="0.2">
      <c r="B242" s="12" t="s">
        <v>1106</v>
      </c>
      <c r="C242" s="259">
        <v>52157550.5</v>
      </c>
      <c r="D242" s="259"/>
      <c r="E242" s="259"/>
      <c r="F242" s="259"/>
      <c r="G242" s="259"/>
      <c r="H242" s="259"/>
      <c r="I242" s="259"/>
      <c r="J242" s="259"/>
      <c r="K242" s="259"/>
      <c r="L242" s="259"/>
      <c r="M242" s="259"/>
      <c r="N242" s="255">
        <v>1.76739180705591E-2</v>
      </c>
      <c r="O242" s="255"/>
      <c r="P242" s="255"/>
      <c r="Q242" s="255"/>
      <c r="R242" s="255"/>
      <c r="S242" s="255"/>
      <c r="T242" s="255"/>
      <c r="U242" s="255"/>
      <c r="V242" s="255"/>
      <c r="W242" s="255"/>
      <c r="X242" s="253">
        <v>358</v>
      </c>
      <c r="Y242" s="253"/>
      <c r="Z242" s="253"/>
      <c r="AA242" s="253"/>
      <c r="AB242" s="253"/>
      <c r="AC242" s="253"/>
      <c r="AD242" s="253"/>
      <c r="AE242" s="253"/>
      <c r="AF242" s="253"/>
      <c r="AG242" s="255">
        <v>8.1184661088055908E-3</v>
      </c>
      <c r="AH242" s="255"/>
      <c r="AI242" s="255"/>
      <c r="AJ242" s="255"/>
      <c r="AK242" s="255"/>
      <c r="AL242" s="255"/>
      <c r="AM242" s="255"/>
      <c r="AN242" s="255"/>
      <c r="AO242" s="255"/>
    </row>
    <row r="243" spans="2:44" s="1" customFormat="1" ht="7.4" customHeight="1" x14ac:dyDescent="0.2">
      <c r="B243" s="12" t="s">
        <v>1107</v>
      </c>
      <c r="C243" s="259">
        <v>5495578.1799999997</v>
      </c>
      <c r="D243" s="259"/>
      <c r="E243" s="259"/>
      <c r="F243" s="259"/>
      <c r="G243" s="259"/>
      <c r="H243" s="259"/>
      <c r="I243" s="259"/>
      <c r="J243" s="259"/>
      <c r="K243" s="259"/>
      <c r="L243" s="259"/>
      <c r="M243" s="259"/>
      <c r="N243" s="255">
        <v>1.86221165627156E-3</v>
      </c>
      <c r="O243" s="255"/>
      <c r="P243" s="255"/>
      <c r="Q243" s="255"/>
      <c r="R243" s="255"/>
      <c r="S243" s="255"/>
      <c r="T243" s="255"/>
      <c r="U243" s="255"/>
      <c r="V243" s="255"/>
      <c r="W243" s="255"/>
      <c r="X243" s="253">
        <v>57</v>
      </c>
      <c r="Y243" s="253"/>
      <c r="Z243" s="253"/>
      <c r="AA243" s="253"/>
      <c r="AB243" s="253"/>
      <c r="AC243" s="253"/>
      <c r="AD243" s="253"/>
      <c r="AE243" s="253"/>
      <c r="AF243" s="253"/>
      <c r="AG243" s="255">
        <v>1.2926049391115001E-3</v>
      </c>
      <c r="AH243" s="255"/>
      <c r="AI243" s="255"/>
      <c r="AJ243" s="255"/>
      <c r="AK243" s="255"/>
      <c r="AL243" s="255"/>
      <c r="AM243" s="255"/>
      <c r="AN243" s="255"/>
      <c r="AO243" s="255"/>
    </row>
    <row r="244" spans="2:44" s="1" customFormat="1" ht="7.4" customHeight="1" x14ac:dyDescent="0.2">
      <c r="B244" s="12" t="s">
        <v>1108</v>
      </c>
      <c r="C244" s="259">
        <v>3571845.39</v>
      </c>
      <c r="D244" s="259"/>
      <c r="E244" s="259"/>
      <c r="F244" s="259"/>
      <c r="G244" s="259"/>
      <c r="H244" s="259"/>
      <c r="I244" s="259"/>
      <c r="J244" s="259"/>
      <c r="K244" s="259"/>
      <c r="L244" s="259"/>
      <c r="M244" s="259"/>
      <c r="N244" s="255">
        <v>1.2103425521021E-3</v>
      </c>
      <c r="O244" s="255"/>
      <c r="P244" s="255"/>
      <c r="Q244" s="255"/>
      <c r="R244" s="255"/>
      <c r="S244" s="255"/>
      <c r="T244" s="255"/>
      <c r="U244" s="255"/>
      <c r="V244" s="255"/>
      <c r="W244" s="255"/>
      <c r="X244" s="253">
        <v>29</v>
      </c>
      <c r="Y244" s="253"/>
      <c r="Z244" s="253"/>
      <c r="AA244" s="253"/>
      <c r="AB244" s="253"/>
      <c r="AC244" s="253"/>
      <c r="AD244" s="253"/>
      <c r="AE244" s="253"/>
      <c r="AF244" s="253"/>
      <c r="AG244" s="255">
        <v>6.5764110937251998E-4</v>
      </c>
      <c r="AH244" s="255"/>
      <c r="AI244" s="255"/>
      <c r="AJ244" s="255"/>
      <c r="AK244" s="255"/>
      <c r="AL244" s="255"/>
      <c r="AM244" s="255"/>
      <c r="AN244" s="255"/>
      <c r="AO244" s="255"/>
    </row>
    <row r="245" spans="2:44" s="1" customFormat="1" ht="7.4" customHeight="1" x14ac:dyDescent="0.2">
      <c r="B245" s="12" t="s">
        <v>1109</v>
      </c>
      <c r="C245" s="259">
        <v>16803942.52</v>
      </c>
      <c r="D245" s="259"/>
      <c r="E245" s="259"/>
      <c r="F245" s="259"/>
      <c r="G245" s="259"/>
      <c r="H245" s="259"/>
      <c r="I245" s="259"/>
      <c r="J245" s="259"/>
      <c r="K245" s="259"/>
      <c r="L245" s="259"/>
      <c r="M245" s="259"/>
      <c r="N245" s="255">
        <v>5.6941229124796598E-3</v>
      </c>
      <c r="O245" s="255"/>
      <c r="P245" s="255"/>
      <c r="Q245" s="255"/>
      <c r="R245" s="255"/>
      <c r="S245" s="255"/>
      <c r="T245" s="255"/>
      <c r="U245" s="255"/>
      <c r="V245" s="255"/>
      <c r="W245" s="255"/>
      <c r="X245" s="253">
        <v>137</v>
      </c>
      <c r="Y245" s="253"/>
      <c r="Z245" s="253"/>
      <c r="AA245" s="253"/>
      <c r="AB245" s="253"/>
      <c r="AC245" s="253"/>
      <c r="AD245" s="253"/>
      <c r="AE245" s="253"/>
      <c r="AF245" s="253"/>
      <c r="AG245" s="255">
        <v>3.1067873097943201E-3</v>
      </c>
      <c r="AH245" s="255"/>
      <c r="AI245" s="255"/>
      <c r="AJ245" s="255"/>
      <c r="AK245" s="255"/>
      <c r="AL245" s="255"/>
      <c r="AM245" s="255"/>
      <c r="AN245" s="255"/>
      <c r="AO245" s="255"/>
    </row>
    <row r="246" spans="2:44" s="1" customFormat="1" ht="8.5" customHeight="1" x14ac:dyDescent="0.2">
      <c r="B246" s="53"/>
      <c r="C246" s="260">
        <v>2951102878.9299998</v>
      </c>
      <c r="D246" s="260"/>
      <c r="E246" s="260"/>
      <c r="F246" s="260"/>
      <c r="G246" s="260"/>
      <c r="H246" s="260"/>
      <c r="I246" s="260"/>
      <c r="J246" s="260"/>
      <c r="K246" s="260"/>
      <c r="L246" s="260"/>
      <c r="M246" s="260"/>
      <c r="N246" s="256">
        <v>1</v>
      </c>
      <c r="O246" s="256"/>
      <c r="P246" s="256"/>
      <c r="Q246" s="256"/>
      <c r="R246" s="256"/>
      <c r="S246" s="256"/>
      <c r="T246" s="256"/>
      <c r="U246" s="256"/>
      <c r="V246" s="256"/>
      <c r="W246" s="256"/>
      <c r="X246" s="254">
        <v>44097</v>
      </c>
      <c r="Y246" s="254"/>
      <c r="Z246" s="254"/>
      <c r="AA246" s="254"/>
      <c r="AB246" s="254"/>
      <c r="AC246" s="254"/>
      <c r="AD246" s="254"/>
      <c r="AE246" s="254"/>
      <c r="AF246" s="254"/>
      <c r="AG246" s="256">
        <v>1</v>
      </c>
      <c r="AH246" s="256"/>
      <c r="AI246" s="256"/>
      <c r="AJ246" s="256"/>
      <c r="AK246" s="256"/>
      <c r="AL246" s="256"/>
      <c r="AM246" s="256"/>
      <c r="AN246" s="256"/>
      <c r="AO246" s="256"/>
    </row>
    <row r="247" spans="2:44" s="1" customFormat="1" ht="6" customHeight="1" x14ac:dyDescent="0.2"/>
    <row r="248" spans="2:44" s="1" customFormat="1" ht="12.75" customHeight="1" x14ac:dyDescent="0.2">
      <c r="B248" s="246" t="s">
        <v>1142</v>
      </c>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row>
    <row r="249" spans="2:44" s="1" customFormat="1" ht="5.25" customHeight="1" x14ac:dyDescent="0.2"/>
    <row r="250" spans="2:44" s="1" customFormat="1" ht="8.5" customHeight="1" x14ac:dyDescent="0.2">
      <c r="B250" s="52"/>
      <c r="C250" s="244" t="s">
        <v>1015</v>
      </c>
      <c r="D250" s="244"/>
      <c r="E250" s="244"/>
      <c r="F250" s="244"/>
      <c r="G250" s="244"/>
      <c r="H250" s="244"/>
      <c r="I250" s="244"/>
      <c r="J250" s="244"/>
      <c r="K250" s="244"/>
      <c r="L250" s="244"/>
      <c r="M250" s="244"/>
      <c r="N250" s="244" t="s">
        <v>1016</v>
      </c>
      <c r="O250" s="244"/>
      <c r="P250" s="244"/>
      <c r="Q250" s="244"/>
      <c r="R250" s="244"/>
      <c r="S250" s="244"/>
      <c r="T250" s="244"/>
      <c r="U250" s="244"/>
      <c r="V250" s="244"/>
      <c r="W250" s="244"/>
      <c r="X250" s="244" t="s">
        <v>1017</v>
      </c>
      <c r="Y250" s="244"/>
      <c r="Z250" s="244"/>
      <c r="AA250" s="244"/>
      <c r="AB250" s="244"/>
      <c r="AC250" s="244"/>
      <c r="AD250" s="244"/>
      <c r="AE250" s="244"/>
      <c r="AF250" s="244"/>
      <c r="AG250" s="244" t="s">
        <v>1016</v>
      </c>
      <c r="AH250" s="244"/>
      <c r="AI250" s="244"/>
      <c r="AJ250" s="244"/>
      <c r="AK250" s="244"/>
      <c r="AL250" s="244"/>
      <c r="AM250" s="244"/>
      <c r="AN250" s="244"/>
      <c r="AO250" s="244"/>
    </row>
    <row r="251" spans="2:44" s="1" customFormat="1" ht="7.4" customHeight="1" x14ac:dyDescent="0.2">
      <c r="B251" s="12" t="s">
        <v>1097</v>
      </c>
      <c r="C251" s="259">
        <v>65510349.240000002</v>
      </c>
      <c r="D251" s="259"/>
      <c r="E251" s="259"/>
      <c r="F251" s="259"/>
      <c r="G251" s="259"/>
      <c r="H251" s="259"/>
      <c r="I251" s="259"/>
      <c r="J251" s="259"/>
      <c r="K251" s="259"/>
      <c r="L251" s="259"/>
      <c r="M251" s="259"/>
      <c r="N251" s="255">
        <v>2.2198598939984299E-2</v>
      </c>
      <c r="O251" s="255"/>
      <c r="P251" s="255"/>
      <c r="Q251" s="255"/>
      <c r="R251" s="255"/>
      <c r="S251" s="255"/>
      <c r="T251" s="255"/>
      <c r="U251" s="255"/>
      <c r="V251" s="255"/>
      <c r="W251" s="255"/>
      <c r="X251" s="253">
        <v>4464</v>
      </c>
      <c r="Y251" s="253"/>
      <c r="Z251" s="253"/>
      <c r="AA251" s="253"/>
      <c r="AB251" s="253"/>
      <c r="AC251" s="253"/>
      <c r="AD251" s="253"/>
      <c r="AE251" s="253"/>
      <c r="AF251" s="253"/>
      <c r="AG251" s="255">
        <v>0.101231376284101</v>
      </c>
      <c r="AH251" s="255"/>
      <c r="AI251" s="255"/>
      <c r="AJ251" s="255"/>
      <c r="AK251" s="255"/>
      <c r="AL251" s="255"/>
      <c r="AM251" s="255"/>
      <c r="AN251" s="255"/>
      <c r="AO251" s="255"/>
    </row>
    <row r="252" spans="2:44" s="1" customFormat="1" ht="7.4" customHeight="1" x14ac:dyDescent="0.2">
      <c r="B252" s="12" t="s">
        <v>1098</v>
      </c>
      <c r="C252" s="259">
        <v>162832156.12</v>
      </c>
      <c r="D252" s="259"/>
      <c r="E252" s="259"/>
      <c r="F252" s="259"/>
      <c r="G252" s="259"/>
      <c r="H252" s="259"/>
      <c r="I252" s="259"/>
      <c r="J252" s="259"/>
      <c r="K252" s="259"/>
      <c r="L252" s="259"/>
      <c r="M252" s="259"/>
      <c r="N252" s="255">
        <v>5.5176712842704798E-2</v>
      </c>
      <c r="O252" s="255"/>
      <c r="P252" s="255"/>
      <c r="Q252" s="255"/>
      <c r="R252" s="255"/>
      <c r="S252" s="255"/>
      <c r="T252" s="255"/>
      <c r="U252" s="255"/>
      <c r="V252" s="255"/>
      <c r="W252" s="255"/>
      <c r="X252" s="253">
        <v>5386</v>
      </c>
      <c r="Y252" s="253"/>
      <c r="Z252" s="253"/>
      <c r="AA252" s="253"/>
      <c r="AB252" s="253"/>
      <c r="AC252" s="253"/>
      <c r="AD252" s="253"/>
      <c r="AE252" s="253"/>
      <c r="AF252" s="253"/>
      <c r="AG252" s="255">
        <v>0.12213982810622</v>
      </c>
      <c r="AH252" s="255"/>
      <c r="AI252" s="255"/>
      <c r="AJ252" s="255"/>
      <c r="AK252" s="255"/>
      <c r="AL252" s="255"/>
      <c r="AM252" s="255"/>
      <c r="AN252" s="255"/>
      <c r="AO252" s="255"/>
    </row>
    <row r="253" spans="2:44" s="1" customFormat="1" ht="7.4" customHeight="1" x14ac:dyDescent="0.2">
      <c r="B253" s="12" t="s">
        <v>1099</v>
      </c>
      <c r="C253" s="259">
        <v>234221846.639999</v>
      </c>
      <c r="D253" s="259"/>
      <c r="E253" s="259"/>
      <c r="F253" s="259"/>
      <c r="G253" s="259"/>
      <c r="H253" s="259"/>
      <c r="I253" s="259"/>
      <c r="J253" s="259"/>
      <c r="K253" s="259"/>
      <c r="L253" s="259"/>
      <c r="M253" s="259"/>
      <c r="N253" s="255">
        <v>7.9367564008789193E-2</v>
      </c>
      <c r="O253" s="255"/>
      <c r="P253" s="255"/>
      <c r="Q253" s="255"/>
      <c r="R253" s="255"/>
      <c r="S253" s="255"/>
      <c r="T253" s="255"/>
      <c r="U253" s="255"/>
      <c r="V253" s="255"/>
      <c r="W253" s="255"/>
      <c r="X253" s="253">
        <v>5104</v>
      </c>
      <c r="Y253" s="253"/>
      <c r="Z253" s="253"/>
      <c r="AA253" s="253"/>
      <c r="AB253" s="253"/>
      <c r="AC253" s="253"/>
      <c r="AD253" s="253"/>
      <c r="AE253" s="253"/>
      <c r="AF253" s="253"/>
      <c r="AG253" s="255">
        <v>0.115744835249563</v>
      </c>
      <c r="AH253" s="255"/>
      <c r="AI253" s="255"/>
      <c r="AJ253" s="255"/>
      <c r="AK253" s="255"/>
      <c r="AL253" s="255"/>
      <c r="AM253" s="255"/>
      <c r="AN253" s="255"/>
      <c r="AO253" s="255"/>
    </row>
    <row r="254" spans="2:44" s="1" customFormat="1" ht="7.4" customHeight="1" x14ac:dyDescent="0.2">
      <c r="B254" s="12" t="s">
        <v>1100</v>
      </c>
      <c r="C254" s="259">
        <v>307559717.75</v>
      </c>
      <c r="D254" s="259"/>
      <c r="E254" s="259"/>
      <c r="F254" s="259"/>
      <c r="G254" s="259"/>
      <c r="H254" s="259"/>
      <c r="I254" s="259"/>
      <c r="J254" s="259"/>
      <c r="K254" s="259"/>
      <c r="L254" s="259"/>
      <c r="M254" s="259"/>
      <c r="N254" s="255">
        <v>0.10421856857173201</v>
      </c>
      <c r="O254" s="255"/>
      <c r="P254" s="255"/>
      <c r="Q254" s="255"/>
      <c r="R254" s="255"/>
      <c r="S254" s="255"/>
      <c r="T254" s="255"/>
      <c r="U254" s="255"/>
      <c r="V254" s="255"/>
      <c r="W254" s="255"/>
      <c r="X254" s="253">
        <v>5180</v>
      </c>
      <c r="Y254" s="253"/>
      <c r="Z254" s="253"/>
      <c r="AA254" s="253"/>
      <c r="AB254" s="253"/>
      <c r="AC254" s="253"/>
      <c r="AD254" s="253"/>
      <c r="AE254" s="253"/>
      <c r="AF254" s="253"/>
      <c r="AG254" s="255">
        <v>0.117468308501712</v>
      </c>
      <c r="AH254" s="255"/>
      <c r="AI254" s="255"/>
      <c r="AJ254" s="255"/>
      <c r="AK254" s="255"/>
      <c r="AL254" s="255"/>
      <c r="AM254" s="255"/>
      <c r="AN254" s="255"/>
      <c r="AO254" s="255"/>
    </row>
    <row r="255" spans="2:44" s="1" customFormat="1" ht="7.4" customHeight="1" x14ac:dyDescent="0.2">
      <c r="B255" s="12" t="s">
        <v>1101</v>
      </c>
      <c r="C255" s="259">
        <v>377932491.33999902</v>
      </c>
      <c r="D255" s="259"/>
      <c r="E255" s="259"/>
      <c r="F255" s="259"/>
      <c r="G255" s="259"/>
      <c r="H255" s="259"/>
      <c r="I255" s="259"/>
      <c r="J255" s="259"/>
      <c r="K255" s="259"/>
      <c r="L255" s="259"/>
      <c r="M255" s="259"/>
      <c r="N255" s="255">
        <v>0.128064830961443</v>
      </c>
      <c r="O255" s="255"/>
      <c r="P255" s="255"/>
      <c r="Q255" s="255"/>
      <c r="R255" s="255"/>
      <c r="S255" s="255"/>
      <c r="T255" s="255"/>
      <c r="U255" s="255"/>
      <c r="V255" s="255"/>
      <c r="W255" s="255"/>
      <c r="X255" s="253">
        <v>5295</v>
      </c>
      <c r="Y255" s="253"/>
      <c r="Z255" s="253"/>
      <c r="AA255" s="253"/>
      <c r="AB255" s="253"/>
      <c r="AC255" s="253"/>
      <c r="AD255" s="253"/>
      <c r="AE255" s="253"/>
      <c r="AF255" s="253"/>
      <c r="AG255" s="255">
        <v>0.12007619565956899</v>
      </c>
      <c r="AH255" s="255"/>
      <c r="AI255" s="255"/>
      <c r="AJ255" s="255"/>
      <c r="AK255" s="255"/>
      <c r="AL255" s="255"/>
      <c r="AM255" s="255"/>
      <c r="AN255" s="255"/>
      <c r="AO255" s="255"/>
    </row>
    <row r="256" spans="2:44" s="1" customFormat="1" ht="7.4" customHeight="1" x14ac:dyDescent="0.2">
      <c r="B256" s="12" t="s">
        <v>1102</v>
      </c>
      <c r="C256" s="259">
        <v>409805939.36000103</v>
      </c>
      <c r="D256" s="259"/>
      <c r="E256" s="259"/>
      <c r="F256" s="259"/>
      <c r="G256" s="259"/>
      <c r="H256" s="259"/>
      <c r="I256" s="259"/>
      <c r="J256" s="259"/>
      <c r="K256" s="259"/>
      <c r="L256" s="259"/>
      <c r="M256" s="259"/>
      <c r="N256" s="255">
        <v>0.13886535175913201</v>
      </c>
      <c r="O256" s="255"/>
      <c r="P256" s="255"/>
      <c r="Q256" s="255"/>
      <c r="R256" s="255"/>
      <c r="S256" s="255"/>
      <c r="T256" s="255"/>
      <c r="U256" s="255"/>
      <c r="V256" s="255"/>
      <c r="W256" s="255"/>
      <c r="X256" s="253">
        <v>5120</v>
      </c>
      <c r="Y256" s="253"/>
      <c r="Z256" s="253"/>
      <c r="AA256" s="253"/>
      <c r="AB256" s="253"/>
      <c r="AC256" s="253"/>
      <c r="AD256" s="253"/>
      <c r="AE256" s="253"/>
      <c r="AF256" s="253"/>
      <c r="AG256" s="255">
        <v>0.1161076717237</v>
      </c>
      <c r="AH256" s="255"/>
      <c r="AI256" s="255"/>
      <c r="AJ256" s="255"/>
      <c r="AK256" s="255"/>
      <c r="AL256" s="255"/>
      <c r="AM256" s="255"/>
      <c r="AN256" s="255"/>
      <c r="AO256" s="255"/>
    </row>
    <row r="257" spans="2:44" s="1" customFormat="1" ht="7.4" customHeight="1" x14ac:dyDescent="0.2">
      <c r="B257" s="12" t="s">
        <v>1103</v>
      </c>
      <c r="C257" s="259">
        <v>418664699.06999999</v>
      </c>
      <c r="D257" s="259"/>
      <c r="E257" s="259"/>
      <c r="F257" s="259"/>
      <c r="G257" s="259"/>
      <c r="H257" s="259"/>
      <c r="I257" s="259"/>
      <c r="J257" s="259"/>
      <c r="K257" s="259"/>
      <c r="L257" s="259"/>
      <c r="M257" s="259"/>
      <c r="N257" s="255">
        <v>0.14186719888999499</v>
      </c>
      <c r="O257" s="255"/>
      <c r="P257" s="255"/>
      <c r="Q257" s="255"/>
      <c r="R257" s="255"/>
      <c r="S257" s="255"/>
      <c r="T257" s="255"/>
      <c r="U257" s="255"/>
      <c r="V257" s="255"/>
      <c r="W257" s="255"/>
      <c r="X257" s="253">
        <v>4701</v>
      </c>
      <c r="Y257" s="253"/>
      <c r="Z257" s="253"/>
      <c r="AA257" s="253"/>
      <c r="AB257" s="253"/>
      <c r="AC257" s="253"/>
      <c r="AD257" s="253"/>
      <c r="AE257" s="253"/>
      <c r="AF257" s="253"/>
      <c r="AG257" s="255">
        <v>0.10660589155724901</v>
      </c>
      <c r="AH257" s="255"/>
      <c r="AI257" s="255"/>
      <c r="AJ257" s="255"/>
      <c r="AK257" s="255"/>
      <c r="AL257" s="255"/>
      <c r="AM257" s="255"/>
      <c r="AN257" s="255"/>
      <c r="AO257" s="255"/>
    </row>
    <row r="258" spans="2:44" s="1" customFormat="1" ht="7.4" customHeight="1" x14ac:dyDescent="0.2">
      <c r="B258" s="12" t="s">
        <v>1104</v>
      </c>
      <c r="C258" s="259">
        <v>502820520.86000001</v>
      </c>
      <c r="D258" s="259"/>
      <c r="E258" s="259"/>
      <c r="F258" s="259"/>
      <c r="G258" s="259"/>
      <c r="H258" s="259"/>
      <c r="I258" s="259"/>
      <c r="J258" s="259"/>
      <c r="K258" s="259"/>
      <c r="L258" s="259"/>
      <c r="M258" s="259"/>
      <c r="N258" s="255">
        <v>0.17038393491802301</v>
      </c>
      <c r="O258" s="255"/>
      <c r="P258" s="255"/>
      <c r="Q258" s="255"/>
      <c r="R258" s="255"/>
      <c r="S258" s="255"/>
      <c r="T258" s="255"/>
      <c r="U258" s="255"/>
      <c r="V258" s="255"/>
      <c r="W258" s="255"/>
      <c r="X258" s="253">
        <v>4872</v>
      </c>
      <c r="Y258" s="253"/>
      <c r="Z258" s="253"/>
      <c r="AA258" s="253"/>
      <c r="AB258" s="253"/>
      <c r="AC258" s="253"/>
      <c r="AD258" s="253"/>
      <c r="AE258" s="253"/>
      <c r="AF258" s="253"/>
      <c r="AG258" s="255">
        <v>0.110483706374583</v>
      </c>
      <c r="AH258" s="255"/>
      <c r="AI258" s="255"/>
      <c r="AJ258" s="255"/>
      <c r="AK258" s="255"/>
      <c r="AL258" s="255"/>
      <c r="AM258" s="255"/>
      <c r="AN258" s="255"/>
      <c r="AO258" s="255"/>
    </row>
    <row r="259" spans="2:44" s="1" customFormat="1" ht="7.4" customHeight="1" x14ac:dyDescent="0.2">
      <c r="B259" s="12" t="s">
        <v>1105</v>
      </c>
      <c r="C259" s="259">
        <v>334452792.39999998</v>
      </c>
      <c r="D259" s="259"/>
      <c r="E259" s="259"/>
      <c r="F259" s="259"/>
      <c r="G259" s="259"/>
      <c r="H259" s="259"/>
      <c r="I259" s="259"/>
      <c r="J259" s="259"/>
      <c r="K259" s="259"/>
      <c r="L259" s="259"/>
      <c r="M259" s="259"/>
      <c r="N259" s="255">
        <v>0.113331458143291</v>
      </c>
      <c r="O259" s="255"/>
      <c r="P259" s="255"/>
      <c r="Q259" s="255"/>
      <c r="R259" s="255"/>
      <c r="S259" s="255"/>
      <c r="T259" s="255"/>
      <c r="U259" s="255"/>
      <c r="V259" s="255"/>
      <c r="W259" s="255"/>
      <c r="X259" s="253">
        <v>2822</v>
      </c>
      <c r="Y259" s="253"/>
      <c r="Z259" s="253"/>
      <c r="AA259" s="253"/>
      <c r="AB259" s="253"/>
      <c r="AC259" s="253"/>
      <c r="AD259" s="253"/>
      <c r="AE259" s="253"/>
      <c r="AF259" s="253"/>
      <c r="AG259" s="255">
        <v>6.3995283125836203E-2</v>
      </c>
      <c r="AH259" s="255"/>
      <c r="AI259" s="255"/>
      <c r="AJ259" s="255"/>
      <c r="AK259" s="255"/>
      <c r="AL259" s="255"/>
      <c r="AM259" s="255"/>
      <c r="AN259" s="255"/>
      <c r="AO259" s="255"/>
    </row>
    <row r="260" spans="2:44" s="1" customFormat="1" ht="7.4" customHeight="1" x14ac:dyDescent="0.2">
      <c r="B260" s="12" t="s">
        <v>1106</v>
      </c>
      <c r="C260" s="259">
        <v>90419934.349999905</v>
      </c>
      <c r="D260" s="259"/>
      <c r="E260" s="259"/>
      <c r="F260" s="259"/>
      <c r="G260" s="259"/>
      <c r="H260" s="259"/>
      <c r="I260" s="259"/>
      <c r="J260" s="259"/>
      <c r="K260" s="259"/>
      <c r="L260" s="259"/>
      <c r="M260" s="259"/>
      <c r="N260" s="255">
        <v>3.0639370452169402E-2</v>
      </c>
      <c r="O260" s="255"/>
      <c r="P260" s="255"/>
      <c r="Q260" s="255"/>
      <c r="R260" s="255"/>
      <c r="S260" s="255"/>
      <c r="T260" s="255"/>
      <c r="U260" s="255"/>
      <c r="V260" s="255"/>
      <c r="W260" s="255"/>
      <c r="X260" s="253">
        <v>719</v>
      </c>
      <c r="Y260" s="253"/>
      <c r="Z260" s="253"/>
      <c r="AA260" s="253"/>
      <c r="AB260" s="253"/>
      <c r="AC260" s="253"/>
      <c r="AD260" s="253"/>
      <c r="AE260" s="253"/>
      <c r="AF260" s="253"/>
      <c r="AG260" s="255">
        <v>1.63049640565118E-2</v>
      </c>
      <c r="AH260" s="255"/>
      <c r="AI260" s="255"/>
      <c r="AJ260" s="255"/>
      <c r="AK260" s="255"/>
      <c r="AL260" s="255"/>
      <c r="AM260" s="255"/>
      <c r="AN260" s="255"/>
      <c r="AO260" s="255"/>
    </row>
    <row r="261" spans="2:44" s="1" customFormat="1" ht="7.4" customHeight="1" x14ac:dyDescent="0.2">
      <c r="B261" s="12" t="s">
        <v>1107</v>
      </c>
      <c r="C261" s="259">
        <v>16422300.48</v>
      </c>
      <c r="D261" s="259"/>
      <c r="E261" s="259"/>
      <c r="F261" s="259"/>
      <c r="G261" s="259"/>
      <c r="H261" s="259"/>
      <c r="I261" s="259"/>
      <c r="J261" s="259"/>
      <c r="K261" s="259"/>
      <c r="L261" s="259"/>
      <c r="M261" s="259"/>
      <c r="N261" s="255">
        <v>5.5648010773363303E-3</v>
      </c>
      <c r="O261" s="255"/>
      <c r="P261" s="255"/>
      <c r="Q261" s="255"/>
      <c r="R261" s="255"/>
      <c r="S261" s="255"/>
      <c r="T261" s="255"/>
      <c r="U261" s="255"/>
      <c r="V261" s="255"/>
      <c r="W261" s="255"/>
      <c r="X261" s="253">
        <v>170</v>
      </c>
      <c r="Y261" s="253"/>
      <c r="Z261" s="253"/>
      <c r="AA261" s="253"/>
      <c r="AB261" s="253"/>
      <c r="AC261" s="253"/>
      <c r="AD261" s="253"/>
      <c r="AE261" s="253"/>
      <c r="AF261" s="253"/>
      <c r="AG261" s="255">
        <v>3.8551375377009799E-3</v>
      </c>
      <c r="AH261" s="255"/>
      <c r="AI261" s="255"/>
      <c r="AJ261" s="255"/>
      <c r="AK261" s="255"/>
      <c r="AL261" s="255"/>
      <c r="AM261" s="255"/>
      <c r="AN261" s="255"/>
      <c r="AO261" s="255"/>
    </row>
    <row r="262" spans="2:44" s="1" customFormat="1" ht="7.4" customHeight="1" x14ac:dyDescent="0.2">
      <c r="B262" s="12" t="s">
        <v>1108</v>
      </c>
      <c r="C262" s="259">
        <v>3519804.87</v>
      </c>
      <c r="D262" s="259"/>
      <c r="E262" s="259"/>
      <c r="F262" s="259"/>
      <c r="G262" s="259"/>
      <c r="H262" s="259"/>
      <c r="I262" s="259"/>
      <c r="J262" s="259"/>
      <c r="K262" s="259"/>
      <c r="L262" s="259"/>
      <c r="M262" s="259"/>
      <c r="N262" s="255">
        <v>1.19270829056159E-3</v>
      </c>
      <c r="O262" s="255"/>
      <c r="P262" s="255"/>
      <c r="Q262" s="255"/>
      <c r="R262" s="255"/>
      <c r="S262" s="255"/>
      <c r="T262" s="255"/>
      <c r="U262" s="255"/>
      <c r="V262" s="255"/>
      <c r="W262" s="255"/>
      <c r="X262" s="253">
        <v>44</v>
      </c>
      <c r="Y262" s="253"/>
      <c r="Z262" s="253"/>
      <c r="AA262" s="253"/>
      <c r="AB262" s="253"/>
      <c r="AC262" s="253"/>
      <c r="AD262" s="253"/>
      <c r="AE262" s="253"/>
      <c r="AF262" s="253"/>
      <c r="AG262" s="255">
        <v>9.9780030387554698E-4</v>
      </c>
      <c r="AH262" s="255"/>
      <c r="AI262" s="255"/>
      <c r="AJ262" s="255"/>
      <c r="AK262" s="255"/>
      <c r="AL262" s="255"/>
      <c r="AM262" s="255"/>
      <c r="AN262" s="255"/>
      <c r="AO262" s="255"/>
    </row>
    <row r="263" spans="2:44" s="1" customFormat="1" ht="7.4" customHeight="1" x14ac:dyDescent="0.2">
      <c r="B263" s="12" t="s">
        <v>1109</v>
      </c>
      <c r="C263" s="259">
        <v>26940326.449999999</v>
      </c>
      <c r="D263" s="259"/>
      <c r="E263" s="259"/>
      <c r="F263" s="259"/>
      <c r="G263" s="259"/>
      <c r="H263" s="259"/>
      <c r="I263" s="259"/>
      <c r="J263" s="259"/>
      <c r="K263" s="259"/>
      <c r="L263" s="259"/>
      <c r="M263" s="259"/>
      <c r="N263" s="255">
        <v>9.1289011448384104E-3</v>
      </c>
      <c r="O263" s="255"/>
      <c r="P263" s="255"/>
      <c r="Q263" s="255"/>
      <c r="R263" s="255"/>
      <c r="S263" s="255"/>
      <c r="T263" s="255"/>
      <c r="U263" s="255"/>
      <c r="V263" s="255"/>
      <c r="W263" s="255"/>
      <c r="X263" s="253">
        <v>220</v>
      </c>
      <c r="Y263" s="253"/>
      <c r="Z263" s="253"/>
      <c r="AA263" s="253"/>
      <c r="AB263" s="253"/>
      <c r="AC263" s="253"/>
      <c r="AD263" s="253"/>
      <c r="AE263" s="253"/>
      <c r="AF263" s="253"/>
      <c r="AG263" s="255">
        <v>4.9890015193777403E-3</v>
      </c>
      <c r="AH263" s="255"/>
      <c r="AI263" s="255"/>
      <c r="AJ263" s="255"/>
      <c r="AK263" s="255"/>
      <c r="AL263" s="255"/>
      <c r="AM263" s="255"/>
      <c r="AN263" s="255"/>
      <c r="AO263" s="255"/>
    </row>
    <row r="264" spans="2:44" s="1" customFormat="1" ht="8.5" customHeight="1" x14ac:dyDescent="0.2">
      <c r="B264" s="53"/>
      <c r="C264" s="260">
        <v>2951102878.9299998</v>
      </c>
      <c r="D264" s="260"/>
      <c r="E264" s="260"/>
      <c r="F264" s="260"/>
      <c r="G264" s="260"/>
      <c r="H264" s="260"/>
      <c r="I264" s="260"/>
      <c r="J264" s="260"/>
      <c r="K264" s="260"/>
      <c r="L264" s="260"/>
      <c r="M264" s="260"/>
      <c r="N264" s="256">
        <v>1</v>
      </c>
      <c r="O264" s="256"/>
      <c r="P264" s="256"/>
      <c r="Q264" s="256"/>
      <c r="R264" s="256"/>
      <c r="S264" s="256"/>
      <c r="T264" s="256"/>
      <c r="U264" s="256"/>
      <c r="V264" s="256"/>
      <c r="W264" s="256"/>
      <c r="X264" s="254">
        <v>44097</v>
      </c>
      <c r="Y264" s="254"/>
      <c r="Z264" s="254"/>
      <c r="AA264" s="254"/>
      <c r="AB264" s="254"/>
      <c r="AC264" s="254"/>
      <c r="AD264" s="254"/>
      <c r="AE264" s="254"/>
      <c r="AF264" s="254"/>
      <c r="AG264" s="256">
        <v>1</v>
      </c>
      <c r="AH264" s="256"/>
      <c r="AI264" s="256"/>
      <c r="AJ264" s="256"/>
      <c r="AK264" s="256"/>
      <c r="AL264" s="256"/>
      <c r="AM264" s="256"/>
      <c r="AN264" s="256"/>
      <c r="AO264" s="256"/>
    </row>
    <row r="265" spans="2:44" s="1" customFormat="1" ht="6" customHeight="1" x14ac:dyDescent="0.2"/>
    <row r="266" spans="2:44" s="1" customFormat="1" ht="12.75" customHeight="1" x14ac:dyDescent="0.2">
      <c r="B266" s="246" t="s">
        <v>1143</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row>
    <row r="267" spans="2:44" s="1" customFormat="1" ht="5.25" customHeight="1" x14ac:dyDescent="0.2"/>
    <row r="268" spans="2:44" s="1" customFormat="1" ht="8.9" customHeight="1" x14ac:dyDescent="0.2">
      <c r="B268" s="257"/>
      <c r="C268" s="257"/>
      <c r="D268" s="244" t="s">
        <v>1015</v>
      </c>
      <c r="E268" s="244"/>
      <c r="F268" s="244"/>
      <c r="G268" s="244"/>
      <c r="H268" s="244"/>
      <c r="I268" s="244"/>
      <c r="J268" s="244"/>
      <c r="K268" s="244"/>
      <c r="L268" s="244"/>
      <c r="M268" s="244"/>
      <c r="N268" s="244"/>
      <c r="O268" s="244" t="s">
        <v>1016</v>
      </c>
      <c r="P268" s="244"/>
      <c r="Q268" s="244"/>
      <c r="R268" s="244"/>
      <c r="S268" s="244"/>
      <c r="T268" s="244"/>
      <c r="U268" s="244"/>
      <c r="V268" s="244"/>
      <c r="W268" s="244"/>
      <c r="X268" s="244"/>
      <c r="Y268" s="244" t="s">
        <v>1017</v>
      </c>
      <c r="Z268" s="244"/>
      <c r="AA268" s="244"/>
      <c r="AB268" s="244"/>
      <c r="AC268" s="244"/>
      <c r="AD268" s="244"/>
      <c r="AE268" s="244"/>
      <c r="AF268" s="244"/>
      <c r="AG268" s="244"/>
      <c r="AH268" s="244" t="s">
        <v>1016</v>
      </c>
      <c r="AI268" s="244"/>
      <c r="AJ268" s="244"/>
      <c r="AK268" s="244"/>
      <c r="AL268" s="244"/>
      <c r="AM268" s="244"/>
      <c r="AN268" s="244"/>
      <c r="AO268" s="244"/>
      <c r="AP268" s="54"/>
    </row>
    <row r="269" spans="2:44" s="1" customFormat="1" ht="7.4" customHeight="1" x14ac:dyDescent="0.2">
      <c r="B269" s="258" t="s">
        <v>1110</v>
      </c>
      <c r="C269" s="258"/>
      <c r="D269" s="259">
        <v>25020427.210000001</v>
      </c>
      <c r="E269" s="259"/>
      <c r="F269" s="259"/>
      <c r="G269" s="259"/>
      <c r="H269" s="259"/>
      <c r="I269" s="259"/>
      <c r="J269" s="259"/>
      <c r="K269" s="259"/>
      <c r="L269" s="259"/>
      <c r="M269" s="259"/>
      <c r="N269" s="259"/>
      <c r="O269" s="255">
        <v>8.4783310634944202E-3</v>
      </c>
      <c r="P269" s="255"/>
      <c r="Q269" s="255"/>
      <c r="R269" s="255"/>
      <c r="S269" s="255"/>
      <c r="T269" s="255"/>
      <c r="U269" s="255"/>
      <c r="V269" s="255"/>
      <c r="W269" s="255"/>
      <c r="X269" s="255"/>
      <c r="Y269" s="253">
        <v>2399</v>
      </c>
      <c r="Z269" s="253"/>
      <c r="AA269" s="253"/>
      <c r="AB269" s="253"/>
      <c r="AC269" s="253"/>
      <c r="AD269" s="253"/>
      <c r="AE269" s="253"/>
      <c r="AF269" s="253"/>
      <c r="AG269" s="253"/>
      <c r="AH269" s="255">
        <v>5.4402793840850901E-2</v>
      </c>
      <c r="AI269" s="255"/>
      <c r="AJ269" s="255"/>
      <c r="AK269" s="255"/>
      <c r="AL269" s="255"/>
      <c r="AM269" s="255"/>
      <c r="AN269" s="255"/>
      <c r="AO269" s="255"/>
      <c r="AP269" s="55">
        <v>1</v>
      </c>
    </row>
    <row r="270" spans="2:44" s="1" customFormat="1" ht="7.4" customHeight="1" x14ac:dyDescent="0.2">
      <c r="B270" s="258" t="s">
        <v>1111</v>
      </c>
      <c r="C270" s="258"/>
      <c r="D270" s="259">
        <v>104851156.69</v>
      </c>
      <c r="E270" s="259"/>
      <c r="F270" s="259"/>
      <c r="G270" s="259"/>
      <c r="H270" s="259"/>
      <c r="I270" s="259"/>
      <c r="J270" s="259"/>
      <c r="K270" s="259"/>
      <c r="L270" s="259"/>
      <c r="M270" s="259"/>
      <c r="N270" s="259"/>
      <c r="O270" s="255">
        <v>3.5529482024705503E-2</v>
      </c>
      <c r="P270" s="255"/>
      <c r="Q270" s="255"/>
      <c r="R270" s="255"/>
      <c r="S270" s="255"/>
      <c r="T270" s="255"/>
      <c r="U270" s="255"/>
      <c r="V270" s="255"/>
      <c r="W270" s="255"/>
      <c r="X270" s="255"/>
      <c r="Y270" s="253">
        <v>4634</v>
      </c>
      <c r="Z270" s="253"/>
      <c r="AA270" s="253"/>
      <c r="AB270" s="253"/>
      <c r="AC270" s="253"/>
      <c r="AD270" s="253"/>
      <c r="AE270" s="253"/>
      <c r="AF270" s="253"/>
      <c r="AG270" s="253"/>
      <c r="AH270" s="255">
        <v>0.10508651382180199</v>
      </c>
      <c r="AI270" s="255"/>
      <c r="AJ270" s="255"/>
      <c r="AK270" s="255"/>
      <c r="AL270" s="255"/>
      <c r="AM270" s="255"/>
      <c r="AN270" s="255"/>
      <c r="AO270" s="255"/>
      <c r="AP270" s="55">
        <v>2</v>
      </c>
    </row>
    <row r="271" spans="2:44" s="1" customFormat="1" ht="7.4" customHeight="1" x14ac:dyDescent="0.2">
      <c r="B271" s="258" t="s">
        <v>1112</v>
      </c>
      <c r="C271" s="258"/>
      <c r="D271" s="259">
        <v>202940730.49000001</v>
      </c>
      <c r="E271" s="259"/>
      <c r="F271" s="259"/>
      <c r="G271" s="259"/>
      <c r="H271" s="259"/>
      <c r="I271" s="259"/>
      <c r="J271" s="259"/>
      <c r="K271" s="259"/>
      <c r="L271" s="259"/>
      <c r="M271" s="259"/>
      <c r="N271" s="259"/>
      <c r="O271" s="255">
        <v>6.8767758636588502E-2</v>
      </c>
      <c r="P271" s="255"/>
      <c r="Q271" s="255"/>
      <c r="R271" s="255"/>
      <c r="S271" s="255"/>
      <c r="T271" s="255"/>
      <c r="U271" s="255"/>
      <c r="V271" s="255"/>
      <c r="W271" s="255"/>
      <c r="X271" s="255"/>
      <c r="Y271" s="253">
        <v>5092</v>
      </c>
      <c r="Z271" s="253"/>
      <c r="AA271" s="253"/>
      <c r="AB271" s="253"/>
      <c r="AC271" s="253"/>
      <c r="AD271" s="253"/>
      <c r="AE271" s="253"/>
      <c r="AF271" s="253"/>
      <c r="AG271" s="253"/>
      <c r="AH271" s="255">
        <v>0.115472707893961</v>
      </c>
      <c r="AI271" s="255"/>
      <c r="AJ271" s="255"/>
      <c r="AK271" s="255"/>
      <c r="AL271" s="255"/>
      <c r="AM271" s="255"/>
      <c r="AN271" s="255"/>
      <c r="AO271" s="255"/>
      <c r="AP271" s="55">
        <v>3</v>
      </c>
    </row>
    <row r="272" spans="2:44" s="1" customFormat="1" ht="7.4" customHeight="1" x14ac:dyDescent="0.2">
      <c r="B272" s="258" t="s">
        <v>1113</v>
      </c>
      <c r="C272" s="258"/>
      <c r="D272" s="259">
        <v>420716578.27000099</v>
      </c>
      <c r="E272" s="259"/>
      <c r="F272" s="259"/>
      <c r="G272" s="259"/>
      <c r="H272" s="259"/>
      <c r="I272" s="259"/>
      <c r="J272" s="259"/>
      <c r="K272" s="259"/>
      <c r="L272" s="259"/>
      <c r="M272" s="259"/>
      <c r="N272" s="259"/>
      <c r="O272" s="255">
        <v>0.14256249122109299</v>
      </c>
      <c r="P272" s="255"/>
      <c r="Q272" s="255"/>
      <c r="R272" s="255"/>
      <c r="S272" s="255"/>
      <c r="T272" s="255"/>
      <c r="U272" s="255"/>
      <c r="V272" s="255"/>
      <c r="W272" s="255"/>
      <c r="X272" s="255"/>
      <c r="Y272" s="253">
        <v>6089</v>
      </c>
      <c r="Z272" s="253"/>
      <c r="AA272" s="253"/>
      <c r="AB272" s="253"/>
      <c r="AC272" s="253"/>
      <c r="AD272" s="253"/>
      <c r="AE272" s="253"/>
      <c r="AF272" s="253"/>
      <c r="AG272" s="253"/>
      <c r="AH272" s="255">
        <v>0.13808195568859599</v>
      </c>
      <c r="AI272" s="255"/>
      <c r="AJ272" s="255"/>
      <c r="AK272" s="255"/>
      <c r="AL272" s="255"/>
      <c r="AM272" s="255"/>
      <c r="AN272" s="255"/>
      <c r="AO272" s="255"/>
      <c r="AP272" s="55">
        <v>4</v>
      </c>
    </row>
    <row r="273" spans="2:44" s="1" customFormat="1" ht="7.4" customHeight="1" x14ac:dyDescent="0.2">
      <c r="B273" s="258" t="s">
        <v>1114</v>
      </c>
      <c r="C273" s="258"/>
      <c r="D273" s="259">
        <v>363402608.07999998</v>
      </c>
      <c r="E273" s="259"/>
      <c r="F273" s="259"/>
      <c r="G273" s="259"/>
      <c r="H273" s="259"/>
      <c r="I273" s="259"/>
      <c r="J273" s="259"/>
      <c r="K273" s="259"/>
      <c r="L273" s="259"/>
      <c r="M273" s="259"/>
      <c r="N273" s="259"/>
      <c r="O273" s="255">
        <v>0.12314128750799801</v>
      </c>
      <c r="P273" s="255"/>
      <c r="Q273" s="255"/>
      <c r="R273" s="255"/>
      <c r="S273" s="255"/>
      <c r="T273" s="255"/>
      <c r="U273" s="255"/>
      <c r="V273" s="255"/>
      <c r="W273" s="255"/>
      <c r="X273" s="255"/>
      <c r="Y273" s="253">
        <v>4578</v>
      </c>
      <c r="Z273" s="253"/>
      <c r="AA273" s="253"/>
      <c r="AB273" s="253"/>
      <c r="AC273" s="253"/>
      <c r="AD273" s="253"/>
      <c r="AE273" s="253"/>
      <c r="AF273" s="253"/>
      <c r="AG273" s="253"/>
      <c r="AH273" s="255">
        <v>0.103816586162324</v>
      </c>
      <c r="AI273" s="255"/>
      <c r="AJ273" s="255"/>
      <c r="AK273" s="255"/>
      <c r="AL273" s="255"/>
      <c r="AM273" s="255"/>
      <c r="AN273" s="255"/>
      <c r="AO273" s="255"/>
      <c r="AP273" s="55">
        <v>5</v>
      </c>
    </row>
    <row r="274" spans="2:44" s="1" customFormat="1" ht="7.4" customHeight="1" x14ac:dyDescent="0.2">
      <c r="B274" s="258" t="s">
        <v>1115</v>
      </c>
      <c r="C274" s="258"/>
      <c r="D274" s="259">
        <v>110872252.89</v>
      </c>
      <c r="E274" s="259"/>
      <c r="F274" s="259"/>
      <c r="G274" s="259"/>
      <c r="H274" s="259"/>
      <c r="I274" s="259"/>
      <c r="J274" s="259"/>
      <c r="K274" s="259"/>
      <c r="L274" s="259"/>
      <c r="M274" s="259"/>
      <c r="N274" s="259"/>
      <c r="O274" s="255">
        <v>3.75697688079921E-2</v>
      </c>
      <c r="P274" s="255"/>
      <c r="Q274" s="255"/>
      <c r="R274" s="255"/>
      <c r="S274" s="255"/>
      <c r="T274" s="255"/>
      <c r="U274" s="255"/>
      <c r="V274" s="255"/>
      <c r="W274" s="255"/>
      <c r="X274" s="255"/>
      <c r="Y274" s="253">
        <v>1995</v>
      </c>
      <c r="Z274" s="253"/>
      <c r="AA274" s="253"/>
      <c r="AB274" s="253"/>
      <c r="AC274" s="253"/>
      <c r="AD274" s="253"/>
      <c r="AE274" s="253"/>
      <c r="AF274" s="253"/>
      <c r="AG274" s="253"/>
      <c r="AH274" s="255">
        <v>4.5241172868902703E-2</v>
      </c>
      <c r="AI274" s="255"/>
      <c r="AJ274" s="255"/>
      <c r="AK274" s="255"/>
      <c r="AL274" s="255"/>
      <c r="AM274" s="255"/>
      <c r="AN274" s="255"/>
      <c r="AO274" s="255"/>
      <c r="AP274" s="55">
        <v>6</v>
      </c>
    </row>
    <row r="275" spans="2:44" s="1" customFormat="1" ht="7.4" customHeight="1" x14ac:dyDescent="0.2">
      <c r="B275" s="258" t="s">
        <v>1116</v>
      </c>
      <c r="C275" s="258"/>
      <c r="D275" s="259">
        <v>136879512.63999999</v>
      </c>
      <c r="E275" s="259"/>
      <c r="F275" s="259"/>
      <c r="G275" s="259"/>
      <c r="H275" s="259"/>
      <c r="I275" s="259"/>
      <c r="J275" s="259"/>
      <c r="K275" s="259"/>
      <c r="L275" s="259"/>
      <c r="M275" s="259"/>
      <c r="N275" s="259"/>
      <c r="O275" s="255">
        <v>4.6382494360762298E-2</v>
      </c>
      <c r="P275" s="255"/>
      <c r="Q275" s="255"/>
      <c r="R275" s="255"/>
      <c r="S275" s="255"/>
      <c r="T275" s="255"/>
      <c r="U275" s="255"/>
      <c r="V275" s="255"/>
      <c r="W275" s="255"/>
      <c r="X275" s="255"/>
      <c r="Y275" s="253">
        <v>2222</v>
      </c>
      <c r="Z275" s="253"/>
      <c r="AA275" s="253"/>
      <c r="AB275" s="253"/>
      <c r="AC275" s="253"/>
      <c r="AD275" s="253"/>
      <c r="AE275" s="253"/>
      <c r="AF275" s="253"/>
      <c r="AG275" s="253"/>
      <c r="AH275" s="255">
        <v>5.0388915345715102E-2</v>
      </c>
      <c r="AI275" s="255"/>
      <c r="AJ275" s="255"/>
      <c r="AK275" s="255"/>
      <c r="AL275" s="255"/>
      <c r="AM275" s="255"/>
      <c r="AN275" s="255"/>
      <c r="AO275" s="255"/>
      <c r="AP275" s="55">
        <v>7</v>
      </c>
    </row>
    <row r="276" spans="2:44" s="1" customFormat="1" ht="7.4" customHeight="1" x14ac:dyDescent="0.2">
      <c r="B276" s="258" t="s">
        <v>1117</v>
      </c>
      <c r="C276" s="258"/>
      <c r="D276" s="259">
        <v>166966638.27000001</v>
      </c>
      <c r="E276" s="259"/>
      <c r="F276" s="259"/>
      <c r="G276" s="259"/>
      <c r="H276" s="259"/>
      <c r="I276" s="259"/>
      <c r="J276" s="259"/>
      <c r="K276" s="259"/>
      <c r="L276" s="259"/>
      <c r="M276" s="259"/>
      <c r="N276" s="259"/>
      <c r="O276" s="255">
        <v>5.6577708443203499E-2</v>
      </c>
      <c r="P276" s="255"/>
      <c r="Q276" s="255"/>
      <c r="R276" s="255"/>
      <c r="S276" s="255"/>
      <c r="T276" s="255"/>
      <c r="U276" s="255"/>
      <c r="V276" s="255"/>
      <c r="W276" s="255"/>
      <c r="X276" s="255"/>
      <c r="Y276" s="253">
        <v>2494</v>
      </c>
      <c r="Z276" s="253"/>
      <c r="AA276" s="253"/>
      <c r="AB276" s="253"/>
      <c r="AC276" s="253"/>
      <c r="AD276" s="253"/>
      <c r="AE276" s="253"/>
      <c r="AF276" s="253"/>
      <c r="AG276" s="253"/>
      <c r="AH276" s="255">
        <v>5.6557135406036699E-2</v>
      </c>
      <c r="AI276" s="255"/>
      <c r="AJ276" s="255"/>
      <c r="AK276" s="255"/>
      <c r="AL276" s="255"/>
      <c r="AM276" s="255"/>
      <c r="AN276" s="255"/>
      <c r="AO276" s="255"/>
      <c r="AP276" s="55">
        <v>8</v>
      </c>
    </row>
    <row r="277" spans="2:44" s="1" customFormat="1" ht="7.4" customHeight="1" x14ac:dyDescent="0.2">
      <c r="B277" s="258" t="s">
        <v>1118</v>
      </c>
      <c r="C277" s="258"/>
      <c r="D277" s="259">
        <v>155234745.28</v>
      </c>
      <c r="E277" s="259"/>
      <c r="F277" s="259"/>
      <c r="G277" s="259"/>
      <c r="H277" s="259"/>
      <c r="I277" s="259"/>
      <c r="J277" s="259"/>
      <c r="K277" s="259"/>
      <c r="L277" s="259"/>
      <c r="M277" s="259"/>
      <c r="N277" s="259"/>
      <c r="O277" s="255">
        <v>5.2602281807364301E-2</v>
      </c>
      <c r="P277" s="255"/>
      <c r="Q277" s="255"/>
      <c r="R277" s="255"/>
      <c r="S277" s="255"/>
      <c r="T277" s="255"/>
      <c r="U277" s="255"/>
      <c r="V277" s="255"/>
      <c r="W277" s="255"/>
      <c r="X277" s="255"/>
      <c r="Y277" s="253">
        <v>2087</v>
      </c>
      <c r="Z277" s="253"/>
      <c r="AA277" s="253"/>
      <c r="AB277" s="253"/>
      <c r="AC277" s="253"/>
      <c r="AD277" s="253"/>
      <c r="AE277" s="253"/>
      <c r="AF277" s="253"/>
      <c r="AG277" s="253"/>
      <c r="AH277" s="255">
        <v>4.7327482595187903E-2</v>
      </c>
      <c r="AI277" s="255"/>
      <c r="AJ277" s="255"/>
      <c r="AK277" s="255"/>
      <c r="AL277" s="255"/>
      <c r="AM277" s="255"/>
      <c r="AN277" s="255"/>
      <c r="AO277" s="255"/>
      <c r="AP277" s="55">
        <v>9</v>
      </c>
    </row>
    <row r="278" spans="2:44" s="1" customFormat="1" ht="7.4" customHeight="1" x14ac:dyDescent="0.2">
      <c r="B278" s="258" t="s">
        <v>1119</v>
      </c>
      <c r="C278" s="258"/>
      <c r="D278" s="259">
        <v>225835371.52000001</v>
      </c>
      <c r="E278" s="259"/>
      <c r="F278" s="259"/>
      <c r="G278" s="259"/>
      <c r="H278" s="259"/>
      <c r="I278" s="259"/>
      <c r="J278" s="259"/>
      <c r="K278" s="259"/>
      <c r="L278" s="259"/>
      <c r="M278" s="259"/>
      <c r="N278" s="259"/>
      <c r="O278" s="255">
        <v>7.6525753518251693E-2</v>
      </c>
      <c r="P278" s="255"/>
      <c r="Q278" s="255"/>
      <c r="R278" s="255"/>
      <c r="S278" s="255"/>
      <c r="T278" s="255"/>
      <c r="U278" s="255"/>
      <c r="V278" s="255"/>
      <c r="W278" s="255"/>
      <c r="X278" s="255"/>
      <c r="Y278" s="253">
        <v>2330</v>
      </c>
      <c r="Z278" s="253"/>
      <c r="AA278" s="253"/>
      <c r="AB278" s="253"/>
      <c r="AC278" s="253"/>
      <c r="AD278" s="253"/>
      <c r="AE278" s="253"/>
      <c r="AF278" s="253"/>
      <c r="AG278" s="253"/>
      <c r="AH278" s="255">
        <v>5.2838061546136898E-2</v>
      </c>
      <c r="AI278" s="255"/>
      <c r="AJ278" s="255"/>
      <c r="AK278" s="255"/>
      <c r="AL278" s="255"/>
      <c r="AM278" s="255"/>
      <c r="AN278" s="255"/>
      <c r="AO278" s="255"/>
      <c r="AP278" s="55">
        <v>10</v>
      </c>
    </row>
    <row r="279" spans="2:44" s="1" customFormat="1" ht="7.4" customHeight="1" x14ac:dyDescent="0.2">
      <c r="B279" s="258" t="s">
        <v>1120</v>
      </c>
      <c r="C279" s="258"/>
      <c r="D279" s="259">
        <v>479432676.26999903</v>
      </c>
      <c r="E279" s="259"/>
      <c r="F279" s="259"/>
      <c r="G279" s="259"/>
      <c r="H279" s="259"/>
      <c r="I279" s="259"/>
      <c r="J279" s="259"/>
      <c r="K279" s="259"/>
      <c r="L279" s="259"/>
      <c r="M279" s="259"/>
      <c r="N279" s="259"/>
      <c r="O279" s="255">
        <v>0.16245881486986</v>
      </c>
      <c r="P279" s="255"/>
      <c r="Q279" s="255"/>
      <c r="R279" s="255"/>
      <c r="S279" s="255"/>
      <c r="T279" s="255"/>
      <c r="U279" s="255"/>
      <c r="V279" s="255"/>
      <c r="W279" s="255"/>
      <c r="X279" s="255"/>
      <c r="Y279" s="253">
        <v>5498</v>
      </c>
      <c r="Z279" s="253"/>
      <c r="AA279" s="253"/>
      <c r="AB279" s="253"/>
      <c r="AC279" s="253"/>
      <c r="AD279" s="253"/>
      <c r="AE279" s="253"/>
      <c r="AF279" s="253"/>
      <c r="AG279" s="253"/>
      <c r="AH279" s="255">
        <v>0.124679683425176</v>
      </c>
      <c r="AI279" s="255"/>
      <c r="AJ279" s="255"/>
      <c r="AK279" s="255"/>
      <c r="AL279" s="255"/>
      <c r="AM279" s="255"/>
      <c r="AN279" s="255"/>
      <c r="AO279" s="255"/>
      <c r="AP279" s="55">
        <v>11</v>
      </c>
    </row>
    <row r="280" spans="2:44" s="1" customFormat="1" ht="7.4" customHeight="1" x14ac:dyDescent="0.2">
      <c r="B280" s="258" t="s">
        <v>1121</v>
      </c>
      <c r="C280" s="258"/>
      <c r="D280" s="259">
        <v>210679568.19999999</v>
      </c>
      <c r="E280" s="259"/>
      <c r="F280" s="259"/>
      <c r="G280" s="259"/>
      <c r="H280" s="259"/>
      <c r="I280" s="259"/>
      <c r="J280" s="259"/>
      <c r="K280" s="259"/>
      <c r="L280" s="259"/>
      <c r="M280" s="259"/>
      <c r="N280" s="259"/>
      <c r="O280" s="255">
        <v>7.13901130672841E-2</v>
      </c>
      <c r="P280" s="255"/>
      <c r="Q280" s="255"/>
      <c r="R280" s="255"/>
      <c r="S280" s="255"/>
      <c r="T280" s="255"/>
      <c r="U280" s="255"/>
      <c r="V280" s="255"/>
      <c r="W280" s="255"/>
      <c r="X280" s="255"/>
      <c r="Y280" s="253">
        <v>2032</v>
      </c>
      <c r="Z280" s="253"/>
      <c r="AA280" s="253"/>
      <c r="AB280" s="253"/>
      <c r="AC280" s="253"/>
      <c r="AD280" s="253"/>
      <c r="AE280" s="253"/>
      <c r="AF280" s="253"/>
      <c r="AG280" s="253"/>
      <c r="AH280" s="255">
        <v>4.6080232215343499E-2</v>
      </c>
      <c r="AI280" s="255"/>
      <c r="AJ280" s="255"/>
      <c r="AK280" s="255"/>
      <c r="AL280" s="255"/>
      <c r="AM280" s="255"/>
      <c r="AN280" s="255"/>
      <c r="AO280" s="255"/>
      <c r="AP280" s="55">
        <v>12</v>
      </c>
    </row>
    <row r="281" spans="2:44" s="1" customFormat="1" ht="7.4" customHeight="1" x14ac:dyDescent="0.2">
      <c r="B281" s="258" t="s">
        <v>1122</v>
      </c>
      <c r="C281" s="258"/>
      <c r="D281" s="259">
        <v>103345128.75</v>
      </c>
      <c r="E281" s="259"/>
      <c r="F281" s="259"/>
      <c r="G281" s="259"/>
      <c r="H281" s="259"/>
      <c r="I281" s="259"/>
      <c r="J281" s="259"/>
      <c r="K281" s="259"/>
      <c r="L281" s="259"/>
      <c r="M281" s="259"/>
      <c r="N281" s="259"/>
      <c r="O281" s="255">
        <v>3.5019154868457303E-2</v>
      </c>
      <c r="P281" s="255"/>
      <c r="Q281" s="255"/>
      <c r="R281" s="255"/>
      <c r="S281" s="255"/>
      <c r="T281" s="255"/>
      <c r="U281" s="255"/>
      <c r="V281" s="255"/>
      <c r="W281" s="255"/>
      <c r="X281" s="255"/>
      <c r="Y281" s="253">
        <v>917</v>
      </c>
      <c r="Z281" s="253"/>
      <c r="AA281" s="253"/>
      <c r="AB281" s="253"/>
      <c r="AC281" s="253"/>
      <c r="AD281" s="253"/>
      <c r="AE281" s="253"/>
      <c r="AF281" s="253"/>
      <c r="AG281" s="253"/>
      <c r="AH281" s="255">
        <v>2.0795065423951702E-2</v>
      </c>
      <c r="AI281" s="255"/>
      <c r="AJ281" s="255"/>
      <c r="AK281" s="255"/>
      <c r="AL281" s="255"/>
      <c r="AM281" s="255"/>
      <c r="AN281" s="255"/>
      <c r="AO281" s="255"/>
      <c r="AP281" s="55">
        <v>13</v>
      </c>
    </row>
    <row r="282" spans="2:44" s="1" customFormat="1" ht="7.4" customHeight="1" x14ac:dyDescent="0.2">
      <c r="B282" s="258" t="s">
        <v>1123</v>
      </c>
      <c r="C282" s="258"/>
      <c r="D282" s="259">
        <v>244925484.37</v>
      </c>
      <c r="E282" s="259"/>
      <c r="F282" s="259"/>
      <c r="G282" s="259"/>
      <c r="H282" s="259"/>
      <c r="I282" s="259"/>
      <c r="J282" s="259"/>
      <c r="K282" s="259"/>
      <c r="L282" s="259"/>
      <c r="M282" s="259"/>
      <c r="N282" s="259"/>
      <c r="O282" s="255">
        <v>8.2994559802945303E-2</v>
      </c>
      <c r="P282" s="255"/>
      <c r="Q282" s="255"/>
      <c r="R282" s="255"/>
      <c r="S282" s="255"/>
      <c r="T282" s="255"/>
      <c r="U282" s="255"/>
      <c r="V282" s="255"/>
      <c r="W282" s="255"/>
      <c r="X282" s="255"/>
      <c r="Y282" s="253">
        <v>1730</v>
      </c>
      <c r="Z282" s="253"/>
      <c r="AA282" s="253"/>
      <c r="AB282" s="253"/>
      <c r="AC282" s="253"/>
      <c r="AD282" s="253"/>
      <c r="AE282" s="253"/>
      <c r="AF282" s="253"/>
      <c r="AG282" s="253"/>
      <c r="AH282" s="255">
        <v>3.9231693766015797E-2</v>
      </c>
      <c r="AI282" s="255"/>
      <c r="AJ282" s="255"/>
      <c r="AK282" s="255"/>
      <c r="AL282" s="255"/>
      <c r="AM282" s="255"/>
      <c r="AN282" s="255"/>
      <c r="AO282" s="255"/>
      <c r="AP282" s="55">
        <v>14</v>
      </c>
    </row>
    <row r="283" spans="2:44" s="1" customFormat="1" ht="7.4" customHeight="1" x14ac:dyDescent="0.2">
      <c r="B283" s="257"/>
      <c r="C283" s="257"/>
      <c r="D283" s="260">
        <v>2951102878.9299998</v>
      </c>
      <c r="E283" s="260"/>
      <c r="F283" s="260"/>
      <c r="G283" s="260"/>
      <c r="H283" s="260"/>
      <c r="I283" s="260"/>
      <c r="J283" s="260"/>
      <c r="K283" s="260"/>
      <c r="L283" s="260"/>
      <c r="M283" s="260"/>
      <c r="N283" s="260"/>
      <c r="O283" s="256">
        <v>1</v>
      </c>
      <c r="P283" s="256"/>
      <c r="Q283" s="256"/>
      <c r="R283" s="256"/>
      <c r="S283" s="256"/>
      <c r="T283" s="256"/>
      <c r="U283" s="256"/>
      <c r="V283" s="256"/>
      <c r="W283" s="256"/>
      <c r="X283" s="256"/>
      <c r="Y283" s="254">
        <v>44097</v>
      </c>
      <c r="Z283" s="254"/>
      <c r="AA283" s="254"/>
      <c r="AB283" s="254"/>
      <c r="AC283" s="254"/>
      <c r="AD283" s="254"/>
      <c r="AE283" s="254"/>
      <c r="AF283" s="254"/>
      <c r="AG283" s="254"/>
      <c r="AH283" s="256">
        <v>1</v>
      </c>
      <c r="AI283" s="256"/>
      <c r="AJ283" s="256"/>
      <c r="AK283" s="256"/>
      <c r="AL283" s="256"/>
      <c r="AM283" s="256"/>
      <c r="AN283" s="256"/>
      <c r="AO283" s="256"/>
      <c r="AP283" s="56"/>
    </row>
    <row r="284" spans="2:44" s="1" customFormat="1" ht="6" customHeight="1" x14ac:dyDescent="0.2"/>
    <row r="285" spans="2:44" s="1" customFormat="1" ht="12.75" customHeight="1" x14ac:dyDescent="0.2">
      <c r="B285" s="246" t="s">
        <v>1144</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row>
    <row r="286" spans="2:44" s="1" customFormat="1" ht="5.25" customHeight="1" x14ac:dyDescent="0.2"/>
    <row r="287" spans="2:44" s="1" customFormat="1" ht="7.15" customHeight="1" x14ac:dyDescent="0.2">
      <c r="B287" s="244" t="s">
        <v>1018</v>
      </c>
      <c r="C287" s="244"/>
      <c r="D287" s="244" t="s">
        <v>1015</v>
      </c>
      <c r="E287" s="244"/>
      <c r="F287" s="244"/>
      <c r="G287" s="244"/>
      <c r="H287" s="244"/>
      <c r="I287" s="244"/>
      <c r="J287" s="244"/>
      <c r="K287" s="244"/>
      <c r="L287" s="244"/>
      <c r="M287" s="244"/>
      <c r="N287" s="244"/>
      <c r="O287" s="244" t="s">
        <v>1016</v>
      </c>
      <c r="P287" s="244"/>
      <c r="Q287" s="244"/>
      <c r="R287" s="244"/>
      <c r="S287" s="244"/>
      <c r="T287" s="244"/>
      <c r="U287" s="244"/>
      <c r="V287" s="244"/>
      <c r="W287" s="244"/>
      <c r="X287" s="244"/>
      <c r="Y287" s="244" t="s">
        <v>1017</v>
      </c>
      <c r="Z287" s="244"/>
      <c r="AA287" s="244"/>
      <c r="AB287" s="244"/>
      <c r="AC287" s="244"/>
      <c r="AD287" s="244"/>
      <c r="AE287" s="244"/>
      <c r="AF287" s="244"/>
      <c r="AG287" s="244"/>
      <c r="AH287" s="244" t="s">
        <v>1016</v>
      </c>
      <c r="AI287" s="244"/>
      <c r="AJ287" s="244"/>
      <c r="AK287" s="244"/>
      <c r="AL287" s="244"/>
      <c r="AM287" s="244"/>
      <c r="AN287" s="244"/>
      <c r="AO287" s="244"/>
    </row>
    <row r="288" spans="2:44" s="1" customFormat="1" ht="7.15" customHeight="1" x14ac:dyDescent="0.2">
      <c r="B288" s="258" t="s">
        <v>1124</v>
      </c>
      <c r="C288" s="258"/>
      <c r="D288" s="259">
        <v>52133790.030000001</v>
      </c>
      <c r="E288" s="259"/>
      <c r="F288" s="259"/>
      <c r="G288" s="259"/>
      <c r="H288" s="259"/>
      <c r="I288" s="259"/>
      <c r="J288" s="259"/>
      <c r="K288" s="259"/>
      <c r="L288" s="259"/>
      <c r="M288" s="259"/>
      <c r="N288" s="259"/>
      <c r="O288" s="255">
        <v>1.7665866684018299E-2</v>
      </c>
      <c r="P288" s="255"/>
      <c r="Q288" s="255"/>
      <c r="R288" s="255"/>
      <c r="S288" s="255"/>
      <c r="T288" s="255"/>
      <c r="U288" s="255"/>
      <c r="V288" s="255"/>
      <c r="W288" s="255"/>
      <c r="X288" s="255"/>
      <c r="Y288" s="253">
        <v>2855</v>
      </c>
      <c r="Z288" s="253"/>
      <c r="AA288" s="253"/>
      <c r="AB288" s="253"/>
      <c r="AC288" s="253"/>
      <c r="AD288" s="253"/>
      <c r="AE288" s="253"/>
      <c r="AF288" s="253"/>
      <c r="AG288" s="253"/>
      <c r="AH288" s="255">
        <v>6.4743633353742905E-2</v>
      </c>
      <c r="AI288" s="255"/>
      <c r="AJ288" s="255"/>
      <c r="AK288" s="255"/>
      <c r="AL288" s="255"/>
      <c r="AM288" s="255"/>
      <c r="AN288" s="255"/>
      <c r="AO288" s="255"/>
    </row>
    <row r="289" spans="2:41" s="1" customFormat="1" ht="7.15" customHeight="1" x14ac:dyDescent="0.2">
      <c r="B289" s="258" t="s">
        <v>1020</v>
      </c>
      <c r="C289" s="258"/>
      <c r="D289" s="259">
        <v>148665857.97999999</v>
      </c>
      <c r="E289" s="259"/>
      <c r="F289" s="259"/>
      <c r="G289" s="259"/>
      <c r="H289" s="259"/>
      <c r="I289" s="259"/>
      <c r="J289" s="259"/>
      <c r="K289" s="259"/>
      <c r="L289" s="259"/>
      <c r="M289" s="259"/>
      <c r="N289" s="259"/>
      <c r="O289" s="255">
        <v>5.0376372522093503E-2</v>
      </c>
      <c r="P289" s="255"/>
      <c r="Q289" s="255"/>
      <c r="R289" s="255"/>
      <c r="S289" s="255"/>
      <c r="T289" s="255"/>
      <c r="U289" s="255"/>
      <c r="V289" s="255"/>
      <c r="W289" s="255"/>
      <c r="X289" s="255"/>
      <c r="Y289" s="253">
        <v>6160</v>
      </c>
      <c r="Z289" s="253"/>
      <c r="AA289" s="253"/>
      <c r="AB289" s="253"/>
      <c r="AC289" s="253"/>
      <c r="AD289" s="253"/>
      <c r="AE289" s="253"/>
      <c r="AF289" s="253"/>
      <c r="AG289" s="253"/>
      <c r="AH289" s="255">
        <v>0.139692042542577</v>
      </c>
      <c r="AI289" s="255"/>
      <c r="AJ289" s="255"/>
      <c r="AK289" s="255"/>
      <c r="AL289" s="255"/>
      <c r="AM289" s="255"/>
      <c r="AN289" s="255"/>
      <c r="AO289" s="255"/>
    </row>
    <row r="290" spans="2:41" s="1" customFormat="1" ht="7.15" customHeight="1" x14ac:dyDescent="0.2">
      <c r="B290" s="258" t="s">
        <v>1021</v>
      </c>
      <c r="C290" s="258"/>
      <c r="D290" s="259">
        <v>151264091.50999999</v>
      </c>
      <c r="E290" s="259"/>
      <c r="F290" s="259"/>
      <c r="G290" s="259"/>
      <c r="H290" s="259"/>
      <c r="I290" s="259"/>
      <c r="J290" s="259"/>
      <c r="K290" s="259"/>
      <c r="L290" s="259"/>
      <c r="M290" s="259"/>
      <c r="N290" s="259"/>
      <c r="O290" s="255">
        <v>5.1256800496512801E-2</v>
      </c>
      <c r="P290" s="255"/>
      <c r="Q290" s="255"/>
      <c r="R290" s="255"/>
      <c r="S290" s="255"/>
      <c r="T290" s="255"/>
      <c r="U290" s="255"/>
      <c r="V290" s="255"/>
      <c r="W290" s="255"/>
      <c r="X290" s="255"/>
      <c r="Y290" s="253">
        <v>4111</v>
      </c>
      <c r="Z290" s="253"/>
      <c r="AA290" s="253"/>
      <c r="AB290" s="253"/>
      <c r="AC290" s="253"/>
      <c r="AD290" s="253"/>
      <c r="AE290" s="253"/>
      <c r="AF290" s="253"/>
      <c r="AG290" s="253"/>
      <c r="AH290" s="255">
        <v>9.3226296573462999E-2</v>
      </c>
      <c r="AI290" s="255"/>
      <c r="AJ290" s="255"/>
      <c r="AK290" s="255"/>
      <c r="AL290" s="255"/>
      <c r="AM290" s="255"/>
      <c r="AN290" s="255"/>
      <c r="AO290" s="255"/>
    </row>
    <row r="291" spans="2:41" s="1" customFormat="1" ht="7.15" customHeight="1" x14ac:dyDescent="0.2">
      <c r="B291" s="258" t="s">
        <v>1022</v>
      </c>
      <c r="C291" s="258"/>
      <c r="D291" s="259">
        <v>203174031.209999</v>
      </c>
      <c r="E291" s="259"/>
      <c r="F291" s="259"/>
      <c r="G291" s="259"/>
      <c r="H291" s="259"/>
      <c r="I291" s="259"/>
      <c r="J291" s="259"/>
      <c r="K291" s="259"/>
      <c r="L291" s="259"/>
      <c r="M291" s="259"/>
      <c r="N291" s="259"/>
      <c r="O291" s="255">
        <v>6.88468140709705E-2</v>
      </c>
      <c r="P291" s="255"/>
      <c r="Q291" s="255"/>
      <c r="R291" s="255"/>
      <c r="S291" s="255"/>
      <c r="T291" s="255"/>
      <c r="U291" s="255"/>
      <c r="V291" s="255"/>
      <c r="W291" s="255"/>
      <c r="X291" s="255"/>
      <c r="Y291" s="253">
        <v>4298</v>
      </c>
      <c r="Z291" s="253"/>
      <c r="AA291" s="253"/>
      <c r="AB291" s="253"/>
      <c r="AC291" s="253"/>
      <c r="AD291" s="253"/>
      <c r="AE291" s="253"/>
      <c r="AF291" s="253"/>
      <c r="AG291" s="253"/>
      <c r="AH291" s="255">
        <v>9.7466947864934095E-2</v>
      </c>
      <c r="AI291" s="255"/>
      <c r="AJ291" s="255"/>
      <c r="AK291" s="255"/>
      <c r="AL291" s="255"/>
      <c r="AM291" s="255"/>
      <c r="AN291" s="255"/>
      <c r="AO291" s="255"/>
    </row>
    <row r="292" spans="2:41" s="1" customFormat="1" ht="7.15" customHeight="1" x14ac:dyDescent="0.2">
      <c r="B292" s="258" t="s">
        <v>1023</v>
      </c>
      <c r="C292" s="258"/>
      <c r="D292" s="259">
        <v>229163084.17999899</v>
      </c>
      <c r="E292" s="259"/>
      <c r="F292" s="259"/>
      <c r="G292" s="259"/>
      <c r="H292" s="259"/>
      <c r="I292" s="259"/>
      <c r="J292" s="259"/>
      <c r="K292" s="259"/>
      <c r="L292" s="259"/>
      <c r="M292" s="259"/>
      <c r="N292" s="259"/>
      <c r="O292" s="255">
        <v>7.7653370140416206E-2</v>
      </c>
      <c r="P292" s="255"/>
      <c r="Q292" s="255"/>
      <c r="R292" s="255"/>
      <c r="S292" s="255"/>
      <c r="T292" s="255"/>
      <c r="U292" s="255"/>
      <c r="V292" s="255"/>
      <c r="W292" s="255"/>
      <c r="X292" s="255"/>
      <c r="Y292" s="253">
        <v>3818</v>
      </c>
      <c r="Z292" s="253"/>
      <c r="AA292" s="253"/>
      <c r="AB292" s="253"/>
      <c r="AC292" s="253"/>
      <c r="AD292" s="253"/>
      <c r="AE292" s="253"/>
      <c r="AF292" s="253"/>
      <c r="AG292" s="253"/>
      <c r="AH292" s="255">
        <v>8.6581853640837203E-2</v>
      </c>
      <c r="AI292" s="255"/>
      <c r="AJ292" s="255"/>
      <c r="AK292" s="255"/>
      <c r="AL292" s="255"/>
      <c r="AM292" s="255"/>
      <c r="AN292" s="255"/>
      <c r="AO292" s="255"/>
    </row>
    <row r="293" spans="2:41" s="1" customFormat="1" ht="7.15" customHeight="1" x14ac:dyDescent="0.2">
      <c r="B293" s="258" t="s">
        <v>1024</v>
      </c>
      <c r="C293" s="258"/>
      <c r="D293" s="259">
        <v>242475384.09000099</v>
      </c>
      <c r="E293" s="259"/>
      <c r="F293" s="259"/>
      <c r="G293" s="259"/>
      <c r="H293" s="259"/>
      <c r="I293" s="259"/>
      <c r="J293" s="259"/>
      <c r="K293" s="259"/>
      <c r="L293" s="259"/>
      <c r="M293" s="259"/>
      <c r="N293" s="259"/>
      <c r="O293" s="255">
        <v>8.2164327723442898E-2</v>
      </c>
      <c r="P293" s="255"/>
      <c r="Q293" s="255"/>
      <c r="R293" s="255"/>
      <c r="S293" s="255"/>
      <c r="T293" s="255"/>
      <c r="U293" s="255"/>
      <c r="V293" s="255"/>
      <c r="W293" s="255"/>
      <c r="X293" s="255"/>
      <c r="Y293" s="253">
        <v>3543</v>
      </c>
      <c r="Z293" s="253"/>
      <c r="AA293" s="253"/>
      <c r="AB293" s="253"/>
      <c r="AC293" s="253"/>
      <c r="AD293" s="253"/>
      <c r="AE293" s="253"/>
      <c r="AF293" s="253"/>
      <c r="AG293" s="253"/>
      <c r="AH293" s="255">
        <v>8.0345601741615105E-2</v>
      </c>
      <c r="AI293" s="255"/>
      <c r="AJ293" s="255"/>
      <c r="AK293" s="255"/>
      <c r="AL293" s="255"/>
      <c r="AM293" s="255"/>
      <c r="AN293" s="255"/>
      <c r="AO293" s="255"/>
    </row>
    <row r="294" spans="2:41" s="1" customFormat="1" ht="7.15" customHeight="1" x14ac:dyDescent="0.2">
      <c r="B294" s="258" t="s">
        <v>1025</v>
      </c>
      <c r="C294" s="258"/>
      <c r="D294" s="259">
        <v>320658587.49000102</v>
      </c>
      <c r="E294" s="259"/>
      <c r="F294" s="259"/>
      <c r="G294" s="259"/>
      <c r="H294" s="259"/>
      <c r="I294" s="259"/>
      <c r="J294" s="259"/>
      <c r="K294" s="259"/>
      <c r="L294" s="259"/>
      <c r="M294" s="259"/>
      <c r="N294" s="259"/>
      <c r="O294" s="255">
        <v>0.10865720398275799</v>
      </c>
      <c r="P294" s="255"/>
      <c r="Q294" s="255"/>
      <c r="R294" s="255"/>
      <c r="S294" s="255"/>
      <c r="T294" s="255"/>
      <c r="U294" s="255"/>
      <c r="V294" s="255"/>
      <c r="W294" s="255"/>
      <c r="X294" s="255"/>
      <c r="Y294" s="253">
        <v>4090</v>
      </c>
      <c r="Z294" s="253"/>
      <c r="AA294" s="253"/>
      <c r="AB294" s="253"/>
      <c r="AC294" s="253"/>
      <c r="AD294" s="253"/>
      <c r="AE294" s="253"/>
      <c r="AF294" s="253"/>
      <c r="AG294" s="253"/>
      <c r="AH294" s="255">
        <v>9.27500737011588E-2</v>
      </c>
      <c r="AI294" s="255"/>
      <c r="AJ294" s="255"/>
      <c r="AK294" s="255"/>
      <c r="AL294" s="255"/>
      <c r="AM294" s="255"/>
      <c r="AN294" s="255"/>
      <c r="AO294" s="255"/>
    </row>
    <row r="295" spans="2:41" s="1" customFormat="1" ht="7.15" customHeight="1" x14ac:dyDescent="0.2">
      <c r="B295" s="258" t="s">
        <v>1026</v>
      </c>
      <c r="C295" s="258"/>
      <c r="D295" s="259">
        <v>281896561.39999998</v>
      </c>
      <c r="E295" s="259"/>
      <c r="F295" s="259"/>
      <c r="G295" s="259"/>
      <c r="H295" s="259"/>
      <c r="I295" s="259"/>
      <c r="J295" s="259"/>
      <c r="K295" s="259"/>
      <c r="L295" s="259"/>
      <c r="M295" s="259"/>
      <c r="N295" s="259"/>
      <c r="O295" s="255">
        <v>9.5522444646934601E-2</v>
      </c>
      <c r="P295" s="255"/>
      <c r="Q295" s="255"/>
      <c r="R295" s="255"/>
      <c r="S295" s="255"/>
      <c r="T295" s="255"/>
      <c r="U295" s="255"/>
      <c r="V295" s="255"/>
      <c r="W295" s="255"/>
      <c r="X295" s="255"/>
      <c r="Y295" s="253">
        <v>3127</v>
      </c>
      <c r="Z295" s="253"/>
      <c r="AA295" s="253"/>
      <c r="AB295" s="253"/>
      <c r="AC295" s="253"/>
      <c r="AD295" s="253"/>
      <c r="AE295" s="253"/>
      <c r="AF295" s="253"/>
      <c r="AG295" s="253"/>
      <c r="AH295" s="255">
        <v>7.0911853414064502E-2</v>
      </c>
      <c r="AI295" s="255"/>
      <c r="AJ295" s="255"/>
      <c r="AK295" s="255"/>
      <c r="AL295" s="255"/>
      <c r="AM295" s="255"/>
      <c r="AN295" s="255"/>
      <c r="AO295" s="255"/>
    </row>
    <row r="296" spans="2:41" s="1" customFormat="1" ht="7.15" customHeight="1" x14ac:dyDescent="0.2">
      <c r="B296" s="258" t="s">
        <v>1027</v>
      </c>
      <c r="C296" s="258"/>
      <c r="D296" s="259">
        <v>276329235.74000001</v>
      </c>
      <c r="E296" s="259"/>
      <c r="F296" s="259"/>
      <c r="G296" s="259"/>
      <c r="H296" s="259"/>
      <c r="I296" s="259"/>
      <c r="J296" s="259"/>
      <c r="K296" s="259"/>
      <c r="L296" s="259"/>
      <c r="M296" s="259"/>
      <c r="N296" s="259"/>
      <c r="O296" s="255">
        <v>9.3635920900253494E-2</v>
      </c>
      <c r="P296" s="255"/>
      <c r="Q296" s="255"/>
      <c r="R296" s="255"/>
      <c r="S296" s="255"/>
      <c r="T296" s="255"/>
      <c r="U296" s="255"/>
      <c r="V296" s="255"/>
      <c r="W296" s="255"/>
      <c r="X296" s="255"/>
      <c r="Y296" s="253">
        <v>3044</v>
      </c>
      <c r="Z296" s="253"/>
      <c r="AA296" s="253"/>
      <c r="AB296" s="253"/>
      <c r="AC296" s="253"/>
      <c r="AD296" s="253"/>
      <c r="AE296" s="253"/>
      <c r="AF296" s="253"/>
      <c r="AG296" s="253"/>
      <c r="AH296" s="255">
        <v>6.9029639204481005E-2</v>
      </c>
      <c r="AI296" s="255"/>
      <c r="AJ296" s="255"/>
      <c r="AK296" s="255"/>
      <c r="AL296" s="255"/>
      <c r="AM296" s="255"/>
      <c r="AN296" s="255"/>
      <c r="AO296" s="255"/>
    </row>
    <row r="297" spans="2:41" s="1" customFormat="1" ht="7.15" customHeight="1" x14ac:dyDescent="0.2">
      <c r="B297" s="258" t="s">
        <v>1028</v>
      </c>
      <c r="C297" s="258"/>
      <c r="D297" s="259">
        <v>427094909.27000099</v>
      </c>
      <c r="E297" s="259"/>
      <c r="F297" s="259"/>
      <c r="G297" s="259"/>
      <c r="H297" s="259"/>
      <c r="I297" s="259"/>
      <c r="J297" s="259"/>
      <c r="K297" s="259"/>
      <c r="L297" s="259"/>
      <c r="M297" s="259"/>
      <c r="N297" s="259"/>
      <c r="O297" s="255">
        <v>0.14472382929085001</v>
      </c>
      <c r="P297" s="255"/>
      <c r="Q297" s="255"/>
      <c r="R297" s="255"/>
      <c r="S297" s="255"/>
      <c r="T297" s="255"/>
      <c r="U297" s="255"/>
      <c r="V297" s="255"/>
      <c r="W297" s="255"/>
      <c r="X297" s="255"/>
      <c r="Y297" s="253">
        <v>4152</v>
      </c>
      <c r="Z297" s="253"/>
      <c r="AA297" s="253"/>
      <c r="AB297" s="253"/>
      <c r="AC297" s="253"/>
      <c r="AD297" s="253"/>
      <c r="AE297" s="253"/>
      <c r="AF297" s="253"/>
      <c r="AG297" s="253"/>
      <c r="AH297" s="255">
        <v>9.4156065038438E-2</v>
      </c>
      <c r="AI297" s="255"/>
      <c r="AJ297" s="255"/>
      <c r="AK297" s="255"/>
      <c r="AL297" s="255"/>
      <c r="AM297" s="255"/>
      <c r="AN297" s="255"/>
      <c r="AO297" s="255"/>
    </row>
    <row r="298" spans="2:41" s="1" customFormat="1" ht="7.15" customHeight="1" x14ac:dyDescent="0.2">
      <c r="B298" s="258" t="s">
        <v>1029</v>
      </c>
      <c r="C298" s="258"/>
      <c r="D298" s="259">
        <v>141316456.09999999</v>
      </c>
      <c r="E298" s="259"/>
      <c r="F298" s="259"/>
      <c r="G298" s="259"/>
      <c r="H298" s="259"/>
      <c r="I298" s="259"/>
      <c r="J298" s="259"/>
      <c r="K298" s="259"/>
      <c r="L298" s="259"/>
      <c r="M298" s="259"/>
      <c r="N298" s="259"/>
      <c r="O298" s="255">
        <v>4.7885980901905503E-2</v>
      </c>
      <c r="P298" s="255"/>
      <c r="Q298" s="255"/>
      <c r="R298" s="255"/>
      <c r="S298" s="255"/>
      <c r="T298" s="255"/>
      <c r="U298" s="255"/>
      <c r="V298" s="255"/>
      <c r="W298" s="255"/>
      <c r="X298" s="255"/>
      <c r="Y298" s="253">
        <v>1336</v>
      </c>
      <c r="Z298" s="253"/>
      <c r="AA298" s="253"/>
      <c r="AB298" s="253"/>
      <c r="AC298" s="253"/>
      <c r="AD298" s="253"/>
      <c r="AE298" s="253"/>
      <c r="AF298" s="253"/>
      <c r="AG298" s="253"/>
      <c r="AH298" s="255">
        <v>3.0296845590403E-2</v>
      </c>
      <c r="AI298" s="255"/>
      <c r="AJ298" s="255"/>
      <c r="AK298" s="255"/>
      <c r="AL298" s="255"/>
      <c r="AM298" s="255"/>
      <c r="AN298" s="255"/>
      <c r="AO298" s="255"/>
    </row>
    <row r="299" spans="2:41" s="1" customFormat="1" ht="7.15" customHeight="1" x14ac:dyDescent="0.2">
      <c r="B299" s="258" t="s">
        <v>1030</v>
      </c>
      <c r="C299" s="258"/>
      <c r="D299" s="259">
        <v>281746842.20999998</v>
      </c>
      <c r="E299" s="259"/>
      <c r="F299" s="259"/>
      <c r="G299" s="259"/>
      <c r="H299" s="259"/>
      <c r="I299" s="259"/>
      <c r="J299" s="259"/>
      <c r="K299" s="259"/>
      <c r="L299" s="259"/>
      <c r="M299" s="259"/>
      <c r="N299" s="259"/>
      <c r="O299" s="255">
        <v>9.54717113461509E-2</v>
      </c>
      <c r="P299" s="255"/>
      <c r="Q299" s="255"/>
      <c r="R299" s="255"/>
      <c r="S299" s="255"/>
      <c r="T299" s="255"/>
      <c r="U299" s="255"/>
      <c r="V299" s="255"/>
      <c r="W299" s="255"/>
      <c r="X299" s="255"/>
      <c r="Y299" s="253">
        <v>2220</v>
      </c>
      <c r="Z299" s="253"/>
      <c r="AA299" s="253"/>
      <c r="AB299" s="253"/>
      <c r="AC299" s="253"/>
      <c r="AD299" s="253"/>
      <c r="AE299" s="253"/>
      <c r="AF299" s="253"/>
      <c r="AG299" s="253"/>
      <c r="AH299" s="255">
        <v>5.0343560786448097E-2</v>
      </c>
      <c r="AI299" s="255"/>
      <c r="AJ299" s="255"/>
      <c r="AK299" s="255"/>
      <c r="AL299" s="255"/>
      <c r="AM299" s="255"/>
      <c r="AN299" s="255"/>
      <c r="AO299" s="255"/>
    </row>
    <row r="300" spans="2:41" s="1" customFormat="1" ht="7.15" customHeight="1" x14ac:dyDescent="0.2">
      <c r="B300" s="258" t="s">
        <v>1031</v>
      </c>
      <c r="C300" s="258"/>
      <c r="D300" s="259">
        <v>175779805.19</v>
      </c>
      <c r="E300" s="259"/>
      <c r="F300" s="259"/>
      <c r="G300" s="259"/>
      <c r="H300" s="259"/>
      <c r="I300" s="259"/>
      <c r="J300" s="259"/>
      <c r="K300" s="259"/>
      <c r="L300" s="259"/>
      <c r="M300" s="259"/>
      <c r="N300" s="259"/>
      <c r="O300" s="255">
        <v>5.9564106166889501E-2</v>
      </c>
      <c r="P300" s="255"/>
      <c r="Q300" s="255"/>
      <c r="R300" s="255"/>
      <c r="S300" s="255"/>
      <c r="T300" s="255"/>
      <c r="U300" s="255"/>
      <c r="V300" s="255"/>
      <c r="W300" s="255"/>
      <c r="X300" s="255"/>
      <c r="Y300" s="253">
        <v>1198</v>
      </c>
      <c r="Z300" s="253"/>
      <c r="AA300" s="253"/>
      <c r="AB300" s="253"/>
      <c r="AC300" s="253"/>
      <c r="AD300" s="253"/>
      <c r="AE300" s="253"/>
      <c r="AF300" s="253"/>
      <c r="AG300" s="253"/>
      <c r="AH300" s="255">
        <v>2.7167381000975099E-2</v>
      </c>
      <c r="AI300" s="255"/>
      <c r="AJ300" s="255"/>
      <c r="AK300" s="255"/>
      <c r="AL300" s="255"/>
      <c r="AM300" s="255"/>
      <c r="AN300" s="255"/>
      <c r="AO300" s="255"/>
    </row>
    <row r="301" spans="2:41" s="1" customFormat="1" ht="7.15" customHeight="1" x14ac:dyDescent="0.2">
      <c r="B301" s="258" t="s">
        <v>1032</v>
      </c>
      <c r="C301" s="258"/>
      <c r="D301" s="259">
        <v>15853605.789999999</v>
      </c>
      <c r="E301" s="259"/>
      <c r="F301" s="259"/>
      <c r="G301" s="259"/>
      <c r="H301" s="259"/>
      <c r="I301" s="259"/>
      <c r="J301" s="259"/>
      <c r="K301" s="259"/>
      <c r="L301" s="259"/>
      <c r="M301" s="259"/>
      <c r="N301" s="259"/>
      <c r="O301" s="255">
        <v>5.3720952607887902E-3</v>
      </c>
      <c r="P301" s="255"/>
      <c r="Q301" s="255"/>
      <c r="R301" s="255"/>
      <c r="S301" s="255"/>
      <c r="T301" s="255"/>
      <c r="U301" s="255"/>
      <c r="V301" s="255"/>
      <c r="W301" s="255"/>
      <c r="X301" s="255"/>
      <c r="Y301" s="253">
        <v>121</v>
      </c>
      <c r="Z301" s="253"/>
      <c r="AA301" s="253"/>
      <c r="AB301" s="253"/>
      <c r="AC301" s="253"/>
      <c r="AD301" s="253"/>
      <c r="AE301" s="253"/>
      <c r="AF301" s="253"/>
      <c r="AG301" s="253"/>
      <c r="AH301" s="255">
        <v>2.7439508356577498E-3</v>
      </c>
      <c r="AI301" s="255"/>
      <c r="AJ301" s="255"/>
      <c r="AK301" s="255"/>
      <c r="AL301" s="255"/>
      <c r="AM301" s="255"/>
      <c r="AN301" s="255"/>
      <c r="AO301" s="255"/>
    </row>
    <row r="302" spans="2:41" s="1" customFormat="1" ht="7.15" customHeight="1" x14ac:dyDescent="0.2">
      <c r="B302" s="258" t="s">
        <v>1033</v>
      </c>
      <c r="C302" s="258"/>
      <c r="D302" s="259">
        <v>1082857.69</v>
      </c>
      <c r="E302" s="259"/>
      <c r="F302" s="259"/>
      <c r="G302" s="259"/>
      <c r="H302" s="259"/>
      <c r="I302" s="259"/>
      <c r="J302" s="259"/>
      <c r="K302" s="259"/>
      <c r="L302" s="259"/>
      <c r="M302" s="259"/>
      <c r="N302" s="259"/>
      <c r="O302" s="255">
        <v>3.66933222738957E-4</v>
      </c>
      <c r="P302" s="255"/>
      <c r="Q302" s="255"/>
      <c r="R302" s="255"/>
      <c r="S302" s="255"/>
      <c r="T302" s="255"/>
      <c r="U302" s="255"/>
      <c r="V302" s="255"/>
      <c r="W302" s="255"/>
      <c r="X302" s="255"/>
      <c r="Y302" s="253">
        <v>7</v>
      </c>
      <c r="Z302" s="253"/>
      <c r="AA302" s="253"/>
      <c r="AB302" s="253"/>
      <c r="AC302" s="253"/>
      <c r="AD302" s="253"/>
      <c r="AE302" s="253"/>
      <c r="AF302" s="253"/>
      <c r="AG302" s="253"/>
      <c r="AH302" s="255">
        <v>1.58740957434746E-4</v>
      </c>
      <c r="AI302" s="255"/>
      <c r="AJ302" s="255"/>
      <c r="AK302" s="255"/>
      <c r="AL302" s="255"/>
      <c r="AM302" s="255"/>
      <c r="AN302" s="255"/>
      <c r="AO302" s="255"/>
    </row>
    <row r="303" spans="2:41" s="1" customFormat="1" ht="7.15" customHeight="1" x14ac:dyDescent="0.2">
      <c r="B303" s="258" t="s">
        <v>1034</v>
      </c>
      <c r="C303" s="258"/>
      <c r="D303" s="259">
        <v>2249622.35</v>
      </c>
      <c r="E303" s="259"/>
      <c r="F303" s="259"/>
      <c r="G303" s="259"/>
      <c r="H303" s="259"/>
      <c r="I303" s="259"/>
      <c r="J303" s="259"/>
      <c r="K303" s="259"/>
      <c r="L303" s="259"/>
      <c r="M303" s="259"/>
      <c r="N303" s="259"/>
      <c r="O303" s="255">
        <v>7.6229885649247797E-4</v>
      </c>
      <c r="P303" s="255"/>
      <c r="Q303" s="255"/>
      <c r="R303" s="255"/>
      <c r="S303" s="255"/>
      <c r="T303" s="255"/>
      <c r="U303" s="255"/>
      <c r="V303" s="255"/>
      <c r="W303" s="255"/>
      <c r="X303" s="255"/>
      <c r="Y303" s="253">
        <v>13</v>
      </c>
      <c r="Z303" s="253"/>
      <c r="AA303" s="253"/>
      <c r="AB303" s="253"/>
      <c r="AC303" s="253"/>
      <c r="AD303" s="253"/>
      <c r="AE303" s="253"/>
      <c r="AF303" s="253"/>
      <c r="AG303" s="253"/>
      <c r="AH303" s="255">
        <v>2.9480463523595701E-4</v>
      </c>
      <c r="AI303" s="255"/>
      <c r="AJ303" s="255"/>
      <c r="AK303" s="255"/>
      <c r="AL303" s="255"/>
      <c r="AM303" s="255"/>
      <c r="AN303" s="255"/>
      <c r="AO303" s="255"/>
    </row>
    <row r="304" spans="2:41" s="1" customFormat="1" ht="7.15" customHeight="1" x14ac:dyDescent="0.2">
      <c r="B304" s="258" t="s">
        <v>1035</v>
      </c>
      <c r="C304" s="258"/>
      <c r="D304" s="259">
        <v>218156.7</v>
      </c>
      <c r="E304" s="259"/>
      <c r="F304" s="259"/>
      <c r="G304" s="259"/>
      <c r="H304" s="259"/>
      <c r="I304" s="259"/>
      <c r="J304" s="259"/>
      <c r="K304" s="259"/>
      <c r="L304" s="259"/>
      <c r="M304" s="259"/>
      <c r="N304" s="259"/>
      <c r="O304" s="255">
        <v>7.3923786784111905E-5</v>
      </c>
      <c r="P304" s="255"/>
      <c r="Q304" s="255"/>
      <c r="R304" s="255"/>
      <c r="S304" s="255"/>
      <c r="T304" s="255"/>
      <c r="U304" s="255"/>
      <c r="V304" s="255"/>
      <c r="W304" s="255"/>
      <c r="X304" s="255"/>
      <c r="Y304" s="253">
        <v>4</v>
      </c>
      <c r="Z304" s="253"/>
      <c r="AA304" s="253"/>
      <c r="AB304" s="253"/>
      <c r="AC304" s="253"/>
      <c r="AD304" s="253"/>
      <c r="AE304" s="253"/>
      <c r="AF304" s="253"/>
      <c r="AG304" s="253"/>
      <c r="AH304" s="255">
        <v>9.0709118534140702E-5</v>
      </c>
      <c r="AI304" s="255"/>
      <c r="AJ304" s="255"/>
      <c r="AK304" s="255"/>
      <c r="AL304" s="255"/>
      <c r="AM304" s="255"/>
      <c r="AN304" s="255"/>
      <c r="AO304" s="255"/>
    </row>
    <row r="305" spans="2:44" s="1" customFormat="1" ht="6.4" customHeight="1" x14ac:dyDescent="0.2">
      <c r="B305" s="257"/>
      <c r="C305" s="257"/>
      <c r="D305" s="260">
        <v>2951102878.9299998</v>
      </c>
      <c r="E305" s="260"/>
      <c r="F305" s="260"/>
      <c r="G305" s="260"/>
      <c r="H305" s="260"/>
      <c r="I305" s="260"/>
      <c r="J305" s="260"/>
      <c r="K305" s="260"/>
      <c r="L305" s="260"/>
      <c r="M305" s="260"/>
      <c r="N305" s="260"/>
      <c r="O305" s="256">
        <v>1</v>
      </c>
      <c r="P305" s="256"/>
      <c r="Q305" s="256"/>
      <c r="R305" s="256"/>
      <c r="S305" s="256"/>
      <c r="T305" s="256"/>
      <c r="U305" s="256"/>
      <c r="V305" s="256"/>
      <c r="W305" s="256"/>
      <c r="X305" s="256"/>
      <c r="Y305" s="254">
        <v>44097</v>
      </c>
      <c r="Z305" s="254"/>
      <c r="AA305" s="254"/>
      <c r="AB305" s="254"/>
      <c r="AC305" s="254"/>
      <c r="AD305" s="254"/>
      <c r="AE305" s="254"/>
      <c r="AF305" s="254"/>
      <c r="AG305" s="254"/>
      <c r="AH305" s="256">
        <v>1</v>
      </c>
      <c r="AI305" s="256"/>
      <c r="AJ305" s="256"/>
      <c r="AK305" s="256"/>
      <c r="AL305" s="256"/>
      <c r="AM305" s="256"/>
      <c r="AN305" s="256"/>
      <c r="AO305" s="256"/>
    </row>
    <row r="306" spans="2:44" s="1" customFormat="1" ht="6" customHeight="1" x14ac:dyDescent="0.2"/>
    <row r="307" spans="2:44" s="1" customFormat="1" ht="12.75" customHeight="1" x14ac:dyDescent="0.2">
      <c r="B307" s="246" t="s">
        <v>1145</v>
      </c>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row>
    <row r="308" spans="2:44" s="1" customFormat="1" ht="5.25" customHeight="1" x14ac:dyDescent="0.2"/>
    <row r="309" spans="2:44" s="1" customFormat="1" ht="8.15" customHeight="1" x14ac:dyDescent="0.2">
      <c r="B309" s="244" t="s">
        <v>1018</v>
      </c>
      <c r="C309" s="244"/>
      <c r="D309" s="244" t="s">
        <v>1015</v>
      </c>
      <c r="E309" s="244"/>
      <c r="F309" s="244"/>
      <c r="G309" s="244"/>
      <c r="H309" s="244"/>
      <c r="I309" s="244"/>
      <c r="J309" s="244"/>
      <c r="K309" s="244"/>
      <c r="L309" s="244"/>
      <c r="M309" s="244"/>
      <c r="N309" s="244"/>
      <c r="O309" s="244" t="s">
        <v>1016</v>
      </c>
      <c r="P309" s="244"/>
      <c r="Q309" s="244"/>
      <c r="R309" s="244"/>
      <c r="S309" s="244"/>
      <c r="T309" s="244"/>
      <c r="U309" s="244"/>
      <c r="V309" s="244"/>
      <c r="W309" s="244"/>
      <c r="X309" s="244"/>
      <c r="Y309" s="244" t="s">
        <v>1017</v>
      </c>
      <c r="Z309" s="244"/>
      <c r="AA309" s="244"/>
      <c r="AB309" s="244"/>
      <c r="AC309" s="244"/>
      <c r="AD309" s="244"/>
      <c r="AE309" s="244"/>
      <c r="AF309" s="244"/>
      <c r="AG309" s="244"/>
      <c r="AH309" s="244" t="s">
        <v>1016</v>
      </c>
      <c r="AI309" s="244"/>
      <c r="AJ309" s="244"/>
      <c r="AK309" s="244"/>
      <c r="AL309" s="244"/>
      <c r="AM309" s="244"/>
      <c r="AN309" s="244"/>
      <c r="AO309" s="244"/>
      <c r="AP309" s="244"/>
    </row>
    <row r="310" spans="2:44" s="1" customFormat="1" ht="7.15" customHeight="1" x14ac:dyDescent="0.2">
      <c r="B310" s="258" t="s">
        <v>1092</v>
      </c>
      <c r="C310" s="258"/>
      <c r="D310" s="259">
        <v>2751459831.9200101</v>
      </c>
      <c r="E310" s="259"/>
      <c r="F310" s="259"/>
      <c r="G310" s="259"/>
      <c r="H310" s="259"/>
      <c r="I310" s="259"/>
      <c r="J310" s="259"/>
      <c r="K310" s="259"/>
      <c r="L310" s="259"/>
      <c r="M310" s="259"/>
      <c r="N310" s="259"/>
      <c r="O310" s="255">
        <v>0.93234968240673999</v>
      </c>
      <c r="P310" s="255"/>
      <c r="Q310" s="255"/>
      <c r="R310" s="255"/>
      <c r="S310" s="255"/>
      <c r="T310" s="255"/>
      <c r="U310" s="255"/>
      <c r="V310" s="255"/>
      <c r="W310" s="255"/>
      <c r="X310" s="255"/>
      <c r="Y310" s="253">
        <v>41798</v>
      </c>
      <c r="Z310" s="253"/>
      <c r="AA310" s="253"/>
      <c r="AB310" s="253"/>
      <c r="AC310" s="253"/>
      <c r="AD310" s="253"/>
      <c r="AE310" s="253"/>
      <c r="AF310" s="253"/>
      <c r="AG310" s="253"/>
      <c r="AH310" s="255">
        <v>0.94786493412250294</v>
      </c>
      <c r="AI310" s="255"/>
      <c r="AJ310" s="255"/>
      <c r="AK310" s="255"/>
      <c r="AL310" s="255"/>
      <c r="AM310" s="255"/>
      <c r="AN310" s="255"/>
      <c r="AO310" s="255"/>
      <c r="AP310" s="255"/>
    </row>
    <row r="311" spans="2:44" s="1" customFormat="1" ht="7.15" customHeight="1" x14ac:dyDescent="0.2">
      <c r="B311" s="258" t="s">
        <v>1124</v>
      </c>
      <c r="C311" s="258"/>
      <c r="D311" s="259">
        <v>87305575.860000104</v>
      </c>
      <c r="E311" s="259"/>
      <c r="F311" s="259"/>
      <c r="G311" s="259"/>
      <c r="H311" s="259"/>
      <c r="I311" s="259"/>
      <c r="J311" s="259"/>
      <c r="K311" s="259"/>
      <c r="L311" s="259"/>
      <c r="M311" s="259"/>
      <c r="N311" s="259"/>
      <c r="O311" s="255">
        <v>2.9584050248920801E-2</v>
      </c>
      <c r="P311" s="255"/>
      <c r="Q311" s="255"/>
      <c r="R311" s="255"/>
      <c r="S311" s="255"/>
      <c r="T311" s="255"/>
      <c r="U311" s="255"/>
      <c r="V311" s="255"/>
      <c r="W311" s="255"/>
      <c r="X311" s="255"/>
      <c r="Y311" s="253">
        <v>1270</v>
      </c>
      <c r="Z311" s="253"/>
      <c r="AA311" s="253"/>
      <c r="AB311" s="253"/>
      <c r="AC311" s="253"/>
      <c r="AD311" s="253"/>
      <c r="AE311" s="253"/>
      <c r="AF311" s="253"/>
      <c r="AG311" s="253"/>
      <c r="AH311" s="255">
        <v>2.88001451345897E-2</v>
      </c>
      <c r="AI311" s="255"/>
      <c r="AJ311" s="255"/>
      <c r="AK311" s="255"/>
      <c r="AL311" s="255"/>
      <c r="AM311" s="255"/>
      <c r="AN311" s="255"/>
      <c r="AO311" s="255"/>
      <c r="AP311" s="255"/>
    </row>
    <row r="312" spans="2:44" s="1" customFormat="1" ht="7.15" customHeight="1" x14ac:dyDescent="0.2">
      <c r="B312" s="258" t="s">
        <v>1020</v>
      </c>
      <c r="C312" s="258"/>
      <c r="D312" s="259">
        <v>21114515.93</v>
      </c>
      <c r="E312" s="259"/>
      <c r="F312" s="259"/>
      <c r="G312" s="259"/>
      <c r="H312" s="259"/>
      <c r="I312" s="259"/>
      <c r="J312" s="259"/>
      <c r="K312" s="259"/>
      <c r="L312" s="259"/>
      <c r="M312" s="259"/>
      <c r="N312" s="259"/>
      <c r="O312" s="255">
        <v>7.1547881575906198E-3</v>
      </c>
      <c r="P312" s="255"/>
      <c r="Q312" s="255"/>
      <c r="R312" s="255"/>
      <c r="S312" s="255"/>
      <c r="T312" s="255"/>
      <c r="U312" s="255"/>
      <c r="V312" s="255"/>
      <c r="W312" s="255"/>
      <c r="X312" s="255"/>
      <c r="Y312" s="253">
        <v>234</v>
      </c>
      <c r="Z312" s="253"/>
      <c r="AA312" s="253"/>
      <c r="AB312" s="253"/>
      <c r="AC312" s="253"/>
      <c r="AD312" s="253"/>
      <c r="AE312" s="253"/>
      <c r="AF312" s="253"/>
      <c r="AG312" s="253"/>
      <c r="AH312" s="255">
        <v>5.30648343424723E-3</v>
      </c>
      <c r="AI312" s="255"/>
      <c r="AJ312" s="255"/>
      <c r="AK312" s="255"/>
      <c r="AL312" s="255"/>
      <c r="AM312" s="255"/>
      <c r="AN312" s="255"/>
      <c r="AO312" s="255"/>
      <c r="AP312" s="255"/>
    </row>
    <row r="313" spans="2:44" s="1" customFormat="1" ht="7.15" customHeight="1" x14ac:dyDescent="0.2">
      <c r="B313" s="258" t="s">
        <v>1021</v>
      </c>
      <c r="C313" s="258"/>
      <c r="D313" s="259">
        <v>14574719.1</v>
      </c>
      <c r="E313" s="259"/>
      <c r="F313" s="259"/>
      <c r="G313" s="259"/>
      <c r="H313" s="259"/>
      <c r="I313" s="259"/>
      <c r="J313" s="259"/>
      <c r="K313" s="259"/>
      <c r="L313" s="259"/>
      <c r="M313" s="259"/>
      <c r="N313" s="259"/>
      <c r="O313" s="255">
        <v>4.9387363632962897E-3</v>
      </c>
      <c r="P313" s="255"/>
      <c r="Q313" s="255"/>
      <c r="R313" s="255"/>
      <c r="S313" s="255"/>
      <c r="T313" s="255"/>
      <c r="U313" s="255"/>
      <c r="V313" s="255"/>
      <c r="W313" s="255"/>
      <c r="X313" s="255"/>
      <c r="Y313" s="253">
        <v>155</v>
      </c>
      <c r="Z313" s="253"/>
      <c r="AA313" s="253"/>
      <c r="AB313" s="253"/>
      <c r="AC313" s="253"/>
      <c r="AD313" s="253"/>
      <c r="AE313" s="253"/>
      <c r="AF313" s="253"/>
      <c r="AG313" s="253"/>
      <c r="AH313" s="255">
        <v>3.5149783431979499E-3</v>
      </c>
      <c r="AI313" s="255"/>
      <c r="AJ313" s="255"/>
      <c r="AK313" s="255"/>
      <c r="AL313" s="255"/>
      <c r="AM313" s="255"/>
      <c r="AN313" s="255"/>
      <c r="AO313" s="255"/>
      <c r="AP313" s="255"/>
    </row>
    <row r="314" spans="2:44" s="1" customFormat="1" ht="7.15" customHeight="1" x14ac:dyDescent="0.2">
      <c r="B314" s="258" t="s">
        <v>1022</v>
      </c>
      <c r="C314" s="258"/>
      <c r="D314" s="259">
        <v>7988044.5</v>
      </c>
      <c r="E314" s="259"/>
      <c r="F314" s="259"/>
      <c r="G314" s="259"/>
      <c r="H314" s="259"/>
      <c r="I314" s="259"/>
      <c r="J314" s="259"/>
      <c r="K314" s="259"/>
      <c r="L314" s="259"/>
      <c r="M314" s="259"/>
      <c r="N314" s="259"/>
      <c r="O314" s="255">
        <v>2.7067997381698301E-3</v>
      </c>
      <c r="P314" s="255"/>
      <c r="Q314" s="255"/>
      <c r="R314" s="255"/>
      <c r="S314" s="255"/>
      <c r="T314" s="255"/>
      <c r="U314" s="255"/>
      <c r="V314" s="255"/>
      <c r="W314" s="255"/>
      <c r="X314" s="255"/>
      <c r="Y314" s="253">
        <v>77</v>
      </c>
      <c r="Z314" s="253"/>
      <c r="AA314" s="253"/>
      <c r="AB314" s="253"/>
      <c r="AC314" s="253"/>
      <c r="AD314" s="253"/>
      <c r="AE314" s="253"/>
      <c r="AF314" s="253"/>
      <c r="AG314" s="253"/>
      <c r="AH314" s="255">
        <v>1.74615053178221E-3</v>
      </c>
      <c r="AI314" s="255"/>
      <c r="AJ314" s="255"/>
      <c r="AK314" s="255"/>
      <c r="AL314" s="255"/>
      <c r="AM314" s="255"/>
      <c r="AN314" s="255"/>
      <c r="AO314" s="255"/>
      <c r="AP314" s="255"/>
    </row>
    <row r="315" spans="2:44" s="1" customFormat="1" ht="7.15" customHeight="1" x14ac:dyDescent="0.2">
      <c r="B315" s="258" t="s">
        <v>1023</v>
      </c>
      <c r="C315" s="258"/>
      <c r="D315" s="259">
        <v>33106970.489999998</v>
      </c>
      <c r="E315" s="259"/>
      <c r="F315" s="259"/>
      <c r="G315" s="259"/>
      <c r="H315" s="259"/>
      <c r="I315" s="259"/>
      <c r="J315" s="259"/>
      <c r="K315" s="259"/>
      <c r="L315" s="259"/>
      <c r="M315" s="259"/>
      <c r="N315" s="259"/>
      <c r="O315" s="255">
        <v>1.12185077404024E-2</v>
      </c>
      <c r="P315" s="255"/>
      <c r="Q315" s="255"/>
      <c r="R315" s="255"/>
      <c r="S315" s="255"/>
      <c r="T315" s="255"/>
      <c r="U315" s="255"/>
      <c r="V315" s="255"/>
      <c r="W315" s="255"/>
      <c r="X315" s="255"/>
      <c r="Y315" s="253">
        <v>203</v>
      </c>
      <c r="Z315" s="253"/>
      <c r="AA315" s="253"/>
      <c r="AB315" s="253"/>
      <c r="AC315" s="253"/>
      <c r="AD315" s="253"/>
      <c r="AE315" s="253"/>
      <c r="AF315" s="253"/>
      <c r="AG315" s="253"/>
      <c r="AH315" s="255">
        <v>4.6034877656076396E-3</v>
      </c>
      <c r="AI315" s="255"/>
      <c r="AJ315" s="255"/>
      <c r="AK315" s="255"/>
      <c r="AL315" s="255"/>
      <c r="AM315" s="255"/>
      <c r="AN315" s="255"/>
      <c r="AO315" s="255"/>
      <c r="AP315" s="255"/>
    </row>
    <row r="316" spans="2:44" s="1" customFormat="1" ht="7.15" customHeight="1" x14ac:dyDescent="0.2">
      <c r="B316" s="258" t="s">
        <v>1024</v>
      </c>
      <c r="C316" s="258"/>
      <c r="D316" s="259">
        <v>25562670.829999998</v>
      </c>
      <c r="E316" s="259"/>
      <c r="F316" s="259"/>
      <c r="G316" s="259"/>
      <c r="H316" s="259"/>
      <c r="I316" s="259"/>
      <c r="J316" s="259"/>
      <c r="K316" s="259"/>
      <c r="L316" s="259"/>
      <c r="M316" s="259"/>
      <c r="N316" s="259"/>
      <c r="O316" s="255">
        <v>8.6620737665602208E-3</v>
      </c>
      <c r="P316" s="255"/>
      <c r="Q316" s="255"/>
      <c r="R316" s="255"/>
      <c r="S316" s="255"/>
      <c r="T316" s="255"/>
      <c r="U316" s="255"/>
      <c r="V316" s="255"/>
      <c r="W316" s="255"/>
      <c r="X316" s="255"/>
      <c r="Y316" s="253">
        <v>280</v>
      </c>
      <c r="Z316" s="253"/>
      <c r="AA316" s="253"/>
      <c r="AB316" s="253"/>
      <c r="AC316" s="253"/>
      <c r="AD316" s="253"/>
      <c r="AE316" s="253"/>
      <c r="AF316" s="253"/>
      <c r="AG316" s="253"/>
      <c r="AH316" s="255">
        <v>6.3496382973898501E-3</v>
      </c>
      <c r="AI316" s="255"/>
      <c r="AJ316" s="255"/>
      <c r="AK316" s="255"/>
      <c r="AL316" s="255"/>
      <c r="AM316" s="255"/>
      <c r="AN316" s="255"/>
      <c r="AO316" s="255"/>
      <c r="AP316" s="255"/>
    </row>
    <row r="317" spans="2:44" s="1" customFormat="1" ht="7.15" customHeight="1" x14ac:dyDescent="0.2">
      <c r="B317" s="258" t="s">
        <v>1026</v>
      </c>
      <c r="C317" s="258"/>
      <c r="D317" s="259">
        <v>480668.82</v>
      </c>
      <c r="E317" s="259"/>
      <c r="F317" s="259"/>
      <c r="G317" s="259"/>
      <c r="H317" s="259"/>
      <c r="I317" s="259"/>
      <c r="J317" s="259"/>
      <c r="K317" s="259"/>
      <c r="L317" s="259"/>
      <c r="M317" s="259"/>
      <c r="N317" s="259"/>
      <c r="O317" s="255">
        <v>1.6287769004321399E-4</v>
      </c>
      <c r="P317" s="255"/>
      <c r="Q317" s="255"/>
      <c r="R317" s="255"/>
      <c r="S317" s="255"/>
      <c r="T317" s="255"/>
      <c r="U317" s="255"/>
      <c r="V317" s="255"/>
      <c r="W317" s="255"/>
      <c r="X317" s="255"/>
      <c r="Y317" s="253">
        <v>8</v>
      </c>
      <c r="Z317" s="253"/>
      <c r="AA317" s="253"/>
      <c r="AB317" s="253"/>
      <c r="AC317" s="253"/>
      <c r="AD317" s="253"/>
      <c r="AE317" s="253"/>
      <c r="AF317" s="253"/>
      <c r="AG317" s="253"/>
      <c r="AH317" s="255">
        <v>1.81418237068281E-4</v>
      </c>
      <c r="AI317" s="255"/>
      <c r="AJ317" s="255"/>
      <c r="AK317" s="255"/>
      <c r="AL317" s="255"/>
      <c r="AM317" s="255"/>
      <c r="AN317" s="255"/>
      <c r="AO317" s="255"/>
      <c r="AP317" s="255"/>
    </row>
    <row r="318" spans="2:44" s="1" customFormat="1" ht="7.15" customHeight="1" x14ac:dyDescent="0.2">
      <c r="B318" s="258" t="s">
        <v>1025</v>
      </c>
      <c r="C318" s="258"/>
      <c r="D318" s="259">
        <v>9509881.4800000004</v>
      </c>
      <c r="E318" s="259"/>
      <c r="F318" s="259"/>
      <c r="G318" s="259"/>
      <c r="H318" s="259"/>
      <c r="I318" s="259"/>
      <c r="J318" s="259"/>
      <c r="K318" s="259"/>
      <c r="L318" s="259"/>
      <c r="M318" s="259"/>
      <c r="N318" s="259"/>
      <c r="O318" s="255">
        <v>3.2224838882770599E-3</v>
      </c>
      <c r="P318" s="255"/>
      <c r="Q318" s="255"/>
      <c r="R318" s="255"/>
      <c r="S318" s="255"/>
      <c r="T318" s="255"/>
      <c r="U318" s="255"/>
      <c r="V318" s="255"/>
      <c r="W318" s="255"/>
      <c r="X318" s="255"/>
      <c r="Y318" s="253">
        <v>72</v>
      </c>
      <c r="Z318" s="253"/>
      <c r="AA318" s="253"/>
      <c r="AB318" s="253"/>
      <c r="AC318" s="253"/>
      <c r="AD318" s="253"/>
      <c r="AE318" s="253"/>
      <c r="AF318" s="253"/>
      <c r="AG318" s="253"/>
      <c r="AH318" s="255">
        <v>1.6327641336145299E-3</v>
      </c>
      <c r="AI318" s="255"/>
      <c r="AJ318" s="255"/>
      <c r="AK318" s="255"/>
      <c r="AL318" s="255"/>
      <c r="AM318" s="255"/>
      <c r="AN318" s="255"/>
      <c r="AO318" s="255"/>
      <c r="AP318" s="255"/>
    </row>
    <row r="319" spans="2:44" s="1" customFormat="1" ht="6.4" customHeight="1" x14ac:dyDescent="0.2">
      <c r="B319" s="257"/>
      <c r="C319" s="257"/>
      <c r="D319" s="260">
        <v>2951102878.9300098</v>
      </c>
      <c r="E319" s="260"/>
      <c r="F319" s="260"/>
      <c r="G319" s="260"/>
      <c r="H319" s="260"/>
      <c r="I319" s="260"/>
      <c r="J319" s="260"/>
      <c r="K319" s="260"/>
      <c r="L319" s="260"/>
      <c r="M319" s="260"/>
      <c r="N319" s="260"/>
      <c r="O319" s="256">
        <v>1</v>
      </c>
      <c r="P319" s="256"/>
      <c r="Q319" s="256"/>
      <c r="R319" s="256"/>
      <c r="S319" s="256"/>
      <c r="T319" s="256"/>
      <c r="U319" s="256"/>
      <c r="V319" s="256"/>
      <c r="W319" s="256"/>
      <c r="X319" s="256"/>
      <c r="Y319" s="254">
        <v>44097</v>
      </c>
      <c r="Z319" s="254"/>
      <c r="AA319" s="254"/>
      <c r="AB319" s="254"/>
      <c r="AC319" s="254"/>
      <c r="AD319" s="254"/>
      <c r="AE319" s="254"/>
      <c r="AF319" s="254"/>
      <c r="AG319" s="254"/>
      <c r="AH319" s="256">
        <v>1</v>
      </c>
      <c r="AI319" s="256"/>
      <c r="AJ319" s="256"/>
      <c r="AK319" s="256"/>
      <c r="AL319" s="256"/>
      <c r="AM319" s="256"/>
      <c r="AN319" s="256"/>
      <c r="AO319" s="256"/>
      <c r="AP319" s="256"/>
    </row>
    <row r="320" spans="2:44" s="1" customFormat="1" ht="7.75" customHeight="1" x14ac:dyDescent="0.2"/>
    <row r="321" spans="2:44" s="1" customFormat="1" ht="12.75" customHeight="1" x14ac:dyDescent="0.2">
      <c r="B321" s="246" t="s">
        <v>1146</v>
      </c>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row>
    <row r="322" spans="2:44" s="1" customFormat="1" ht="6" customHeight="1" x14ac:dyDescent="0.2"/>
    <row r="323" spans="2:44" s="1" customFormat="1" ht="8.15" customHeight="1" x14ac:dyDescent="0.2">
      <c r="B323" s="244"/>
      <c r="C323" s="244"/>
      <c r="D323" s="244"/>
      <c r="E323" s="244" t="s">
        <v>1015</v>
      </c>
      <c r="F323" s="244"/>
      <c r="G323" s="244"/>
      <c r="H323" s="244"/>
      <c r="I323" s="244"/>
      <c r="J323" s="244"/>
      <c r="K323" s="244"/>
      <c r="L323" s="244"/>
      <c r="M323" s="244"/>
      <c r="N323" s="244"/>
      <c r="O323" s="244"/>
      <c r="P323" s="244" t="s">
        <v>1016</v>
      </c>
      <c r="Q323" s="244"/>
      <c r="R323" s="244"/>
      <c r="S323" s="244"/>
      <c r="T323" s="244"/>
      <c r="U323" s="244"/>
      <c r="V323" s="244"/>
      <c r="W323" s="244"/>
      <c r="X323" s="244"/>
      <c r="Y323" s="244"/>
      <c r="Z323" s="244" t="s">
        <v>1125</v>
      </c>
      <c r="AA323" s="244"/>
      <c r="AB323" s="244"/>
      <c r="AC323" s="244"/>
      <c r="AD323" s="244"/>
      <c r="AE323" s="244"/>
      <c r="AF323" s="244"/>
      <c r="AG323" s="244"/>
      <c r="AH323" s="244"/>
      <c r="AI323" s="244" t="s">
        <v>1016</v>
      </c>
      <c r="AJ323" s="244"/>
      <c r="AK323" s="244"/>
      <c r="AL323" s="244"/>
      <c r="AM323" s="244"/>
      <c r="AN323" s="244"/>
      <c r="AO323" s="244"/>
      <c r="AP323" s="244"/>
      <c r="AQ323" s="244"/>
    </row>
    <row r="324" spans="2:44" s="1" customFormat="1" ht="8.15" customHeight="1" x14ac:dyDescent="0.2">
      <c r="B324" s="258" t="s">
        <v>676</v>
      </c>
      <c r="C324" s="258"/>
      <c r="D324" s="258"/>
      <c r="E324" s="259">
        <v>8501266436.6599703</v>
      </c>
      <c r="F324" s="259"/>
      <c r="G324" s="259"/>
      <c r="H324" s="259"/>
      <c r="I324" s="259"/>
      <c r="J324" s="259"/>
      <c r="K324" s="259"/>
      <c r="L324" s="259"/>
      <c r="M324" s="259"/>
      <c r="N324" s="259"/>
      <c r="O324" s="259"/>
      <c r="P324" s="255">
        <v>0.80400813578805297</v>
      </c>
      <c r="Q324" s="255"/>
      <c r="R324" s="255"/>
      <c r="S324" s="255"/>
      <c r="T324" s="255"/>
      <c r="U324" s="255"/>
      <c r="V324" s="255"/>
      <c r="W324" s="255"/>
      <c r="X324" s="255"/>
      <c r="Y324" s="255"/>
      <c r="Z324" s="253">
        <v>22037</v>
      </c>
      <c r="AA324" s="253"/>
      <c r="AB324" s="253"/>
      <c r="AC324" s="253"/>
      <c r="AD324" s="253"/>
      <c r="AE324" s="253"/>
      <c r="AF324" s="253"/>
      <c r="AG324" s="253"/>
      <c r="AH324" s="253"/>
      <c r="AI324" s="255">
        <v>0.79110425043078703</v>
      </c>
      <c r="AJ324" s="255"/>
      <c r="AK324" s="255"/>
      <c r="AL324" s="255"/>
      <c r="AM324" s="255"/>
      <c r="AN324" s="255"/>
      <c r="AO324" s="255"/>
      <c r="AP324" s="255"/>
      <c r="AQ324" s="255"/>
    </row>
    <row r="325" spans="2:44" s="1" customFormat="1" ht="8.15" customHeight="1" x14ac:dyDescent="0.2">
      <c r="B325" s="258" t="s">
        <v>686</v>
      </c>
      <c r="C325" s="258"/>
      <c r="D325" s="258"/>
      <c r="E325" s="259">
        <v>2072341040.99</v>
      </c>
      <c r="F325" s="259"/>
      <c r="G325" s="259"/>
      <c r="H325" s="259"/>
      <c r="I325" s="259"/>
      <c r="J325" s="259"/>
      <c r="K325" s="259"/>
      <c r="L325" s="259"/>
      <c r="M325" s="259"/>
      <c r="N325" s="259"/>
      <c r="O325" s="259"/>
      <c r="P325" s="255">
        <v>0.195991864211947</v>
      </c>
      <c r="Q325" s="255"/>
      <c r="R325" s="255"/>
      <c r="S325" s="255"/>
      <c r="T325" s="255"/>
      <c r="U325" s="255"/>
      <c r="V325" s="255"/>
      <c r="W325" s="255"/>
      <c r="X325" s="255"/>
      <c r="Y325" s="255"/>
      <c r="Z325" s="253">
        <v>5819</v>
      </c>
      <c r="AA325" s="253"/>
      <c r="AB325" s="253"/>
      <c r="AC325" s="253"/>
      <c r="AD325" s="253"/>
      <c r="AE325" s="253"/>
      <c r="AF325" s="253"/>
      <c r="AG325" s="253"/>
      <c r="AH325" s="253"/>
      <c r="AI325" s="255">
        <v>0.208895749569213</v>
      </c>
      <c r="AJ325" s="255"/>
      <c r="AK325" s="255"/>
      <c r="AL325" s="255"/>
      <c r="AM325" s="255"/>
      <c r="AN325" s="255"/>
      <c r="AO325" s="255"/>
      <c r="AP325" s="255"/>
      <c r="AQ325" s="255"/>
    </row>
    <row r="326" spans="2:44" s="1" customFormat="1" ht="6.4" customHeight="1" x14ac:dyDescent="0.2">
      <c r="B326" s="257"/>
      <c r="C326" s="257"/>
      <c r="D326" s="257"/>
      <c r="E326" s="260">
        <v>10573607477.65</v>
      </c>
      <c r="F326" s="260"/>
      <c r="G326" s="260"/>
      <c r="H326" s="260"/>
      <c r="I326" s="260"/>
      <c r="J326" s="260"/>
      <c r="K326" s="260"/>
      <c r="L326" s="260"/>
      <c r="M326" s="260"/>
      <c r="N326" s="260"/>
      <c r="O326" s="260"/>
      <c r="P326" s="256">
        <v>1</v>
      </c>
      <c r="Q326" s="256"/>
      <c r="R326" s="256"/>
      <c r="S326" s="256"/>
      <c r="T326" s="256"/>
      <c r="U326" s="256"/>
      <c r="V326" s="256"/>
      <c r="W326" s="256"/>
      <c r="X326" s="256"/>
      <c r="Y326" s="256"/>
      <c r="Z326" s="254">
        <v>27856</v>
      </c>
      <c r="AA326" s="254"/>
      <c r="AB326" s="254"/>
      <c r="AC326" s="254"/>
      <c r="AD326" s="254"/>
      <c r="AE326" s="254"/>
      <c r="AF326" s="254"/>
      <c r="AG326" s="254"/>
      <c r="AH326" s="254"/>
      <c r="AI326" s="256">
        <v>1</v>
      </c>
      <c r="AJ326" s="256"/>
      <c r="AK326" s="256"/>
      <c r="AL326" s="256"/>
      <c r="AM326" s="256"/>
      <c r="AN326" s="256"/>
      <c r="AO326" s="256"/>
      <c r="AP326" s="256"/>
      <c r="AQ326" s="256"/>
    </row>
    <row r="327" spans="2:44" s="1" customFormat="1" ht="6" customHeight="1" x14ac:dyDescent="0.2"/>
    <row r="328" spans="2:44" s="1" customFormat="1" ht="12.75" customHeight="1" x14ac:dyDescent="0.2">
      <c r="B328" s="246" t="s">
        <v>1147</v>
      </c>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c r="Y328" s="246"/>
      <c r="Z328" s="246"/>
      <c r="AA328" s="246"/>
      <c r="AB328" s="246"/>
      <c r="AC328" s="246"/>
      <c r="AD328" s="246"/>
      <c r="AE328" s="246"/>
      <c r="AF328" s="246"/>
      <c r="AG328" s="246"/>
      <c r="AH328" s="246"/>
      <c r="AI328" s="246"/>
      <c r="AJ328" s="246"/>
      <c r="AK328" s="246"/>
      <c r="AL328" s="246"/>
      <c r="AM328" s="246"/>
      <c r="AN328" s="246"/>
      <c r="AO328" s="246"/>
      <c r="AP328" s="246"/>
      <c r="AQ328" s="246"/>
      <c r="AR328" s="246"/>
    </row>
    <row r="329" spans="2:44" s="1" customFormat="1" ht="6" customHeight="1" x14ac:dyDescent="0.2"/>
    <row r="330" spans="2:44" s="1" customFormat="1" ht="9.9" customHeight="1" x14ac:dyDescent="0.2">
      <c r="B330" s="261"/>
      <c r="C330" s="261"/>
      <c r="D330" s="261"/>
      <c r="E330" s="244" t="s">
        <v>1015</v>
      </c>
      <c r="F330" s="244"/>
      <c r="G330" s="244"/>
      <c r="H330" s="244"/>
      <c r="I330" s="244"/>
      <c r="J330" s="244"/>
      <c r="K330" s="244"/>
      <c r="L330" s="244"/>
      <c r="M330" s="244"/>
      <c r="N330" s="244"/>
      <c r="O330" s="244"/>
      <c r="P330" s="244" t="s">
        <v>1016</v>
      </c>
      <c r="Q330" s="244"/>
      <c r="R330" s="244"/>
      <c r="S330" s="244"/>
      <c r="T330" s="244"/>
      <c r="U330" s="244"/>
      <c r="V330" s="244"/>
      <c r="W330" s="244"/>
      <c r="X330" s="244"/>
      <c r="Y330" s="244"/>
      <c r="Z330" s="244" t="s">
        <v>1017</v>
      </c>
      <c r="AA330" s="244"/>
      <c r="AB330" s="244"/>
      <c r="AC330" s="244"/>
      <c r="AD330" s="244"/>
      <c r="AE330" s="244"/>
      <c r="AF330" s="244"/>
      <c r="AG330" s="244"/>
      <c r="AH330" s="244"/>
      <c r="AI330" s="244" t="s">
        <v>1016</v>
      </c>
      <c r="AJ330" s="244"/>
      <c r="AK330" s="244"/>
      <c r="AL330" s="244"/>
      <c r="AM330" s="244"/>
      <c r="AN330" s="244"/>
      <c r="AO330" s="244"/>
      <c r="AP330" s="244"/>
      <c r="AQ330" s="244"/>
    </row>
    <row r="331" spans="2:44" s="1" customFormat="1" ht="8.15" customHeight="1" x14ac:dyDescent="0.2">
      <c r="B331" s="263" t="s">
        <v>1126</v>
      </c>
      <c r="C331" s="263"/>
      <c r="D331" s="263"/>
      <c r="E331" s="259">
        <v>2678076240.8700099</v>
      </c>
      <c r="F331" s="259"/>
      <c r="G331" s="259"/>
      <c r="H331" s="259"/>
      <c r="I331" s="259"/>
      <c r="J331" s="259"/>
      <c r="K331" s="259"/>
      <c r="L331" s="259"/>
      <c r="M331" s="259"/>
      <c r="N331" s="259"/>
      <c r="O331" s="259"/>
      <c r="P331" s="255">
        <v>0.90748318535103301</v>
      </c>
      <c r="Q331" s="255"/>
      <c r="R331" s="255"/>
      <c r="S331" s="255"/>
      <c r="T331" s="255"/>
      <c r="U331" s="255"/>
      <c r="V331" s="255"/>
      <c r="W331" s="255"/>
      <c r="X331" s="255"/>
      <c r="Y331" s="255"/>
      <c r="Z331" s="253">
        <v>40728</v>
      </c>
      <c r="AA331" s="253"/>
      <c r="AB331" s="253"/>
      <c r="AC331" s="253"/>
      <c r="AD331" s="253"/>
      <c r="AE331" s="253"/>
      <c r="AF331" s="253"/>
      <c r="AG331" s="253"/>
      <c r="AH331" s="253"/>
      <c r="AI331" s="255">
        <v>0.92360024491462001</v>
      </c>
      <c r="AJ331" s="255"/>
      <c r="AK331" s="255"/>
      <c r="AL331" s="255"/>
      <c r="AM331" s="255"/>
      <c r="AN331" s="255"/>
      <c r="AO331" s="255"/>
      <c r="AP331" s="255"/>
      <c r="AQ331" s="255"/>
    </row>
    <row r="332" spans="2:44" s="1" customFormat="1" ht="8.15" customHeight="1" x14ac:dyDescent="0.2">
      <c r="B332" s="263" t="s">
        <v>1127</v>
      </c>
      <c r="C332" s="263"/>
      <c r="D332" s="263"/>
      <c r="E332" s="259">
        <v>272822348.69999999</v>
      </c>
      <c r="F332" s="259"/>
      <c r="G332" s="259"/>
      <c r="H332" s="259"/>
      <c r="I332" s="259"/>
      <c r="J332" s="259"/>
      <c r="K332" s="259"/>
      <c r="L332" s="259"/>
      <c r="M332" s="259"/>
      <c r="N332" s="259"/>
      <c r="O332" s="259"/>
      <c r="P332" s="255">
        <v>9.2447589898634094E-2</v>
      </c>
      <c r="Q332" s="255"/>
      <c r="R332" s="255"/>
      <c r="S332" s="255"/>
      <c r="T332" s="255"/>
      <c r="U332" s="255"/>
      <c r="V332" s="255"/>
      <c r="W332" s="255"/>
      <c r="X332" s="255"/>
      <c r="Y332" s="255"/>
      <c r="Z332" s="253">
        <v>3191</v>
      </c>
      <c r="AA332" s="253"/>
      <c r="AB332" s="253"/>
      <c r="AC332" s="253"/>
      <c r="AD332" s="253"/>
      <c r="AE332" s="253"/>
      <c r="AF332" s="253"/>
      <c r="AG332" s="253"/>
      <c r="AH332" s="253"/>
      <c r="AI332" s="255">
        <v>7.2363199310610707E-2</v>
      </c>
      <c r="AJ332" s="255"/>
      <c r="AK332" s="255"/>
      <c r="AL332" s="255"/>
      <c r="AM332" s="255"/>
      <c r="AN332" s="255"/>
      <c r="AO332" s="255"/>
      <c r="AP332" s="255"/>
      <c r="AQ332" s="255"/>
    </row>
    <row r="333" spans="2:44" s="1" customFormat="1" ht="8.15" customHeight="1" x14ac:dyDescent="0.2">
      <c r="B333" s="263" t="s">
        <v>1128</v>
      </c>
      <c r="C333" s="263"/>
      <c r="D333" s="263"/>
      <c r="E333" s="259">
        <v>204289.36</v>
      </c>
      <c r="F333" s="259"/>
      <c r="G333" s="259"/>
      <c r="H333" s="259"/>
      <c r="I333" s="259"/>
      <c r="J333" s="259"/>
      <c r="K333" s="259"/>
      <c r="L333" s="259"/>
      <c r="M333" s="259"/>
      <c r="N333" s="259"/>
      <c r="O333" s="259"/>
      <c r="P333" s="255">
        <v>6.92247503326857E-5</v>
      </c>
      <c r="Q333" s="255"/>
      <c r="R333" s="255"/>
      <c r="S333" s="255"/>
      <c r="T333" s="255"/>
      <c r="U333" s="255"/>
      <c r="V333" s="255"/>
      <c r="W333" s="255"/>
      <c r="X333" s="255"/>
      <c r="Y333" s="255"/>
      <c r="Z333" s="253">
        <v>3</v>
      </c>
      <c r="AA333" s="253"/>
      <c r="AB333" s="253"/>
      <c r="AC333" s="253"/>
      <c r="AD333" s="253"/>
      <c r="AE333" s="253"/>
      <c r="AF333" s="253"/>
      <c r="AG333" s="253"/>
      <c r="AH333" s="253"/>
      <c r="AI333" s="255">
        <v>6.8031838900605503E-5</v>
      </c>
      <c r="AJ333" s="255"/>
      <c r="AK333" s="255"/>
      <c r="AL333" s="255"/>
      <c r="AM333" s="255"/>
      <c r="AN333" s="255"/>
      <c r="AO333" s="255"/>
      <c r="AP333" s="255"/>
      <c r="AQ333" s="255"/>
    </row>
    <row r="334" spans="2:44" s="1" customFormat="1" ht="8.15" customHeight="1" x14ac:dyDescent="0.2">
      <c r="B334" s="263" t="s">
        <v>686</v>
      </c>
      <c r="C334" s="263"/>
      <c r="D334" s="263"/>
      <c r="E334" s="259">
        <v>0</v>
      </c>
      <c r="F334" s="259"/>
      <c r="G334" s="259"/>
      <c r="H334" s="259"/>
      <c r="I334" s="259"/>
      <c r="J334" s="259"/>
      <c r="K334" s="259"/>
      <c r="L334" s="259"/>
      <c r="M334" s="259"/>
      <c r="N334" s="259"/>
      <c r="O334" s="259"/>
      <c r="P334" s="255">
        <v>0</v>
      </c>
      <c r="Q334" s="255"/>
      <c r="R334" s="255"/>
      <c r="S334" s="255"/>
      <c r="T334" s="255"/>
      <c r="U334" s="255"/>
      <c r="V334" s="255"/>
      <c r="W334" s="255"/>
      <c r="X334" s="255"/>
      <c r="Y334" s="255"/>
      <c r="Z334" s="253">
        <v>175</v>
      </c>
      <c r="AA334" s="253"/>
      <c r="AB334" s="253"/>
      <c r="AC334" s="253"/>
      <c r="AD334" s="253"/>
      <c r="AE334" s="253"/>
      <c r="AF334" s="253"/>
      <c r="AG334" s="253"/>
      <c r="AH334" s="253"/>
      <c r="AI334" s="255">
        <v>3.9685239358686498E-3</v>
      </c>
      <c r="AJ334" s="255"/>
      <c r="AK334" s="255"/>
      <c r="AL334" s="255"/>
      <c r="AM334" s="255"/>
      <c r="AN334" s="255"/>
      <c r="AO334" s="255"/>
      <c r="AP334" s="255"/>
      <c r="AQ334" s="255"/>
    </row>
    <row r="335" spans="2:44" s="1" customFormat="1" ht="8.9" customHeight="1" x14ac:dyDescent="0.2">
      <c r="B335" s="261"/>
      <c r="C335" s="261"/>
      <c r="D335" s="261"/>
      <c r="E335" s="260">
        <v>2951102878.9300098</v>
      </c>
      <c r="F335" s="260"/>
      <c r="G335" s="260"/>
      <c r="H335" s="260"/>
      <c r="I335" s="260"/>
      <c r="J335" s="260"/>
      <c r="K335" s="260"/>
      <c r="L335" s="260"/>
      <c r="M335" s="260"/>
      <c r="N335" s="260"/>
      <c r="O335" s="260"/>
      <c r="P335" s="256">
        <v>1</v>
      </c>
      <c r="Q335" s="256"/>
      <c r="R335" s="256"/>
      <c r="S335" s="256"/>
      <c r="T335" s="256"/>
      <c r="U335" s="256"/>
      <c r="V335" s="256"/>
      <c r="W335" s="256"/>
      <c r="X335" s="256"/>
      <c r="Y335" s="256"/>
      <c r="Z335" s="254">
        <v>44097</v>
      </c>
      <c r="AA335" s="254"/>
      <c r="AB335" s="254"/>
      <c r="AC335" s="254"/>
      <c r="AD335" s="254"/>
      <c r="AE335" s="254"/>
      <c r="AF335" s="254"/>
      <c r="AG335" s="254"/>
      <c r="AH335" s="254"/>
      <c r="AI335" s="256">
        <v>1</v>
      </c>
      <c r="AJ335" s="256"/>
      <c r="AK335" s="256"/>
      <c r="AL335" s="256"/>
      <c r="AM335" s="256"/>
      <c r="AN335" s="256"/>
      <c r="AO335" s="256"/>
      <c r="AP335" s="256"/>
      <c r="AQ335" s="256"/>
    </row>
    <row r="336" spans="2:44" s="1" customFormat="1" ht="19.149999999999999" customHeight="1" x14ac:dyDescent="0.2"/>
  </sheetData>
  <mergeCells count="1339">
    <mergeCell ref="Y314:AG314"/>
    <mergeCell ref="Y315:AG315"/>
    <mergeCell ref="Y316:AG316"/>
    <mergeCell ref="Y317:AG317"/>
    <mergeCell ref="Y318:AG318"/>
    <mergeCell ref="Y319:AG319"/>
    <mergeCell ref="Z323:AH323"/>
    <mergeCell ref="Z324:AH324"/>
    <mergeCell ref="Z325:AH325"/>
    <mergeCell ref="Z326:AH326"/>
    <mergeCell ref="Z330:AH330"/>
    <mergeCell ref="Z331:AH331"/>
    <mergeCell ref="Z332:AH332"/>
    <mergeCell ref="Z333:AH333"/>
    <mergeCell ref="Z334:AH334"/>
    <mergeCell ref="Z335:AH335"/>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9:AG309"/>
    <mergeCell ref="Y310:AG31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7:AG287"/>
    <mergeCell ref="Y288:AG288"/>
    <mergeCell ref="Y289:AG289"/>
    <mergeCell ref="Y290:AG290"/>
    <mergeCell ref="V95:AE95"/>
    <mergeCell ref="V96:AE96"/>
    <mergeCell ref="V97:AE97"/>
    <mergeCell ref="V98:AE98"/>
    <mergeCell ref="V99:AE99"/>
    <mergeCell ref="X232:AF232"/>
    <mergeCell ref="X233:AF233"/>
    <mergeCell ref="X234:AF234"/>
    <mergeCell ref="X235:AF235"/>
    <mergeCell ref="X236:AF236"/>
    <mergeCell ref="X237:AF237"/>
    <mergeCell ref="X238:AF238"/>
    <mergeCell ref="X239:AF239"/>
    <mergeCell ref="X240:AF240"/>
    <mergeCell ref="X241:AF241"/>
    <mergeCell ref="X242:AF242"/>
    <mergeCell ref="X243:AF243"/>
    <mergeCell ref="Y224:AG224"/>
    <mergeCell ref="Y225:AG225"/>
    <mergeCell ref="Y226:AG226"/>
    <mergeCell ref="Y227:AG227"/>
    <mergeCell ref="Y228:AG228"/>
    <mergeCell ref="V121:AE121"/>
    <mergeCell ref="V122:AE122"/>
    <mergeCell ref="V123:AE123"/>
    <mergeCell ref="V124:AE124"/>
    <mergeCell ref="V125:AE125"/>
    <mergeCell ref="V126:AE126"/>
    <mergeCell ref="V127:AE127"/>
    <mergeCell ref="V113:AE113"/>
    <mergeCell ref="V114:AE114"/>
    <mergeCell ref="V115:AE115"/>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T182:AC182"/>
    <mergeCell ref="T183:AC183"/>
    <mergeCell ref="T184:AC184"/>
    <mergeCell ref="T185:AC185"/>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6:AE116"/>
    <mergeCell ref="V117:AE117"/>
    <mergeCell ref="V118:AE118"/>
    <mergeCell ref="V119:AE119"/>
    <mergeCell ref="V120:AE120"/>
    <mergeCell ref="S189:AB189"/>
    <mergeCell ref="S190:AB190"/>
    <mergeCell ref="S191:AB191"/>
    <mergeCell ref="S192:AB192"/>
    <mergeCell ref="S193:AB193"/>
    <mergeCell ref="T131:AD131"/>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P331:Y331"/>
    <mergeCell ref="P332:Y332"/>
    <mergeCell ref="P333:Y333"/>
    <mergeCell ref="P334:Y334"/>
    <mergeCell ref="P335:Y335"/>
    <mergeCell ref="Q218:Z218"/>
    <mergeCell ref="Q219:Z219"/>
    <mergeCell ref="Q220:Z220"/>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X244:AF244"/>
    <mergeCell ref="X245:AF245"/>
    <mergeCell ref="X246:AF246"/>
    <mergeCell ref="X250:AF250"/>
    <mergeCell ref="X251:AF251"/>
    <mergeCell ref="X252:AF252"/>
    <mergeCell ref="O293:X293"/>
    <mergeCell ref="O294:X294"/>
    <mergeCell ref="O295:X295"/>
    <mergeCell ref="O296:X296"/>
    <mergeCell ref="O297:X297"/>
    <mergeCell ref="O298:X298"/>
    <mergeCell ref="O299:X299"/>
    <mergeCell ref="O300:X300"/>
    <mergeCell ref="O301:X301"/>
    <mergeCell ref="O302:X302"/>
    <mergeCell ref="O303:X303"/>
    <mergeCell ref="O304:X304"/>
    <mergeCell ref="N258:W258"/>
    <mergeCell ref="N259:W259"/>
    <mergeCell ref="N260:W260"/>
    <mergeCell ref="N261:W261"/>
    <mergeCell ref="N262:W262"/>
    <mergeCell ref="N263:W263"/>
    <mergeCell ref="N264:W264"/>
    <mergeCell ref="N245:W245"/>
    <mergeCell ref="N246:W246"/>
    <mergeCell ref="N250:W250"/>
    <mergeCell ref="N251:W251"/>
    <mergeCell ref="N252:W252"/>
    <mergeCell ref="N253:W253"/>
    <mergeCell ref="N254:W254"/>
    <mergeCell ref="N255:W255"/>
    <mergeCell ref="O305:X305"/>
    <mergeCell ref="O309:X309"/>
    <mergeCell ref="O310:X310"/>
    <mergeCell ref="O311:X311"/>
    <mergeCell ref="O312:X312"/>
    <mergeCell ref="O273:X273"/>
    <mergeCell ref="O274:X274"/>
    <mergeCell ref="O275:X275"/>
    <mergeCell ref="O276:X276"/>
    <mergeCell ref="O277:X277"/>
    <mergeCell ref="O278:X278"/>
    <mergeCell ref="O279:X279"/>
    <mergeCell ref="O280:X280"/>
    <mergeCell ref="O281:X281"/>
    <mergeCell ref="O282:X282"/>
    <mergeCell ref="O283:X283"/>
    <mergeCell ref="O287:X287"/>
    <mergeCell ref="O288:X288"/>
    <mergeCell ref="O289:X289"/>
    <mergeCell ref="O290:X290"/>
    <mergeCell ref="O291:X291"/>
    <mergeCell ref="O292:X292"/>
    <mergeCell ref="O224:X224"/>
    <mergeCell ref="O225:X225"/>
    <mergeCell ref="O226:X226"/>
    <mergeCell ref="O227:X227"/>
    <mergeCell ref="O228:X228"/>
    <mergeCell ref="O268:X268"/>
    <mergeCell ref="O269:X269"/>
    <mergeCell ref="O270:X270"/>
    <mergeCell ref="O271:X271"/>
    <mergeCell ref="O272:X272"/>
    <mergeCell ref="X253:AF253"/>
    <mergeCell ref="X254:AF254"/>
    <mergeCell ref="X255:AF255"/>
    <mergeCell ref="X256:AF256"/>
    <mergeCell ref="X257:AF257"/>
    <mergeCell ref="X258:AF258"/>
    <mergeCell ref="X259:AF259"/>
    <mergeCell ref="X260:AF260"/>
    <mergeCell ref="X261:AF261"/>
    <mergeCell ref="X262:AF262"/>
    <mergeCell ref="X263:AF263"/>
    <mergeCell ref="X264:AF264"/>
    <mergeCell ref="Y268:AG268"/>
    <mergeCell ref="Y269:AG269"/>
    <mergeCell ref="Y270:AG270"/>
    <mergeCell ref="N238:W238"/>
    <mergeCell ref="N239:W239"/>
    <mergeCell ref="N240:W240"/>
    <mergeCell ref="N241:W241"/>
    <mergeCell ref="N242:W242"/>
    <mergeCell ref="N243:W243"/>
    <mergeCell ref="N244:W244"/>
    <mergeCell ref="N256:W256"/>
    <mergeCell ref="N257:W257"/>
    <mergeCell ref="L74:U74"/>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L89:U89"/>
    <mergeCell ref="K143:S143"/>
    <mergeCell ref="K144:S144"/>
    <mergeCell ref="K145:S145"/>
    <mergeCell ref="K146:S146"/>
    <mergeCell ref="K147:S147"/>
    <mergeCell ref="K148:S148"/>
    <mergeCell ref="K149:S149"/>
    <mergeCell ref="K150:S150"/>
    <mergeCell ref="K151:S151"/>
    <mergeCell ref="K152:S152"/>
    <mergeCell ref="K153:S153"/>
    <mergeCell ref="K154:S154"/>
    <mergeCell ref="K155:S155"/>
    <mergeCell ref="K156:S156"/>
    <mergeCell ref="M2:AR2"/>
    <mergeCell ref="M8:V8"/>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K142:S142"/>
    <mergeCell ref="K15:U15"/>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141:S141"/>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K33:U33"/>
    <mergeCell ref="K34:U34"/>
    <mergeCell ref="K124:U124"/>
    <mergeCell ref="K125:U125"/>
    <mergeCell ref="K126:U126"/>
    <mergeCell ref="K127:U127"/>
    <mergeCell ref="K131:S131"/>
    <mergeCell ref="K132:S132"/>
    <mergeCell ref="K133:S133"/>
    <mergeCell ref="K134:S134"/>
    <mergeCell ref="K135:S135"/>
    <mergeCell ref="K136:S136"/>
    <mergeCell ref="K137:S137"/>
    <mergeCell ref="K138:S138"/>
    <mergeCell ref="K139:S139"/>
    <mergeCell ref="E331:O331"/>
    <mergeCell ref="E332:O332"/>
    <mergeCell ref="E333:O333"/>
    <mergeCell ref="E334:O334"/>
    <mergeCell ref="E335:O335"/>
    <mergeCell ref="F218:P218"/>
    <mergeCell ref="F219:P219"/>
    <mergeCell ref="F220:P220"/>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N232:W232"/>
    <mergeCell ref="N233:W233"/>
    <mergeCell ref="N234:W234"/>
    <mergeCell ref="N235:W235"/>
    <mergeCell ref="N236:W236"/>
    <mergeCell ref="N237:W237"/>
    <mergeCell ref="D305:N305"/>
    <mergeCell ref="D309:N309"/>
    <mergeCell ref="D310:N310"/>
    <mergeCell ref="D311:N311"/>
    <mergeCell ref="D312:N312"/>
    <mergeCell ref="D313:N313"/>
    <mergeCell ref="D314:N314"/>
    <mergeCell ref="D315:N315"/>
    <mergeCell ref="D316:N316"/>
    <mergeCell ref="D317:N317"/>
    <mergeCell ref="D318:N318"/>
    <mergeCell ref="D319:N319"/>
    <mergeCell ref="E323:O323"/>
    <mergeCell ref="E324:O324"/>
    <mergeCell ref="E325:O325"/>
    <mergeCell ref="E326:O326"/>
    <mergeCell ref="E330:O330"/>
    <mergeCell ref="O313:X313"/>
    <mergeCell ref="O314:X314"/>
    <mergeCell ref="O315:X315"/>
    <mergeCell ref="O316:X316"/>
    <mergeCell ref="O317:X317"/>
    <mergeCell ref="O318:X318"/>
    <mergeCell ref="O319:X319"/>
    <mergeCell ref="P323:Y323"/>
    <mergeCell ref="P324:Y324"/>
    <mergeCell ref="P325:Y325"/>
    <mergeCell ref="P326:Y326"/>
    <mergeCell ref="P330:Y330"/>
    <mergeCell ref="Y311:AG311"/>
    <mergeCell ref="Y312:AG312"/>
    <mergeCell ref="Y313:AG313"/>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3:N283"/>
    <mergeCell ref="D287:N287"/>
    <mergeCell ref="C245:M245"/>
    <mergeCell ref="C246:M246"/>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C264:M264"/>
    <mergeCell ref="B331:D331"/>
    <mergeCell ref="B332:D332"/>
    <mergeCell ref="B333:D333"/>
    <mergeCell ref="B334:D334"/>
    <mergeCell ref="B335:D335"/>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312:C312"/>
    <mergeCell ref="B313:C313"/>
    <mergeCell ref="B314:C314"/>
    <mergeCell ref="B315:C315"/>
    <mergeCell ref="B316:C316"/>
    <mergeCell ref="B317:C317"/>
    <mergeCell ref="B318:C318"/>
    <mergeCell ref="B319:C319"/>
    <mergeCell ref="B32:J32"/>
    <mergeCell ref="B321:AR321"/>
    <mergeCell ref="B323:D323"/>
    <mergeCell ref="B324:D324"/>
    <mergeCell ref="B325:D325"/>
    <mergeCell ref="B326:D326"/>
    <mergeCell ref="B328:AR328"/>
    <mergeCell ref="B33:J33"/>
    <mergeCell ref="B330:D330"/>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295:C295"/>
    <mergeCell ref="B296:C296"/>
    <mergeCell ref="B297:C297"/>
    <mergeCell ref="B298:C298"/>
    <mergeCell ref="B299:C299"/>
    <mergeCell ref="B30:J30"/>
    <mergeCell ref="B300:C300"/>
    <mergeCell ref="B301:C301"/>
    <mergeCell ref="B302:C302"/>
    <mergeCell ref="B303:C303"/>
    <mergeCell ref="B304:C304"/>
    <mergeCell ref="B305:C305"/>
    <mergeCell ref="B307:AR307"/>
    <mergeCell ref="B309:C309"/>
    <mergeCell ref="B31:J31"/>
    <mergeCell ref="B310:C310"/>
    <mergeCell ref="B311:C311"/>
    <mergeCell ref="B78:K78"/>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277:C277"/>
    <mergeCell ref="B278:C278"/>
    <mergeCell ref="B279:C279"/>
    <mergeCell ref="B28:AR28"/>
    <mergeCell ref="B280:C280"/>
    <mergeCell ref="B281:C281"/>
    <mergeCell ref="B282:C282"/>
    <mergeCell ref="B283:C283"/>
    <mergeCell ref="B285:AR285"/>
    <mergeCell ref="B287:C287"/>
    <mergeCell ref="B288:C288"/>
    <mergeCell ref="B289:C289"/>
    <mergeCell ref="B290:C290"/>
    <mergeCell ref="B291:C291"/>
    <mergeCell ref="B292:C292"/>
    <mergeCell ref="B293:C293"/>
    <mergeCell ref="B294:C294"/>
    <mergeCell ref="B95:J95"/>
    <mergeCell ref="B96:J96"/>
    <mergeCell ref="B97:J97"/>
    <mergeCell ref="B98:J98"/>
    <mergeCell ref="B99:J99"/>
    <mergeCell ref="C232:M232"/>
    <mergeCell ref="C233:M233"/>
    <mergeCell ref="C234:M234"/>
    <mergeCell ref="C235:M235"/>
    <mergeCell ref="C236:M236"/>
    <mergeCell ref="C237:M237"/>
    <mergeCell ref="C238:M238"/>
    <mergeCell ref="C239:M239"/>
    <mergeCell ref="C240:M240"/>
    <mergeCell ref="C241:M241"/>
    <mergeCell ref="B210:F210"/>
    <mergeCell ref="B211:F211"/>
    <mergeCell ref="B212:F212"/>
    <mergeCell ref="B213:F213"/>
    <mergeCell ref="B214:F214"/>
    <mergeCell ref="B216:AR216"/>
    <mergeCell ref="B218:E218"/>
    <mergeCell ref="B219:E219"/>
    <mergeCell ref="B22:J22"/>
    <mergeCell ref="B220:E220"/>
    <mergeCell ref="B222:AR222"/>
    <mergeCell ref="B224:C224"/>
    <mergeCell ref="B225:C225"/>
    <mergeCell ref="B226:C226"/>
    <mergeCell ref="B227:C227"/>
    <mergeCell ref="B228:C228"/>
    <mergeCell ref="B23:J23"/>
    <mergeCell ref="B24:J24"/>
    <mergeCell ref="B25:J25"/>
    <mergeCell ref="B26:J26"/>
    <mergeCell ref="D224:N224"/>
    <mergeCell ref="D225:N225"/>
    <mergeCell ref="D226:N226"/>
    <mergeCell ref="D227:N227"/>
    <mergeCell ref="D228:N228"/>
    <mergeCell ref="H189:R189"/>
    <mergeCell ref="H190:R190"/>
    <mergeCell ref="H191:R191"/>
    <mergeCell ref="H192:R192"/>
    <mergeCell ref="H193:R193"/>
    <mergeCell ref="I170:S170"/>
    <mergeCell ref="I171:S171"/>
    <mergeCell ref="B193:G193"/>
    <mergeCell ref="B195:AR195"/>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J160:T160"/>
    <mergeCell ref="B176:H176"/>
    <mergeCell ref="B177:H177"/>
    <mergeCell ref="B178:H178"/>
    <mergeCell ref="B179:H179"/>
    <mergeCell ref="B18:J18"/>
    <mergeCell ref="B180:H180"/>
    <mergeCell ref="B181:H181"/>
    <mergeCell ref="B182:H182"/>
    <mergeCell ref="B183:H183"/>
    <mergeCell ref="B184:H184"/>
    <mergeCell ref="B185:H185"/>
    <mergeCell ref="B187:AR187"/>
    <mergeCell ref="B189:G189"/>
    <mergeCell ref="B19:J19"/>
    <mergeCell ref="B190:G190"/>
    <mergeCell ref="B191:G191"/>
    <mergeCell ref="B192:G192"/>
    <mergeCell ref="J161:T161"/>
    <mergeCell ref="J162:T162"/>
    <mergeCell ref="J163:T163"/>
    <mergeCell ref="J164:T164"/>
    <mergeCell ref="J165:T165"/>
    <mergeCell ref="J166:T166"/>
    <mergeCell ref="K100:U100"/>
    <mergeCell ref="K101:U101"/>
    <mergeCell ref="K102:U102"/>
    <mergeCell ref="K103:U103"/>
    <mergeCell ref="K104:U104"/>
    <mergeCell ref="K105:U105"/>
    <mergeCell ref="K106:U106"/>
    <mergeCell ref="K107:U107"/>
    <mergeCell ref="K108:U108"/>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9:AR129"/>
    <mergeCell ref="AN49:AO49"/>
    <mergeCell ref="AN50:AO50"/>
    <mergeCell ref="AN51:AO51"/>
    <mergeCell ref="AN52:AO52"/>
    <mergeCell ref="AN53:AO53"/>
    <mergeCell ref="AN54:AO54"/>
    <mergeCell ref="AN38:AO38"/>
    <mergeCell ref="AN39:AO39"/>
    <mergeCell ref="B13:J13"/>
    <mergeCell ref="B131:J131"/>
    <mergeCell ref="B132:J132"/>
    <mergeCell ref="B133:J133"/>
    <mergeCell ref="B134:J134"/>
    <mergeCell ref="B135:J135"/>
    <mergeCell ref="B136:J136"/>
    <mergeCell ref="B137:J137"/>
    <mergeCell ref="B138:J138"/>
    <mergeCell ref="B139:J139"/>
    <mergeCell ref="B14:J14"/>
    <mergeCell ref="B140:J140"/>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K123:U123"/>
    <mergeCell ref="B108:J108"/>
    <mergeCell ref="B109:J109"/>
    <mergeCell ref="K140:S140"/>
    <mergeCell ref="K13:U13"/>
    <mergeCell ref="K14:U14"/>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50:U50"/>
    <mergeCell ref="K51:U51"/>
    <mergeCell ref="K52:U52"/>
    <mergeCell ref="K53:U53"/>
    <mergeCell ref="K54:U54"/>
    <mergeCell ref="K93:U93"/>
    <mergeCell ref="K94:U94"/>
    <mergeCell ref="K95:U95"/>
    <mergeCell ref="K96:U96"/>
    <mergeCell ref="K97:U97"/>
    <mergeCell ref="K98:U98"/>
    <mergeCell ref="K99:U99"/>
    <mergeCell ref="L58:U58"/>
    <mergeCell ref="L59:U59"/>
    <mergeCell ref="L60:U60"/>
    <mergeCell ref="AN47:AO47"/>
    <mergeCell ref="AN48:AO48"/>
    <mergeCell ref="B1:L3"/>
    <mergeCell ref="B100:J100"/>
    <mergeCell ref="B101:J101"/>
    <mergeCell ref="B102:J102"/>
    <mergeCell ref="B103:J103"/>
    <mergeCell ref="B104:J104"/>
    <mergeCell ref="B105:J105"/>
    <mergeCell ref="B106:J106"/>
    <mergeCell ref="B107:J107"/>
    <mergeCell ref="B5:AR5"/>
    <mergeCell ref="B7:K9"/>
    <mergeCell ref="L61:U61"/>
    <mergeCell ref="L62:U62"/>
    <mergeCell ref="L63:U63"/>
    <mergeCell ref="L64:U64"/>
    <mergeCell ref="L65:U65"/>
    <mergeCell ref="L66:U66"/>
    <mergeCell ref="L67:U67"/>
    <mergeCell ref="L68:U68"/>
    <mergeCell ref="L69:U69"/>
    <mergeCell ref="L70:U70"/>
    <mergeCell ref="L71:U71"/>
    <mergeCell ref="L72:U72"/>
    <mergeCell ref="L73:U73"/>
    <mergeCell ref="AN30:AO30"/>
    <mergeCell ref="AN31:AO31"/>
    <mergeCell ref="AN32:AO32"/>
    <mergeCell ref="AN33:AO33"/>
    <mergeCell ref="AN34:AO34"/>
    <mergeCell ref="AN35:AO35"/>
    <mergeCell ref="AN36:AO36"/>
    <mergeCell ref="AN37:AO37"/>
    <mergeCell ref="AN40:AO40"/>
    <mergeCell ref="AN41:AO41"/>
    <mergeCell ref="AN42:AO42"/>
    <mergeCell ref="AN43:AO43"/>
    <mergeCell ref="AN44:AO44"/>
    <mergeCell ref="AN45:AO45"/>
    <mergeCell ref="AN46:AO46"/>
    <mergeCell ref="AK86:AQ86"/>
    <mergeCell ref="AK87:AQ87"/>
    <mergeCell ref="AK88:AQ88"/>
    <mergeCell ref="AK89:AQ89"/>
    <mergeCell ref="AK93:AO93"/>
    <mergeCell ref="AK94:AO94"/>
    <mergeCell ref="AK95:AO95"/>
    <mergeCell ref="AK96:AO96"/>
    <mergeCell ref="AK97:AO97"/>
    <mergeCell ref="AK98:AO98"/>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K99:AO99"/>
    <mergeCell ref="AM170:AP170"/>
    <mergeCell ref="AM171:AP171"/>
    <mergeCell ref="AM172:AP172"/>
    <mergeCell ref="AM173:AP173"/>
    <mergeCell ref="AM174:AP174"/>
    <mergeCell ref="AM175:AP175"/>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B175:H175"/>
    <mergeCell ref="AK115:AO115"/>
    <mergeCell ref="AK116:AO116"/>
    <mergeCell ref="AK117:AO117"/>
    <mergeCell ref="AK118:AO118"/>
    <mergeCell ref="AK119:AO119"/>
    <mergeCell ref="AK120:AO120"/>
    <mergeCell ref="AK121:AO121"/>
    <mergeCell ref="AK122:AO122"/>
    <mergeCell ref="AK123:AO123"/>
    <mergeCell ref="AK124:AO124"/>
    <mergeCell ref="AK211:AP211"/>
    <mergeCell ref="AK212:AP212"/>
    <mergeCell ref="AK213:AP213"/>
    <mergeCell ref="AK214:AP214"/>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125:AO125"/>
    <mergeCell ref="AK126:AO126"/>
    <mergeCell ref="AK127:AO127"/>
    <mergeCell ref="AK189:AP189"/>
    <mergeCell ref="AK190:AP190"/>
    <mergeCell ref="AK191:AP191"/>
    <mergeCell ref="AK192:AP192"/>
    <mergeCell ref="AM176:AP176"/>
    <mergeCell ref="AM177:AP177"/>
    <mergeCell ref="AM178:AP178"/>
    <mergeCell ref="AM179:AP179"/>
    <mergeCell ref="AM180:AP180"/>
    <mergeCell ref="AM181:AP181"/>
    <mergeCell ref="AM182:AP182"/>
    <mergeCell ref="AM183:AP183"/>
    <mergeCell ref="AM184:AP184"/>
    <mergeCell ref="AM185:AP185"/>
    <mergeCell ref="AI323:AQ323"/>
    <mergeCell ref="AI324:AQ324"/>
    <mergeCell ref="AI325:AQ325"/>
    <mergeCell ref="AI326:AQ326"/>
    <mergeCell ref="AI330:AQ330"/>
    <mergeCell ref="AI331:AQ331"/>
    <mergeCell ref="AI332:AQ332"/>
    <mergeCell ref="AI333:AQ333"/>
    <mergeCell ref="AI334:AQ334"/>
    <mergeCell ref="AI335:AQ335"/>
    <mergeCell ref="AJ160:AP160"/>
    <mergeCell ref="AJ161:AP161"/>
    <mergeCell ref="AJ162:AP162"/>
    <mergeCell ref="AJ163:AP163"/>
    <mergeCell ref="AJ164:AP164"/>
    <mergeCell ref="AJ165:AP165"/>
    <mergeCell ref="AJ166:AP166"/>
    <mergeCell ref="AJ218:AP218"/>
    <mergeCell ref="AJ219:AP219"/>
    <mergeCell ref="AJ220:AP220"/>
    <mergeCell ref="AK193:AP193"/>
    <mergeCell ref="AK197:AP197"/>
    <mergeCell ref="AK198:AP198"/>
    <mergeCell ref="AK199:AP199"/>
    <mergeCell ref="AK200:AP200"/>
    <mergeCell ref="AK201:AP201"/>
    <mergeCell ref="AK202:AP202"/>
    <mergeCell ref="AK203:AP203"/>
    <mergeCell ref="AK204:AP204"/>
    <mergeCell ref="AK205:AP205"/>
    <mergeCell ref="AK206:AP206"/>
    <mergeCell ref="AK207:AP207"/>
    <mergeCell ref="AH317:AP317"/>
    <mergeCell ref="AH318:AP318"/>
    <mergeCell ref="AH319:AP319"/>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8:AP208"/>
    <mergeCell ref="AK209:AP209"/>
    <mergeCell ref="AK210:AP210"/>
    <mergeCell ref="AH297:AO297"/>
    <mergeCell ref="AH298:AO298"/>
    <mergeCell ref="AH299:AO299"/>
    <mergeCell ref="AH300:AO300"/>
    <mergeCell ref="AH301:AO301"/>
    <mergeCell ref="AH302:AO302"/>
    <mergeCell ref="AH303:AO303"/>
    <mergeCell ref="AH304:AO304"/>
    <mergeCell ref="AH305:AO305"/>
    <mergeCell ref="AH309:AP309"/>
    <mergeCell ref="AH310:AP310"/>
    <mergeCell ref="AH311:AP311"/>
    <mergeCell ref="AH312:AP312"/>
    <mergeCell ref="AH313:AP313"/>
    <mergeCell ref="AH314:AP314"/>
    <mergeCell ref="AH315:AP315"/>
    <mergeCell ref="AH316:AP316"/>
    <mergeCell ref="AH277:AO277"/>
    <mergeCell ref="AH278:AO278"/>
    <mergeCell ref="AH279:AO279"/>
    <mergeCell ref="AH280:AO280"/>
    <mergeCell ref="AH281:AO281"/>
    <mergeCell ref="AH282:AO282"/>
    <mergeCell ref="AH283:AO283"/>
    <mergeCell ref="AH287:AO287"/>
    <mergeCell ref="AH288:AO288"/>
    <mergeCell ref="AH289:AO289"/>
    <mergeCell ref="AH290:AO290"/>
    <mergeCell ref="AH291:AO291"/>
    <mergeCell ref="AH292:AO292"/>
    <mergeCell ref="AH293:AO293"/>
    <mergeCell ref="AH294:AO294"/>
    <mergeCell ref="AH295:AO295"/>
    <mergeCell ref="AH296:AO296"/>
    <mergeCell ref="AG262:AO262"/>
    <mergeCell ref="AG263:AO263"/>
    <mergeCell ref="AG264:AO264"/>
    <mergeCell ref="AH224:AO224"/>
    <mergeCell ref="AH225:AO225"/>
    <mergeCell ref="AH226:AO226"/>
    <mergeCell ref="AH227:AO227"/>
    <mergeCell ref="AH228:AO228"/>
    <mergeCell ref="AH268:AO268"/>
    <mergeCell ref="AH269:AO269"/>
    <mergeCell ref="AH270:AO270"/>
    <mergeCell ref="AH271:AO271"/>
    <mergeCell ref="AH272:AO272"/>
    <mergeCell ref="AH273:AO273"/>
    <mergeCell ref="AH274:AO274"/>
    <mergeCell ref="AH275:AO275"/>
    <mergeCell ref="AH276:AO276"/>
    <mergeCell ref="B230:AR230"/>
    <mergeCell ref="B248:AR248"/>
    <mergeCell ref="B266:AR266"/>
    <mergeCell ref="B268:C268"/>
    <mergeCell ref="B269:C269"/>
    <mergeCell ref="B270:C270"/>
    <mergeCell ref="B271:C271"/>
    <mergeCell ref="B272:C272"/>
    <mergeCell ref="B273:C273"/>
    <mergeCell ref="B274:C274"/>
    <mergeCell ref="B275:C275"/>
    <mergeCell ref="B276:C276"/>
    <mergeCell ref="C242:M242"/>
    <mergeCell ref="C243:M243"/>
    <mergeCell ref="C244:M244"/>
    <mergeCell ref="AG242:AO242"/>
    <mergeCell ref="AG243:AO243"/>
    <mergeCell ref="AG244:AO244"/>
    <mergeCell ref="AG245:AO245"/>
    <mergeCell ref="AG246:AO246"/>
    <mergeCell ref="AG250:AO250"/>
    <mergeCell ref="AG251:AO251"/>
    <mergeCell ref="AG252:AO252"/>
    <mergeCell ref="AG253:AO253"/>
    <mergeCell ref="AG254:AO254"/>
    <mergeCell ref="AG255:AO255"/>
    <mergeCell ref="AG256:AO256"/>
    <mergeCell ref="AG257:AO257"/>
    <mergeCell ref="AG258:AO258"/>
    <mergeCell ref="AG259:AO259"/>
    <mergeCell ref="AG260:AO260"/>
    <mergeCell ref="AG261:AO261"/>
    <mergeCell ref="AF93:AJ93"/>
    <mergeCell ref="AF94:AJ94"/>
    <mergeCell ref="AF95:AJ95"/>
    <mergeCell ref="AF96:AJ96"/>
    <mergeCell ref="AF97:AJ97"/>
    <mergeCell ref="AF98:AJ98"/>
    <mergeCell ref="AF99:AJ99"/>
    <mergeCell ref="AG232:AO232"/>
    <mergeCell ref="AG233:AO233"/>
    <mergeCell ref="AG234:AO234"/>
    <mergeCell ref="AG235:AO235"/>
    <mergeCell ref="AG236:AO236"/>
    <mergeCell ref="AG237:AO237"/>
    <mergeCell ref="AG238:AO238"/>
    <mergeCell ref="AG239:AO239"/>
    <mergeCell ref="AG240:AO240"/>
    <mergeCell ref="AG241:AO241"/>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9:AJ189"/>
    <mergeCell ref="AC190:AJ190"/>
    <mergeCell ref="AC191:AJ191"/>
    <mergeCell ref="AC192:AJ192"/>
    <mergeCell ref="AC193:AJ193"/>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T171:AC171"/>
    <mergeCell ref="T172:AC172"/>
    <mergeCell ref="T173:AC173"/>
    <mergeCell ref="T174:AC174"/>
    <mergeCell ref="T175:AC175"/>
    <mergeCell ref="T176:AC176"/>
    <mergeCell ref="T177:AC177"/>
    <mergeCell ref="T178:AC178"/>
    <mergeCell ref="T179:AC179"/>
    <mergeCell ref="T180:AC180"/>
    <mergeCell ref="T181:AC181"/>
    <mergeCell ref="AA218:AI218"/>
    <mergeCell ref="AA219:AI219"/>
    <mergeCell ref="AA220:AI220"/>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s>
  <pageMargins left="0.7" right="0.7" top="0.75" bottom="0.75" header="0.3" footer="0.3"/>
  <pageSetup paperSize="9" orientation="portrait" r:id="rId1"/>
  <headerFooter alignWithMargins="0">
    <oddFooter>&amp;R&amp;1#&amp;"Calibri"&amp;10&amp;K0078D7Classification : Internal</oddFooter>
  </headerFooter>
  <rowBreaks count="3" manualBreakCount="3">
    <brk id="90" max="16383" man="1"/>
    <brk id="186" max="16383" man="1"/>
    <brk id="26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topLeftCell="A13" zoomScaleNormal="100" workbookViewId="0">
      <selection activeCell="L16" sqref="L16"/>
    </sheetView>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36"/>
      <c r="C1" s="236"/>
    </row>
    <row r="2" spans="2:5" s="1" customFormat="1" ht="15.25" customHeight="1" x14ac:dyDescent="0.2">
      <c r="B2" s="236"/>
      <c r="C2" s="236"/>
      <c r="D2" s="240" t="s">
        <v>849</v>
      </c>
      <c r="E2" s="240"/>
    </row>
    <row r="3" spans="2:5" s="1" customFormat="1" ht="4.25" customHeight="1" x14ac:dyDescent="0.2">
      <c r="B3" s="236"/>
      <c r="C3" s="236"/>
    </row>
    <row r="4" spans="2:5" s="1" customFormat="1" ht="6.4" customHeight="1" x14ac:dyDescent="0.2"/>
    <row r="5" spans="2:5" s="1" customFormat="1" ht="22" customHeight="1" x14ac:dyDescent="0.2">
      <c r="B5" s="238" t="s">
        <v>1129</v>
      </c>
      <c r="C5" s="238"/>
      <c r="D5" s="238"/>
      <c r="E5" s="238"/>
    </row>
    <row r="6" spans="2:5" s="1" customFormat="1" ht="4.6500000000000004" customHeight="1" x14ac:dyDescent="0.2"/>
    <row r="7" spans="2:5" s="1" customFormat="1" ht="3.5" customHeight="1" x14ac:dyDescent="0.2">
      <c r="B7" s="229" t="s">
        <v>1007</v>
      </c>
    </row>
    <row r="8" spans="2:5" s="1" customFormat="1" ht="14.25" customHeight="1" x14ac:dyDescent="0.2">
      <c r="B8" s="229"/>
      <c r="D8" s="3">
        <v>45046</v>
      </c>
    </row>
    <row r="9" spans="2:5" s="1" customFormat="1" ht="1.75" customHeight="1" x14ac:dyDescent="0.2">
      <c r="B9" s="229"/>
    </row>
    <row r="10" spans="2:5" s="1" customFormat="1" ht="1.4" customHeight="1" x14ac:dyDescent="0.2"/>
    <row r="11" spans="2:5" s="1" customFormat="1" ht="12.75" customHeight="1" x14ac:dyDescent="0.2">
      <c r="B11" s="246" t="s">
        <v>1130</v>
      </c>
      <c r="C11" s="246"/>
      <c r="D11" s="246"/>
      <c r="E11" s="246"/>
    </row>
    <row r="12" spans="2:5" s="1" customFormat="1" ht="158.9" customHeight="1" x14ac:dyDescent="0.2"/>
    <row r="13" spans="2:5" s="1" customFormat="1" ht="12.75" customHeight="1" x14ac:dyDescent="0.2">
      <c r="B13" s="246" t="s">
        <v>1131</v>
      </c>
      <c r="C13" s="246"/>
      <c r="D13" s="246"/>
      <c r="E13" s="246"/>
    </row>
    <row r="14" spans="2:5" s="1" customFormat="1" ht="247.4" customHeight="1" x14ac:dyDescent="0.2"/>
    <row r="15" spans="2:5" s="1" customFormat="1" ht="12.75" customHeight="1" x14ac:dyDescent="0.2">
      <c r="B15" s="246" t="s">
        <v>1132</v>
      </c>
      <c r="C15" s="246"/>
      <c r="D15" s="246"/>
      <c r="E15" s="246"/>
    </row>
    <row r="16" spans="2:5" s="1" customFormat="1" ht="236.4" customHeight="1" x14ac:dyDescent="0.2"/>
    <row r="17" spans="2:5" s="1" customFormat="1" ht="12.75" customHeight="1" x14ac:dyDescent="0.2">
      <c r="B17" s="246" t="s">
        <v>1133</v>
      </c>
      <c r="C17" s="246"/>
      <c r="D17" s="246"/>
      <c r="E17" s="246"/>
    </row>
    <row r="18" spans="2:5" s="1" customFormat="1" ht="243.5" customHeight="1" x14ac:dyDescent="0.2"/>
    <row r="19" spans="2:5" s="1" customFormat="1" ht="12.75" customHeight="1" x14ac:dyDescent="0.2">
      <c r="B19" s="246" t="s">
        <v>1134</v>
      </c>
      <c r="C19" s="246"/>
      <c r="D19" s="246"/>
      <c r="E19" s="246"/>
    </row>
    <row r="20" spans="2:5" s="1" customFormat="1" ht="235" customHeight="1" x14ac:dyDescent="0.2"/>
    <row r="21" spans="2:5" s="1" customFormat="1" ht="12.75" customHeight="1" x14ac:dyDescent="0.2">
      <c r="B21" s="246" t="s">
        <v>1135</v>
      </c>
      <c r="C21" s="246"/>
      <c r="D21" s="246"/>
      <c r="E21" s="246"/>
    </row>
    <row r="22" spans="2:5" s="1" customFormat="1" ht="249.9" customHeight="1" x14ac:dyDescent="0.2"/>
    <row r="23" spans="2:5" s="1" customFormat="1" ht="13.15" customHeight="1" x14ac:dyDescent="0.2">
      <c r="B23" s="246" t="s">
        <v>1136</v>
      </c>
      <c r="C23" s="246"/>
      <c r="D23" s="246"/>
      <c r="E23" s="246"/>
    </row>
    <row r="24" spans="2:5" s="1" customFormat="1" ht="175.65" customHeight="1" x14ac:dyDescent="0.2"/>
    <row r="25" spans="2:5" s="1" customFormat="1" ht="12.75" customHeight="1" x14ac:dyDescent="0.2">
      <c r="B25" s="246" t="s">
        <v>1137</v>
      </c>
      <c r="C25" s="246"/>
      <c r="D25" s="246"/>
      <c r="E25" s="246"/>
    </row>
    <row r="26" spans="2:5" s="1" customFormat="1" ht="117.25" customHeight="1" x14ac:dyDescent="0.2"/>
    <row r="27" spans="2:5" s="1" customFormat="1" ht="12.75" customHeight="1" x14ac:dyDescent="0.2">
      <c r="B27" s="246" t="s">
        <v>1138</v>
      </c>
      <c r="C27" s="246"/>
      <c r="D27" s="246"/>
      <c r="E27" s="246"/>
    </row>
    <row r="28" spans="2:5" s="1" customFormat="1" ht="171" customHeight="1" x14ac:dyDescent="0.2"/>
    <row r="29" spans="2:5" s="1" customFormat="1" ht="12.75" customHeight="1" x14ac:dyDescent="0.2">
      <c r="B29" s="246" t="s">
        <v>1139</v>
      </c>
      <c r="C29" s="246"/>
      <c r="D29" s="246"/>
      <c r="E29" s="246"/>
    </row>
    <row r="30" spans="2:5" s="1" customFormat="1" ht="130.15" customHeight="1" x14ac:dyDescent="0.2"/>
    <row r="31" spans="2:5" s="1" customFormat="1" ht="12.75" customHeight="1" x14ac:dyDescent="0.2">
      <c r="B31" s="246" t="s">
        <v>1140</v>
      </c>
      <c r="C31" s="246"/>
      <c r="D31" s="246"/>
      <c r="E31" s="246"/>
    </row>
    <row r="32" spans="2:5" s="1" customFormat="1" ht="128.75" customHeight="1" x14ac:dyDescent="0.2"/>
    <row r="33" spans="2:5" s="1" customFormat="1" ht="12.75" customHeight="1" x14ac:dyDescent="0.2">
      <c r="B33" s="246" t="s">
        <v>1141</v>
      </c>
      <c r="C33" s="246"/>
      <c r="D33" s="246"/>
      <c r="E33" s="246"/>
    </row>
    <row r="34" spans="2:5" s="1" customFormat="1" ht="208.65" customHeight="1" x14ac:dyDescent="0.2"/>
    <row r="35" spans="2:5" s="1" customFormat="1" ht="12.75" customHeight="1" x14ac:dyDescent="0.2">
      <c r="B35" s="246" t="s">
        <v>1142</v>
      </c>
      <c r="C35" s="246"/>
      <c r="D35" s="246"/>
      <c r="E35" s="246"/>
    </row>
    <row r="36" spans="2:5" s="1" customFormat="1" ht="212.65" customHeight="1" x14ac:dyDescent="0.2"/>
    <row r="37" spans="2:5" s="1" customFormat="1" ht="12.75" customHeight="1" x14ac:dyDescent="0.2">
      <c r="B37" s="246" t="s">
        <v>1143</v>
      </c>
      <c r="C37" s="246"/>
      <c r="D37" s="246"/>
      <c r="E37" s="246"/>
    </row>
    <row r="38" spans="2:5" s="1" customFormat="1" ht="185.9" customHeight="1" x14ac:dyDescent="0.2"/>
    <row r="39" spans="2:5" s="1" customFormat="1" ht="12.75" customHeight="1" x14ac:dyDescent="0.2">
      <c r="B39" s="246" t="s">
        <v>1144</v>
      </c>
      <c r="C39" s="246"/>
      <c r="D39" s="246"/>
      <c r="E39" s="246"/>
    </row>
    <row r="40" spans="2:5" s="1" customFormat="1" ht="243.15" customHeight="1" x14ac:dyDescent="0.2"/>
    <row r="41" spans="2:5" s="1" customFormat="1" ht="12.75" customHeight="1" x14ac:dyDescent="0.2">
      <c r="B41" s="246" t="s">
        <v>1145</v>
      </c>
      <c r="C41" s="246"/>
      <c r="D41" s="246"/>
      <c r="E41" s="246"/>
    </row>
    <row r="42" spans="2:5" s="1" customFormat="1" ht="267.39999999999998" customHeight="1" x14ac:dyDescent="0.2"/>
    <row r="43" spans="2:5" s="1" customFormat="1" ht="12.75" customHeight="1" x14ac:dyDescent="0.2">
      <c r="B43" s="246" t="s">
        <v>1146</v>
      </c>
      <c r="C43" s="246"/>
      <c r="D43" s="246"/>
      <c r="E43" s="246"/>
    </row>
    <row r="44" spans="2:5" s="1" customFormat="1" ht="120.9" customHeight="1" x14ac:dyDescent="0.2"/>
    <row r="45" spans="2:5" s="1" customFormat="1" ht="12.75" customHeight="1" x14ac:dyDescent="0.2">
      <c r="B45" s="246" t="s">
        <v>1147</v>
      </c>
      <c r="C45" s="246"/>
      <c r="D45" s="246"/>
      <c r="E45" s="246"/>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&amp;R&amp;1#&amp;"Calibri"&amp;10&amp;K0078D7Classification : Internal</oddFooter>
  </headerFooter>
  <rowBreaks count="2" manualBreakCount="2">
    <brk id="36"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topLeftCell="A40" zoomScaleNormal="100" workbookViewId="0"/>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236"/>
      <c r="C1" s="236"/>
    </row>
    <row r="2" spans="2:8" s="1" customFormat="1" ht="15.25" customHeight="1" x14ac:dyDescent="0.2">
      <c r="B2" s="236"/>
      <c r="C2" s="236"/>
      <c r="D2" s="240" t="s">
        <v>849</v>
      </c>
      <c r="E2" s="240"/>
      <c r="F2" s="240"/>
      <c r="G2" s="240"/>
      <c r="H2" s="240"/>
    </row>
    <row r="3" spans="2:8" s="1" customFormat="1" ht="4.25" customHeight="1" x14ac:dyDescent="0.2">
      <c r="B3" s="236"/>
      <c r="C3" s="236"/>
    </row>
    <row r="4" spans="2:8" s="1" customFormat="1" ht="6" customHeight="1" x14ac:dyDescent="0.2"/>
    <row r="5" spans="2:8" s="1" customFormat="1" ht="22" customHeight="1" x14ac:dyDescent="0.2">
      <c r="B5" s="238" t="s">
        <v>1153</v>
      </c>
      <c r="C5" s="238"/>
      <c r="D5" s="238"/>
      <c r="E5" s="238"/>
      <c r="F5" s="238"/>
      <c r="G5" s="238"/>
      <c r="H5" s="238"/>
    </row>
    <row r="6" spans="2:8" s="1" customFormat="1" ht="9.65" customHeight="1" x14ac:dyDescent="0.2"/>
    <row r="7" spans="2:8" s="1" customFormat="1" ht="15.25" customHeight="1" x14ac:dyDescent="0.2">
      <c r="B7" s="9" t="s">
        <v>1007</v>
      </c>
      <c r="D7" s="3">
        <v>45046</v>
      </c>
    </row>
    <row r="8" spans="2:8" s="1" customFormat="1" ht="8.5" customHeight="1" x14ac:dyDescent="0.2"/>
    <row r="9" spans="2:8" s="1" customFormat="1" ht="12.75" customHeight="1" x14ac:dyDescent="0.2">
      <c r="B9" s="264" t="s">
        <v>1154</v>
      </c>
      <c r="C9" s="264"/>
      <c r="D9" s="264"/>
      <c r="E9" s="264"/>
      <c r="F9" s="264"/>
      <c r="G9" s="264"/>
    </row>
    <row r="10" spans="2:8" s="1" customFormat="1" ht="9.9" customHeight="1" x14ac:dyDescent="0.2"/>
    <row r="11" spans="2:8" s="1" customFormat="1" ht="9.9" customHeight="1" x14ac:dyDescent="0.2">
      <c r="B11" s="4"/>
      <c r="C11" s="265" t="s">
        <v>1015</v>
      </c>
      <c r="D11" s="265"/>
      <c r="E11" s="25" t="s">
        <v>1016</v>
      </c>
      <c r="F11" s="25" t="s">
        <v>1017</v>
      </c>
      <c r="G11" s="25" t="s">
        <v>1016</v>
      </c>
    </row>
    <row r="12" spans="2:8" s="1" customFormat="1" ht="9.9" customHeight="1" x14ac:dyDescent="0.2">
      <c r="B12" s="7" t="s">
        <v>1148</v>
      </c>
      <c r="C12" s="266">
        <v>2945281820.5500102</v>
      </c>
      <c r="D12" s="266"/>
      <c r="E12" s="57">
        <v>0.99802749730564899</v>
      </c>
      <c r="F12" s="58">
        <v>44040</v>
      </c>
      <c r="G12" s="57">
        <v>0.99870739506088901</v>
      </c>
    </row>
    <row r="13" spans="2:8" s="1" customFormat="1" ht="1.75" customHeight="1" x14ac:dyDescent="0.2"/>
    <row r="14" spans="2:8" s="1" customFormat="1" ht="9.9" customHeight="1" x14ac:dyDescent="0.2">
      <c r="B14" s="7" t="s">
        <v>1149</v>
      </c>
      <c r="C14" s="266">
        <v>4851470.46</v>
      </c>
      <c r="D14" s="266"/>
      <c r="E14" s="57">
        <v>1.6439516543588001E-3</v>
      </c>
      <c r="F14" s="58">
        <v>42</v>
      </c>
      <c r="G14" s="57">
        <v>9.5244574460847699E-4</v>
      </c>
    </row>
    <row r="15" spans="2:8" s="1" customFormat="1" ht="11" customHeight="1" x14ac:dyDescent="0.2">
      <c r="B15" s="7" t="s">
        <v>1150</v>
      </c>
      <c r="C15" s="266">
        <v>444877.82</v>
      </c>
      <c r="D15" s="266"/>
      <c r="E15" s="57">
        <v>1.5074968181431301E-4</v>
      </c>
      <c r="F15" s="58">
        <v>8</v>
      </c>
      <c r="G15" s="57">
        <v>1.81418237068281E-4</v>
      </c>
    </row>
    <row r="16" spans="2:8" s="1" customFormat="1" ht="11.75" customHeight="1" x14ac:dyDescent="0.2">
      <c r="B16" s="7" t="s">
        <v>1151</v>
      </c>
      <c r="C16" s="266">
        <v>391849.92</v>
      </c>
      <c r="D16" s="266"/>
      <c r="E16" s="57">
        <v>1.3278084027422101E-4</v>
      </c>
      <c r="F16" s="58">
        <v>6</v>
      </c>
      <c r="G16" s="57">
        <v>1.3606367780121101E-4</v>
      </c>
    </row>
    <row r="17" spans="2:7" s="1" customFormat="1" ht="11.75" customHeight="1" x14ac:dyDescent="0.2">
      <c r="B17" s="7" t="s">
        <v>1152</v>
      </c>
      <c r="C17" s="266">
        <v>132860.18</v>
      </c>
      <c r="D17" s="266"/>
      <c r="E17" s="57">
        <v>4.5020517904876197E-5</v>
      </c>
      <c r="F17" s="58">
        <v>1</v>
      </c>
      <c r="G17" s="57">
        <v>2.2677279633535199E-5</v>
      </c>
    </row>
    <row r="18" spans="2:7" s="1" customFormat="1" ht="11" customHeight="1" x14ac:dyDescent="0.2">
      <c r="B18" s="5" t="s">
        <v>68</v>
      </c>
      <c r="C18" s="267">
        <v>2951102878.9300098</v>
      </c>
      <c r="D18" s="267"/>
      <c r="E18" s="59">
        <v>1</v>
      </c>
      <c r="F18" s="60">
        <v>44097</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2"/>
  <sheetViews>
    <sheetView zoomScaleNormal="100" workbookViewId="0">
      <selection activeCell="P10" sqref="P10"/>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236"/>
      <c r="C1" s="236"/>
      <c r="D1" s="236"/>
      <c r="E1" s="236"/>
      <c r="F1" s="236"/>
    </row>
    <row r="2" spans="2:12" s="1" customFormat="1" ht="17.5" x14ac:dyDescent="0.2">
      <c r="B2" s="236"/>
      <c r="C2" s="236"/>
      <c r="D2" s="236"/>
      <c r="E2" s="236"/>
      <c r="F2" s="236"/>
      <c r="H2" s="240" t="s">
        <v>849</v>
      </c>
      <c r="I2" s="240"/>
      <c r="J2" s="240"/>
      <c r="K2" s="240"/>
      <c r="L2" s="240"/>
    </row>
    <row r="3" spans="2:12" s="1" customFormat="1" ht="8" x14ac:dyDescent="0.2">
      <c r="B3" s="236"/>
      <c r="C3" s="236"/>
      <c r="D3" s="236"/>
      <c r="E3" s="236"/>
      <c r="F3" s="236"/>
    </row>
    <row r="4" spans="2:12" s="1" customFormat="1" ht="8" x14ac:dyDescent="0.2"/>
    <row r="5" spans="2:12" s="1" customFormat="1" ht="15.5" x14ac:dyDescent="0.2">
      <c r="B5" s="238" t="s">
        <v>1164</v>
      </c>
      <c r="C5" s="238"/>
      <c r="D5" s="238"/>
      <c r="E5" s="238"/>
      <c r="F5" s="238"/>
      <c r="G5" s="238"/>
      <c r="H5" s="238"/>
      <c r="I5" s="238"/>
      <c r="J5" s="238"/>
      <c r="K5" s="238"/>
      <c r="L5" s="238"/>
    </row>
    <row r="6" spans="2:12" s="1" customFormat="1" ht="8" x14ac:dyDescent="0.2"/>
    <row r="7" spans="2:12" s="1" customFormat="1" ht="8" x14ac:dyDescent="0.2">
      <c r="B7" s="229" t="s">
        <v>1007</v>
      </c>
      <c r="C7" s="229"/>
      <c r="D7" s="229"/>
    </row>
    <row r="8" spans="2:12" s="1" customFormat="1" x14ac:dyDescent="0.2">
      <c r="B8" s="229"/>
      <c r="C8" s="229"/>
      <c r="D8" s="229"/>
      <c r="G8" s="271">
        <v>45017</v>
      </c>
      <c r="H8" s="271"/>
    </row>
    <row r="9" spans="2:12" s="1" customFormat="1" ht="8" x14ac:dyDescent="0.2"/>
    <row r="10" spans="2:12" s="1" customFormat="1" ht="13" x14ac:dyDescent="0.2">
      <c r="B10" s="268" t="s">
        <v>1165</v>
      </c>
      <c r="C10" s="268"/>
      <c r="D10" s="268"/>
      <c r="E10" s="268"/>
      <c r="F10" s="269" t="s">
        <v>1166</v>
      </c>
      <c r="G10" s="269"/>
      <c r="H10" s="272" t="s">
        <v>1167</v>
      </c>
      <c r="I10" s="272"/>
      <c r="J10" s="272"/>
      <c r="K10" s="272"/>
      <c r="L10" s="272"/>
    </row>
    <row r="11" spans="2:12" s="1" customFormat="1" ht="13" x14ac:dyDescent="0.2">
      <c r="B11" s="61" t="s">
        <v>1155</v>
      </c>
      <c r="C11" s="25" t="s">
        <v>1156</v>
      </c>
      <c r="D11" s="25" t="s">
        <v>1157</v>
      </c>
      <c r="E11" s="61" t="s">
        <v>1158</v>
      </c>
      <c r="F11" s="273" t="s">
        <v>1159</v>
      </c>
      <c r="G11" s="273"/>
      <c r="H11" s="265" t="s">
        <v>1160</v>
      </c>
      <c r="I11" s="265"/>
      <c r="J11" s="25" t="s">
        <v>1161</v>
      </c>
      <c r="K11" s="25" t="s">
        <v>1162</v>
      </c>
      <c r="L11" s="25" t="s">
        <v>1163</v>
      </c>
    </row>
    <row r="12" spans="2:12" s="1" customFormat="1" ht="10" x14ac:dyDescent="0.2">
      <c r="B12" s="62">
        <v>45017</v>
      </c>
      <c r="C12" s="63">
        <v>45047</v>
      </c>
      <c r="D12" s="13">
        <v>1</v>
      </c>
      <c r="E12" s="64">
        <v>30</v>
      </c>
      <c r="F12" s="270">
        <v>2250000000</v>
      </c>
      <c r="G12" s="270"/>
      <c r="H12" s="253">
        <v>2902259774.7407899</v>
      </c>
      <c r="I12" s="253"/>
      <c r="J12" s="13">
        <v>2897495985.6233401</v>
      </c>
      <c r="K12" s="13">
        <v>2890364471.6133599</v>
      </c>
      <c r="L12" s="13">
        <v>2878516304.2820401</v>
      </c>
    </row>
    <row r="13" spans="2:12" s="1" customFormat="1" ht="10" x14ac:dyDescent="0.2">
      <c r="B13" s="62">
        <v>45017</v>
      </c>
      <c r="C13" s="63">
        <v>45078</v>
      </c>
      <c r="D13" s="13">
        <v>2</v>
      </c>
      <c r="E13" s="64">
        <v>61</v>
      </c>
      <c r="F13" s="270">
        <v>2250000000</v>
      </c>
      <c r="G13" s="270"/>
      <c r="H13" s="253">
        <v>2881104905.1598601</v>
      </c>
      <c r="I13" s="253"/>
      <c r="J13" s="13">
        <v>2871497293.5089502</v>
      </c>
      <c r="K13" s="13">
        <v>2857144934.8306799</v>
      </c>
      <c r="L13" s="13">
        <v>2833380981.6870499</v>
      </c>
    </row>
    <row r="14" spans="2:12" s="1" customFormat="1" ht="10" x14ac:dyDescent="0.2">
      <c r="B14" s="62">
        <v>45017</v>
      </c>
      <c r="C14" s="63">
        <v>45108</v>
      </c>
      <c r="D14" s="13">
        <v>3</v>
      </c>
      <c r="E14" s="64">
        <v>91</v>
      </c>
      <c r="F14" s="270">
        <v>2250000000</v>
      </c>
      <c r="G14" s="270"/>
      <c r="H14" s="253">
        <v>2858553225.7707901</v>
      </c>
      <c r="I14" s="253"/>
      <c r="J14" s="13">
        <v>2844344414.8086901</v>
      </c>
      <c r="K14" s="13">
        <v>2823162069.2506499</v>
      </c>
      <c r="L14" s="13">
        <v>2788204327.2899699</v>
      </c>
    </row>
    <row r="15" spans="2:12" s="1" customFormat="1" ht="10" x14ac:dyDescent="0.2">
      <c r="B15" s="62">
        <v>45017</v>
      </c>
      <c r="C15" s="63">
        <v>45139</v>
      </c>
      <c r="D15" s="13">
        <v>4</v>
      </c>
      <c r="E15" s="64">
        <v>122</v>
      </c>
      <c r="F15" s="270">
        <v>2250000000</v>
      </c>
      <c r="G15" s="270"/>
      <c r="H15" s="253">
        <v>2836440921.8499198</v>
      </c>
      <c r="I15" s="253"/>
      <c r="J15" s="13">
        <v>2817555122.04357</v>
      </c>
      <c r="K15" s="13">
        <v>2789460022.31915</v>
      </c>
      <c r="L15" s="13">
        <v>2743251009.3872299</v>
      </c>
    </row>
    <row r="16" spans="2:12" s="1" customFormat="1" ht="10" x14ac:dyDescent="0.2">
      <c r="B16" s="62">
        <v>45017</v>
      </c>
      <c r="C16" s="63">
        <v>45170</v>
      </c>
      <c r="D16" s="13">
        <v>5</v>
      </c>
      <c r="E16" s="64">
        <v>153</v>
      </c>
      <c r="F16" s="270">
        <v>2250000000</v>
      </c>
      <c r="G16" s="270"/>
      <c r="H16" s="253">
        <v>2813873285.53476</v>
      </c>
      <c r="I16" s="253"/>
      <c r="J16" s="13">
        <v>2790396986.7614398</v>
      </c>
      <c r="K16" s="13">
        <v>2755546902.01758</v>
      </c>
      <c r="L16" s="13">
        <v>2698421777.5233202</v>
      </c>
    </row>
    <row r="17" spans="2:12" s="1" customFormat="1" ht="10" x14ac:dyDescent="0.2">
      <c r="B17" s="62">
        <v>45017</v>
      </c>
      <c r="C17" s="63">
        <v>45200</v>
      </c>
      <c r="D17" s="13">
        <v>6</v>
      </c>
      <c r="E17" s="64">
        <v>183</v>
      </c>
      <c r="F17" s="270">
        <v>1750000000</v>
      </c>
      <c r="G17" s="270"/>
      <c r="H17" s="253">
        <v>2791855449.3821802</v>
      </c>
      <c r="I17" s="253"/>
      <c r="J17" s="13">
        <v>2764018508.55867</v>
      </c>
      <c r="K17" s="13">
        <v>2722779846.7125101</v>
      </c>
      <c r="L17" s="13">
        <v>2655404191.8123698</v>
      </c>
    </row>
    <row r="18" spans="2:12" s="1" customFormat="1" ht="10" x14ac:dyDescent="0.2">
      <c r="B18" s="62">
        <v>45017</v>
      </c>
      <c r="C18" s="63">
        <v>45231</v>
      </c>
      <c r="D18" s="13">
        <v>7</v>
      </c>
      <c r="E18" s="64">
        <v>214</v>
      </c>
      <c r="F18" s="270">
        <v>1750000000</v>
      </c>
      <c r="G18" s="270"/>
      <c r="H18" s="253">
        <v>2770945243.0021901</v>
      </c>
      <c r="I18" s="253"/>
      <c r="J18" s="13">
        <v>2738663924.6876101</v>
      </c>
      <c r="K18" s="13">
        <v>2690942479.0538602</v>
      </c>
      <c r="L18" s="13">
        <v>2613239073.1774402</v>
      </c>
    </row>
    <row r="19" spans="2:12" s="1" customFormat="1" ht="10" x14ac:dyDescent="0.2">
      <c r="B19" s="62">
        <v>45017</v>
      </c>
      <c r="C19" s="63">
        <v>45261</v>
      </c>
      <c r="D19" s="13">
        <v>8</v>
      </c>
      <c r="E19" s="64">
        <v>244</v>
      </c>
      <c r="F19" s="270">
        <v>1750000000</v>
      </c>
      <c r="G19" s="270"/>
      <c r="H19" s="253">
        <v>2748919299.5907502</v>
      </c>
      <c r="I19" s="253"/>
      <c r="J19" s="13">
        <v>2712435052.5591302</v>
      </c>
      <c r="K19" s="13">
        <v>2658610948.0937099</v>
      </c>
      <c r="L19" s="13">
        <v>2571257674.4326801</v>
      </c>
    </row>
    <row r="20" spans="2:12" s="1" customFormat="1" ht="10" x14ac:dyDescent="0.2">
      <c r="B20" s="62">
        <v>45017</v>
      </c>
      <c r="C20" s="63">
        <v>45292</v>
      </c>
      <c r="D20" s="13">
        <v>9</v>
      </c>
      <c r="E20" s="64">
        <v>275</v>
      </c>
      <c r="F20" s="270">
        <v>1750000000</v>
      </c>
      <c r="G20" s="270"/>
      <c r="H20" s="253">
        <v>2726674515.3903198</v>
      </c>
      <c r="I20" s="253"/>
      <c r="J20" s="13">
        <v>2685922243.3905902</v>
      </c>
      <c r="K20" s="13">
        <v>2625928939.6107202</v>
      </c>
      <c r="L20" s="13">
        <v>2528892690.4078498</v>
      </c>
    </row>
    <row r="21" spans="2:12" s="1" customFormat="1" ht="10" x14ac:dyDescent="0.2">
      <c r="B21" s="62">
        <v>45017</v>
      </c>
      <c r="C21" s="63">
        <v>45323</v>
      </c>
      <c r="D21" s="13">
        <v>10</v>
      </c>
      <c r="E21" s="64">
        <v>306</v>
      </c>
      <c r="F21" s="270">
        <v>1750000000</v>
      </c>
      <c r="G21" s="270"/>
      <c r="H21" s="253">
        <v>2704621552.7446399</v>
      </c>
      <c r="I21" s="253"/>
      <c r="J21" s="13">
        <v>2659680200.97364</v>
      </c>
      <c r="K21" s="13">
        <v>2593660015.2726002</v>
      </c>
      <c r="L21" s="13">
        <v>2487236590.4361701</v>
      </c>
    </row>
    <row r="22" spans="2:12" s="1" customFormat="1" ht="10" x14ac:dyDescent="0.2">
      <c r="B22" s="62">
        <v>45017</v>
      </c>
      <c r="C22" s="63">
        <v>45352</v>
      </c>
      <c r="D22" s="13">
        <v>11</v>
      </c>
      <c r="E22" s="64">
        <v>335</v>
      </c>
      <c r="F22" s="270">
        <v>1750000000</v>
      </c>
      <c r="G22" s="270"/>
      <c r="H22" s="253">
        <v>2682862712.2577</v>
      </c>
      <c r="I22" s="253"/>
      <c r="J22" s="13">
        <v>2634096655.9040599</v>
      </c>
      <c r="K22" s="13">
        <v>2562599725.0387902</v>
      </c>
      <c r="L22" s="13">
        <v>2447712320.1670198</v>
      </c>
    </row>
    <row r="23" spans="2:12" s="1" customFormat="1" ht="10" x14ac:dyDescent="0.2">
      <c r="B23" s="62">
        <v>45017</v>
      </c>
      <c r="C23" s="63">
        <v>45383</v>
      </c>
      <c r="D23" s="13">
        <v>12</v>
      </c>
      <c r="E23" s="64">
        <v>366</v>
      </c>
      <c r="F23" s="270">
        <v>1750000000</v>
      </c>
      <c r="G23" s="270"/>
      <c r="H23" s="253">
        <v>2661439901.6937199</v>
      </c>
      <c r="I23" s="253"/>
      <c r="J23" s="13">
        <v>2608631296.4241199</v>
      </c>
      <c r="K23" s="13">
        <v>2531371355.6659198</v>
      </c>
      <c r="L23" s="13">
        <v>2407642936.0595298</v>
      </c>
    </row>
    <row r="24" spans="2:12" s="1" customFormat="1" ht="10" x14ac:dyDescent="0.2">
      <c r="B24" s="62">
        <v>45017</v>
      </c>
      <c r="C24" s="63">
        <v>45413</v>
      </c>
      <c r="D24" s="13">
        <v>13</v>
      </c>
      <c r="E24" s="64">
        <v>396</v>
      </c>
      <c r="F24" s="270">
        <v>1750000000</v>
      </c>
      <c r="G24" s="270"/>
      <c r="H24" s="253">
        <v>2639710639.8750501</v>
      </c>
      <c r="I24" s="253"/>
      <c r="J24" s="13">
        <v>2583086322.7301102</v>
      </c>
      <c r="K24" s="13">
        <v>2500413576.2321901</v>
      </c>
      <c r="L24" s="13">
        <v>2368449613.1715298</v>
      </c>
    </row>
    <row r="25" spans="2:12" s="1" customFormat="1" ht="10" x14ac:dyDescent="0.2">
      <c r="B25" s="62">
        <v>45017</v>
      </c>
      <c r="C25" s="63">
        <v>45444</v>
      </c>
      <c r="D25" s="13">
        <v>14</v>
      </c>
      <c r="E25" s="64">
        <v>427</v>
      </c>
      <c r="F25" s="270">
        <v>1750000000</v>
      </c>
      <c r="G25" s="270"/>
      <c r="H25" s="253">
        <v>2617839602.6531501</v>
      </c>
      <c r="I25" s="253"/>
      <c r="J25" s="13">
        <v>2557339633.7881899</v>
      </c>
      <c r="K25" s="13">
        <v>2469195237.8436399</v>
      </c>
      <c r="L25" s="13">
        <v>2328972453.8122802</v>
      </c>
    </row>
    <row r="26" spans="2:12" s="1" customFormat="1" ht="10" x14ac:dyDescent="0.2">
      <c r="B26" s="62">
        <v>45017</v>
      </c>
      <c r="C26" s="63">
        <v>45474</v>
      </c>
      <c r="D26" s="13">
        <v>15</v>
      </c>
      <c r="E26" s="64">
        <v>457</v>
      </c>
      <c r="F26" s="270">
        <v>1750000000</v>
      </c>
      <c r="G26" s="270"/>
      <c r="H26" s="253">
        <v>2595582272.13799</v>
      </c>
      <c r="I26" s="253"/>
      <c r="J26" s="13">
        <v>2531434738.7936802</v>
      </c>
      <c r="K26" s="13">
        <v>2438167422.83707</v>
      </c>
      <c r="L26" s="13">
        <v>2290279727.17557</v>
      </c>
    </row>
    <row r="27" spans="2:12" s="1" customFormat="1" ht="10" x14ac:dyDescent="0.2">
      <c r="B27" s="62">
        <v>45017</v>
      </c>
      <c r="C27" s="63">
        <v>45505</v>
      </c>
      <c r="D27" s="13">
        <v>16</v>
      </c>
      <c r="E27" s="64">
        <v>488</v>
      </c>
      <c r="F27" s="270">
        <v>1750000000</v>
      </c>
      <c r="G27" s="270"/>
      <c r="H27" s="253">
        <v>2574171455.8907599</v>
      </c>
      <c r="I27" s="253"/>
      <c r="J27" s="13">
        <v>2506294988.24577</v>
      </c>
      <c r="K27" s="13">
        <v>2407814731.0597601</v>
      </c>
      <c r="L27" s="13">
        <v>2252188265.5869298</v>
      </c>
    </row>
    <row r="28" spans="2:12" s="1" customFormat="1" ht="10" x14ac:dyDescent="0.2">
      <c r="B28" s="62">
        <v>45017</v>
      </c>
      <c r="C28" s="63">
        <v>45536</v>
      </c>
      <c r="D28" s="13">
        <v>17</v>
      </c>
      <c r="E28" s="64">
        <v>519</v>
      </c>
      <c r="F28" s="270">
        <v>1250000000</v>
      </c>
      <c r="G28" s="270"/>
      <c r="H28" s="253">
        <v>2550540538.1602502</v>
      </c>
      <c r="I28" s="253"/>
      <c r="J28" s="13">
        <v>2479075338.2944899</v>
      </c>
      <c r="K28" s="13">
        <v>2375607563.9428201</v>
      </c>
      <c r="L28" s="13">
        <v>2212651126.6143298</v>
      </c>
    </row>
    <row r="29" spans="2:12" s="1" customFormat="1" ht="10" x14ac:dyDescent="0.2">
      <c r="B29" s="62">
        <v>45017</v>
      </c>
      <c r="C29" s="63">
        <v>45566</v>
      </c>
      <c r="D29" s="13">
        <v>18</v>
      </c>
      <c r="E29" s="64">
        <v>549</v>
      </c>
      <c r="F29" s="270">
        <v>1250000000</v>
      </c>
      <c r="G29" s="270"/>
      <c r="H29" s="253">
        <v>2527951613.3517199</v>
      </c>
      <c r="I29" s="253"/>
      <c r="J29" s="13">
        <v>2453086214.2174702</v>
      </c>
      <c r="K29" s="13">
        <v>2344917423.0472498</v>
      </c>
      <c r="L29" s="13">
        <v>2175113284.03585</v>
      </c>
    </row>
    <row r="30" spans="2:12" s="1" customFormat="1" ht="10" x14ac:dyDescent="0.2">
      <c r="B30" s="62">
        <v>45017</v>
      </c>
      <c r="C30" s="63">
        <v>45597</v>
      </c>
      <c r="D30" s="13">
        <v>19</v>
      </c>
      <c r="E30" s="64">
        <v>580</v>
      </c>
      <c r="F30" s="270">
        <v>1250000000</v>
      </c>
      <c r="G30" s="270"/>
      <c r="H30" s="253">
        <v>2506590370.0595398</v>
      </c>
      <c r="I30" s="253"/>
      <c r="J30" s="13">
        <v>2428232126.62923</v>
      </c>
      <c r="K30" s="13">
        <v>2315256090.2466898</v>
      </c>
      <c r="L30" s="13">
        <v>2138503582.3092799</v>
      </c>
    </row>
    <row r="31" spans="2:12" s="1" customFormat="1" ht="10" x14ac:dyDescent="0.2">
      <c r="B31" s="62">
        <v>45017</v>
      </c>
      <c r="C31" s="63">
        <v>45627</v>
      </c>
      <c r="D31" s="13">
        <v>20</v>
      </c>
      <c r="E31" s="64">
        <v>610</v>
      </c>
      <c r="F31" s="270">
        <v>1250000000</v>
      </c>
      <c r="G31" s="270"/>
      <c r="H31" s="253">
        <v>2485482108.08881</v>
      </c>
      <c r="I31" s="253"/>
      <c r="J31" s="13">
        <v>2403831574.9544401</v>
      </c>
      <c r="K31" s="13">
        <v>2286349596.2277198</v>
      </c>
      <c r="L31" s="13">
        <v>2103147187.4525101</v>
      </c>
    </row>
    <row r="32" spans="2:12" s="1" customFormat="1" ht="10" x14ac:dyDescent="0.2">
      <c r="B32" s="62">
        <v>45017</v>
      </c>
      <c r="C32" s="63">
        <v>45658</v>
      </c>
      <c r="D32" s="13">
        <v>21</v>
      </c>
      <c r="E32" s="64">
        <v>641</v>
      </c>
      <c r="F32" s="270">
        <v>1250000000</v>
      </c>
      <c r="G32" s="270"/>
      <c r="H32" s="253">
        <v>2463583349.8067899</v>
      </c>
      <c r="I32" s="253"/>
      <c r="J32" s="13">
        <v>2378611057.9587302</v>
      </c>
      <c r="K32" s="13">
        <v>2256608025.1560602</v>
      </c>
      <c r="L32" s="13">
        <v>2066996675.5662799</v>
      </c>
    </row>
    <row r="33" spans="2:12" s="1" customFormat="1" ht="10" x14ac:dyDescent="0.2">
      <c r="B33" s="62">
        <v>45017</v>
      </c>
      <c r="C33" s="63">
        <v>45689</v>
      </c>
      <c r="D33" s="13">
        <v>22</v>
      </c>
      <c r="E33" s="64">
        <v>672</v>
      </c>
      <c r="F33" s="270">
        <v>1250000000</v>
      </c>
      <c r="G33" s="270"/>
      <c r="H33" s="253">
        <v>2442417191.7908702</v>
      </c>
      <c r="I33" s="253"/>
      <c r="J33" s="13">
        <v>2354175309.8801198</v>
      </c>
      <c r="K33" s="13">
        <v>2227745567.4025102</v>
      </c>
      <c r="L33" s="13">
        <v>2031916503.0117099</v>
      </c>
    </row>
    <row r="34" spans="2:12" s="1" customFormat="1" ht="10" x14ac:dyDescent="0.2">
      <c r="B34" s="62">
        <v>45017</v>
      </c>
      <c r="C34" s="63">
        <v>45717</v>
      </c>
      <c r="D34" s="13">
        <v>23</v>
      </c>
      <c r="E34" s="64">
        <v>700</v>
      </c>
      <c r="F34" s="270">
        <v>1250000000</v>
      </c>
      <c r="G34" s="270"/>
      <c r="H34" s="253">
        <v>2421600524.09269</v>
      </c>
      <c r="I34" s="253"/>
      <c r="J34" s="13">
        <v>2330534719.6861501</v>
      </c>
      <c r="K34" s="13">
        <v>2200308016.69486</v>
      </c>
      <c r="L34" s="13">
        <v>1999211594.0497501</v>
      </c>
    </row>
    <row r="35" spans="2:12" s="1" customFormat="1" ht="10" x14ac:dyDescent="0.2">
      <c r="B35" s="62">
        <v>45017</v>
      </c>
      <c r="C35" s="63">
        <v>45748</v>
      </c>
      <c r="D35" s="13">
        <v>24</v>
      </c>
      <c r="E35" s="64">
        <v>731</v>
      </c>
      <c r="F35" s="270">
        <v>1250000000</v>
      </c>
      <c r="G35" s="270"/>
      <c r="H35" s="253">
        <v>2400549693.8197799</v>
      </c>
      <c r="I35" s="253"/>
      <c r="J35" s="13">
        <v>2306357120.8250499</v>
      </c>
      <c r="K35" s="13">
        <v>2171943641.5485501</v>
      </c>
      <c r="L35" s="13">
        <v>1965080979.5353701</v>
      </c>
    </row>
    <row r="36" spans="2:12" s="1" customFormat="1" ht="10" x14ac:dyDescent="0.2">
      <c r="B36" s="62">
        <v>45017</v>
      </c>
      <c r="C36" s="63">
        <v>45778</v>
      </c>
      <c r="D36" s="13">
        <v>25</v>
      </c>
      <c r="E36" s="64">
        <v>761</v>
      </c>
      <c r="F36" s="270">
        <v>1250000000</v>
      </c>
      <c r="G36" s="270"/>
      <c r="H36" s="253">
        <v>2380221502.0425601</v>
      </c>
      <c r="I36" s="253"/>
      <c r="J36" s="13">
        <v>2283072952.1557899</v>
      </c>
      <c r="K36" s="13">
        <v>2144724697.37637</v>
      </c>
      <c r="L36" s="13">
        <v>1932500151.1781499</v>
      </c>
    </row>
    <row r="37" spans="2:12" s="1" customFormat="1" ht="10" x14ac:dyDescent="0.2">
      <c r="B37" s="62">
        <v>45017</v>
      </c>
      <c r="C37" s="63">
        <v>45809</v>
      </c>
      <c r="D37" s="13">
        <v>26</v>
      </c>
      <c r="E37" s="64">
        <v>792</v>
      </c>
      <c r="F37" s="270">
        <v>1250000000</v>
      </c>
      <c r="G37" s="270"/>
      <c r="H37" s="253">
        <v>2358557910.0320301</v>
      </c>
      <c r="I37" s="253"/>
      <c r="J37" s="13">
        <v>2258456540.6290498</v>
      </c>
      <c r="K37" s="13">
        <v>2116204310.68647</v>
      </c>
      <c r="L37" s="13">
        <v>1898725565.2074499</v>
      </c>
    </row>
    <row r="38" spans="2:12" s="1" customFormat="1" ht="10" x14ac:dyDescent="0.2">
      <c r="B38" s="62">
        <v>45017</v>
      </c>
      <c r="C38" s="63">
        <v>45839</v>
      </c>
      <c r="D38" s="13">
        <v>27</v>
      </c>
      <c r="E38" s="64">
        <v>822</v>
      </c>
      <c r="F38" s="270">
        <v>1250000000</v>
      </c>
      <c r="G38" s="270"/>
      <c r="H38" s="253">
        <v>2337484178.9393501</v>
      </c>
      <c r="I38" s="253"/>
      <c r="J38" s="13">
        <v>2234603292.3707099</v>
      </c>
      <c r="K38" s="13">
        <v>2088699960.0938001</v>
      </c>
      <c r="L38" s="13">
        <v>1866365703.14201</v>
      </c>
    </row>
    <row r="39" spans="2:12" s="1" customFormat="1" ht="10" x14ac:dyDescent="0.2">
      <c r="B39" s="62">
        <v>45017</v>
      </c>
      <c r="C39" s="63">
        <v>45870</v>
      </c>
      <c r="D39" s="13">
        <v>28</v>
      </c>
      <c r="E39" s="64">
        <v>853</v>
      </c>
      <c r="F39" s="270">
        <v>1250000000</v>
      </c>
      <c r="G39" s="270"/>
      <c r="H39" s="253">
        <v>2316144921.6996698</v>
      </c>
      <c r="I39" s="253"/>
      <c r="J39" s="13">
        <v>2210447798.20432</v>
      </c>
      <c r="K39" s="13">
        <v>2060867071.3429101</v>
      </c>
      <c r="L39" s="13">
        <v>1833695783.6605599</v>
      </c>
    </row>
    <row r="40" spans="2:12" s="1" customFormat="1" ht="10" x14ac:dyDescent="0.2">
      <c r="B40" s="62">
        <v>45017</v>
      </c>
      <c r="C40" s="63">
        <v>45901</v>
      </c>
      <c r="D40" s="13">
        <v>29</v>
      </c>
      <c r="E40" s="64">
        <v>884</v>
      </c>
      <c r="F40" s="270">
        <v>1250000000</v>
      </c>
      <c r="G40" s="270"/>
      <c r="H40" s="253">
        <v>2295125149.8442302</v>
      </c>
      <c r="I40" s="253"/>
      <c r="J40" s="13">
        <v>2186672203.3864698</v>
      </c>
      <c r="K40" s="13">
        <v>2033515533.4517</v>
      </c>
      <c r="L40" s="13">
        <v>1801695608.76281</v>
      </c>
    </row>
    <row r="41" spans="2:12" s="1" customFormat="1" ht="10" x14ac:dyDescent="0.2">
      <c r="B41" s="62">
        <v>45017</v>
      </c>
      <c r="C41" s="63">
        <v>45931</v>
      </c>
      <c r="D41" s="13">
        <v>30</v>
      </c>
      <c r="E41" s="64">
        <v>914</v>
      </c>
      <c r="F41" s="270">
        <v>750000000</v>
      </c>
      <c r="G41" s="270"/>
      <c r="H41" s="253">
        <v>2275003218.0282898</v>
      </c>
      <c r="I41" s="253"/>
      <c r="J41" s="13">
        <v>2163943354.27527</v>
      </c>
      <c r="K41" s="13">
        <v>2007425632.22561</v>
      </c>
      <c r="L41" s="13">
        <v>1771289199.5606899</v>
      </c>
    </row>
    <row r="42" spans="2:12" s="1" customFormat="1" ht="10" x14ac:dyDescent="0.2">
      <c r="B42" s="62">
        <v>45017</v>
      </c>
      <c r="C42" s="63">
        <v>45962</v>
      </c>
      <c r="D42" s="13">
        <v>31</v>
      </c>
      <c r="E42" s="64">
        <v>945</v>
      </c>
      <c r="F42" s="270">
        <v>750000000</v>
      </c>
      <c r="G42" s="270"/>
      <c r="H42" s="253">
        <v>2252876738.9516001</v>
      </c>
      <c r="I42" s="253"/>
      <c r="J42" s="13">
        <v>2139262521.61408</v>
      </c>
      <c r="K42" s="13">
        <v>1979482892.64484</v>
      </c>
      <c r="L42" s="13">
        <v>1739235461.2488501</v>
      </c>
    </row>
    <row r="43" spans="2:12" s="1" customFormat="1" ht="10" x14ac:dyDescent="0.2">
      <c r="B43" s="62">
        <v>45017</v>
      </c>
      <c r="C43" s="63">
        <v>45992</v>
      </c>
      <c r="D43" s="13">
        <v>32</v>
      </c>
      <c r="E43" s="64">
        <v>975</v>
      </c>
      <c r="F43" s="270">
        <v>750000000</v>
      </c>
      <c r="G43" s="270"/>
      <c r="H43" s="253">
        <v>2233156638.0429502</v>
      </c>
      <c r="I43" s="253"/>
      <c r="J43" s="13">
        <v>2117056255.9223399</v>
      </c>
      <c r="K43" s="13">
        <v>1954113728.92049</v>
      </c>
      <c r="L43" s="13">
        <v>1709907228.5481</v>
      </c>
    </row>
    <row r="44" spans="2:12" s="1" customFormat="1" ht="10" x14ac:dyDescent="0.2">
      <c r="B44" s="62">
        <v>45017</v>
      </c>
      <c r="C44" s="63">
        <v>46023</v>
      </c>
      <c r="D44" s="13">
        <v>33</v>
      </c>
      <c r="E44" s="64">
        <v>1006</v>
      </c>
      <c r="F44" s="270">
        <v>750000000</v>
      </c>
      <c r="G44" s="270"/>
      <c r="H44" s="253">
        <v>2213743582.6121402</v>
      </c>
      <c r="I44" s="253"/>
      <c r="J44" s="13">
        <v>2095093002.9011099</v>
      </c>
      <c r="K44" s="13">
        <v>1928922756.39131</v>
      </c>
      <c r="L44" s="13">
        <v>1680715358.0640099</v>
      </c>
    </row>
    <row r="45" spans="2:12" s="1" customFormat="1" ht="10" x14ac:dyDescent="0.2">
      <c r="B45" s="62">
        <v>45017</v>
      </c>
      <c r="C45" s="63">
        <v>46054</v>
      </c>
      <c r="D45" s="13">
        <v>34</v>
      </c>
      <c r="E45" s="64">
        <v>1037</v>
      </c>
      <c r="F45" s="270">
        <v>750000000</v>
      </c>
      <c r="G45" s="270"/>
      <c r="H45" s="253">
        <v>2193941435.9433699</v>
      </c>
      <c r="I45" s="253"/>
      <c r="J45" s="13">
        <v>2072830549.9605</v>
      </c>
      <c r="K45" s="13">
        <v>1903572507.9168799</v>
      </c>
      <c r="L45" s="13">
        <v>1651601906.04491</v>
      </c>
    </row>
    <row r="46" spans="2:12" s="1" customFormat="1" ht="10" x14ac:dyDescent="0.2">
      <c r="B46" s="62">
        <v>45017</v>
      </c>
      <c r="C46" s="63">
        <v>46082</v>
      </c>
      <c r="D46" s="13">
        <v>35</v>
      </c>
      <c r="E46" s="64">
        <v>1065</v>
      </c>
      <c r="F46" s="270">
        <v>750000000</v>
      </c>
      <c r="G46" s="270"/>
      <c r="H46" s="253">
        <v>2173726935.5218101</v>
      </c>
      <c r="I46" s="253"/>
      <c r="J46" s="13">
        <v>2050585491.00052</v>
      </c>
      <c r="K46" s="13">
        <v>1878817598.53616</v>
      </c>
      <c r="L46" s="13">
        <v>1623886166.5264599</v>
      </c>
    </row>
    <row r="47" spans="2:12" s="1" customFormat="1" ht="10" x14ac:dyDescent="0.2">
      <c r="B47" s="62">
        <v>45017</v>
      </c>
      <c r="C47" s="63">
        <v>46113</v>
      </c>
      <c r="D47" s="13">
        <v>36</v>
      </c>
      <c r="E47" s="64">
        <v>1096</v>
      </c>
      <c r="F47" s="270">
        <v>750000000</v>
      </c>
      <c r="G47" s="270"/>
      <c r="H47" s="253">
        <v>2153662658.9981599</v>
      </c>
      <c r="I47" s="253"/>
      <c r="J47" s="13">
        <v>2028212011.9546101</v>
      </c>
      <c r="K47" s="13">
        <v>1853592154.76003</v>
      </c>
      <c r="L47" s="13">
        <v>1595297795.01407</v>
      </c>
    </row>
    <row r="48" spans="2:12" s="1" customFormat="1" ht="10" x14ac:dyDescent="0.2">
      <c r="B48" s="62">
        <v>45017</v>
      </c>
      <c r="C48" s="63">
        <v>46143</v>
      </c>
      <c r="D48" s="13">
        <v>37</v>
      </c>
      <c r="E48" s="64">
        <v>1126</v>
      </c>
      <c r="F48" s="270">
        <v>750000000</v>
      </c>
      <c r="G48" s="270"/>
      <c r="H48" s="253">
        <v>2134055855.9391899</v>
      </c>
      <c r="I48" s="253"/>
      <c r="J48" s="13">
        <v>2006448490.3071301</v>
      </c>
      <c r="K48" s="13">
        <v>1829189140.7531199</v>
      </c>
      <c r="L48" s="13">
        <v>1567841948.9558499</v>
      </c>
    </row>
    <row r="49" spans="2:12" s="1" customFormat="1" ht="10" x14ac:dyDescent="0.2">
      <c r="B49" s="62">
        <v>45017</v>
      </c>
      <c r="C49" s="63">
        <v>46174</v>
      </c>
      <c r="D49" s="13">
        <v>38</v>
      </c>
      <c r="E49" s="64">
        <v>1157</v>
      </c>
      <c r="F49" s="270">
        <v>750000000</v>
      </c>
      <c r="G49" s="270"/>
      <c r="H49" s="253">
        <v>2113068147.6054101</v>
      </c>
      <c r="I49" s="253"/>
      <c r="J49" s="13">
        <v>1983346139.75898</v>
      </c>
      <c r="K49" s="13">
        <v>1803529322.39925</v>
      </c>
      <c r="L49" s="13">
        <v>1539300792.3109701</v>
      </c>
    </row>
    <row r="50" spans="2:12" s="1" customFormat="1" ht="10" x14ac:dyDescent="0.2">
      <c r="B50" s="62">
        <v>45017</v>
      </c>
      <c r="C50" s="63">
        <v>46204</v>
      </c>
      <c r="D50" s="13">
        <v>39</v>
      </c>
      <c r="E50" s="64">
        <v>1187</v>
      </c>
      <c r="F50" s="270">
        <v>750000000</v>
      </c>
      <c r="G50" s="270"/>
      <c r="H50" s="253">
        <v>2093093436.2641699</v>
      </c>
      <c r="I50" s="253"/>
      <c r="J50" s="13">
        <v>1961372978.9535899</v>
      </c>
      <c r="K50" s="13">
        <v>1779158531.7711201</v>
      </c>
      <c r="L50" s="13">
        <v>1512275848.2664001</v>
      </c>
    </row>
    <row r="51" spans="2:12" s="1" customFormat="1" ht="10" x14ac:dyDescent="0.2">
      <c r="B51" s="62">
        <v>45017</v>
      </c>
      <c r="C51" s="63">
        <v>46235</v>
      </c>
      <c r="D51" s="13">
        <v>40</v>
      </c>
      <c r="E51" s="64">
        <v>1218</v>
      </c>
      <c r="F51" s="270">
        <v>750000000</v>
      </c>
      <c r="G51" s="270"/>
      <c r="H51" s="253">
        <v>2074248962.7506599</v>
      </c>
      <c r="I51" s="253"/>
      <c r="J51" s="13">
        <v>1940417723.47842</v>
      </c>
      <c r="K51" s="13">
        <v>1755673626.6603999</v>
      </c>
      <c r="L51" s="13">
        <v>1485993034.2636199</v>
      </c>
    </row>
    <row r="52" spans="2:12" s="1" customFormat="1" ht="10" x14ac:dyDescent="0.2">
      <c r="B52" s="62">
        <v>45017</v>
      </c>
      <c r="C52" s="63">
        <v>46266</v>
      </c>
      <c r="D52" s="13">
        <v>41</v>
      </c>
      <c r="E52" s="64">
        <v>1249</v>
      </c>
      <c r="F52" s="270">
        <v>750000000</v>
      </c>
      <c r="G52" s="270"/>
      <c r="H52" s="253">
        <v>2054473577.6412001</v>
      </c>
      <c r="I52" s="253"/>
      <c r="J52" s="13">
        <v>1918658537.2711101</v>
      </c>
      <c r="K52" s="13">
        <v>1731571128.1726301</v>
      </c>
      <c r="L52" s="13">
        <v>1459385220.5655999</v>
      </c>
    </row>
    <row r="53" spans="2:12" s="1" customFormat="1" ht="10" x14ac:dyDescent="0.2">
      <c r="B53" s="62">
        <v>45017</v>
      </c>
      <c r="C53" s="63">
        <v>46296</v>
      </c>
      <c r="D53" s="13">
        <v>42</v>
      </c>
      <c r="E53" s="64">
        <v>1279</v>
      </c>
      <c r="F53" s="270">
        <v>750000000</v>
      </c>
      <c r="G53" s="270"/>
      <c r="H53" s="253">
        <v>2034998050.7037899</v>
      </c>
      <c r="I53" s="253"/>
      <c r="J53" s="13">
        <v>1897351033.2820799</v>
      </c>
      <c r="K53" s="13">
        <v>1708126777.17628</v>
      </c>
      <c r="L53" s="13">
        <v>1433724782.4358799</v>
      </c>
    </row>
    <row r="54" spans="2:12" s="1" customFormat="1" ht="10" x14ac:dyDescent="0.2">
      <c r="B54" s="62">
        <v>45017</v>
      </c>
      <c r="C54" s="63">
        <v>46327</v>
      </c>
      <c r="D54" s="13">
        <v>43</v>
      </c>
      <c r="E54" s="64">
        <v>1310</v>
      </c>
      <c r="F54" s="270">
        <v>750000000</v>
      </c>
      <c r="G54" s="270"/>
      <c r="H54" s="253">
        <v>2016709613.8120601</v>
      </c>
      <c r="I54" s="253"/>
      <c r="J54" s="13">
        <v>1877110496.70033</v>
      </c>
      <c r="K54" s="13">
        <v>1685607068.8332801</v>
      </c>
      <c r="L54" s="13">
        <v>1408830206.8401301</v>
      </c>
    </row>
    <row r="55" spans="2:12" s="1" customFormat="1" ht="10" x14ac:dyDescent="0.2">
      <c r="B55" s="62">
        <v>45017</v>
      </c>
      <c r="C55" s="63">
        <v>46357</v>
      </c>
      <c r="D55" s="13">
        <v>44</v>
      </c>
      <c r="E55" s="64">
        <v>1340</v>
      </c>
      <c r="F55" s="270">
        <v>750000000</v>
      </c>
      <c r="G55" s="270"/>
      <c r="H55" s="253">
        <v>1995976036.58954</v>
      </c>
      <c r="I55" s="253"/>
      <c r="J55" s="13">
        <v>1854762697.59323</v>
      </c>
      <c r="K55" s="13">
        <v>1661439861.25857</v>
      </c>
      <c r="L55" s="13">
        <v>1382938987.1658399</v>
      </c>
    </row>
    <row r="56" spans="2:12" s="1" customFormat="1" ht="10" x14ac:dyDescent="0.2">
      <c r="B56" s="62">
        <v>45017</v>
      </c>
      <c r="C56" s="63">
        <v>46388</v>
      </c>
      <c r="D56" s="13">
        <v>45</v>
      </c>
      <c r="E56" s="64">
        <v>1371</v>
      </c>
      <c r="F56" s="270">
        <v>750000000</v>
      </c>
      <c r="G56" s="270"/>
      <c r="H56" s="253">
        <v>1977080875.5819399</v>
      </c>
      <c r="I56" s="253"/>
      <c r="J56" s="13">
        <v>1834088316.0841</v>
      </c>
      <c r="K56" s="13">
        <v>1638742096.1442001</v>
      </c>
      <c r="L56" s="13">
        <v>1358268484.47913</v>
      </c>
    </row>
    <row r="57" spans="2:12" s="1" customFormat="1" ht="10" x14ac:dyDescent="0.2">
      <c r="B57" s="62">
        <v>45017</v>
      </c>
      <c r="C57" s="63">
        <v>46419</v>
      </c>
      <c r="D57" s="13">
        <v>46</v>
      </c>
      <c r="E57" s="64">
        <v>1402</v>
      </c>
      <c r="F57" s="270">
        <v>750000000</v>
      </c>
      <c r="G57" s="270"/>
      <c r="H57" s="253">
        <v>1958124667.3954899</v>
      </c>
      <c r="I57" s="253"/>
      <c r="J57" s="13">
        <v>1813422193.7182701</v>
      </c>
      <c r="K57" s="13">
        <v>1616156395.8917899</v>
      </c>
      <c r="L57" s="13">
        <v>1333874649.47837</v>
      </c>
    </row>
    <row r="58" spans="2:12" s="1" customFormat="1" ht="10" x14ac:dyDescent="0.2">
      <c r="B58" s="62">
        <v>45017</v>
      </c>
      <c r="C58" s="63">
        <v>46447</v>
      </c>
      <c r="D58" s="13">
        <v>47</v>
      </c>
      <c r="E58" s="64">
        <v>1430</v>
      </c>
      <c r="F58" s="270">
        <v>750000000</v>
      </c>
      <c r="G58" s="270"/>
      <c r="H58" s="253">
        <v>1940070122.3640101</v>
      </c>
      <c r="I58" s="253"/>
      <c r="J58" s="13">
        <v>1793949190.9386799</v>
      </c>
      <c r="K58" s="13">
        <v>1595128642.6396101</v>
      </c>
      <c r="L58" s="13">
        <v>1311482072.09958</v>
      </c>
    </row>
    <row r="59" spans="2:12" s="1" customFormat="1" ht="10" x14ac:dyDescent="0.2">
      <c r="B59" s="62">
        <v>45017</v>
      </c>
      <c r="C59" s="63">
        <v>46478</v>
      </c>
      <c r="D59" s="13">
        <v>48</v>
      </c>
      <c r="E59" s="64">
        <v>1461</v>
      </c>
      <c r="F59" s="270">
        <v>750000000</v>
      </c>
      <c r="G59" s="270"/>
      <c r="H59" s="253">
        <v>1922313910.5351901</v>
      </c>
      <c r="I59" s="253"/>
      <c r="J59" s="13">
        <v>1774515506.86836</v>
      </c>
      <c r="K59" s="13">
        <v>1573835968.8707399</v>
      </c>
      <c r="L59" s="13">
        <v>1288494980.05212</v>
      </c>
    </row>
    <row r="60" spans="2:12" s="1" customFormat="1" ht="10" x14ac:dyDescent="0.2">
      <c r="B60" s="62">
        <v>45017</v>
      </c>
      <c r="C60" s="63">
        <v>46508</v>
      </c>
      <c r="D60" s="13">
        <v>49</v>
      </c>
      <c r="E60" s="64">
        <v>1491</v>
      </c>
      <c r="F60" s="270">
        <v>750000000</v>
      </c>
      <c r="G60" s="270"/>
      <c r="H60" s="253">
        <v>1904672286.55562</v>
      </c>
      <c r="I60" s="253"/>
      <c r="J60" s="13">
        <v>1755344299.8299</v>
      </c>
      <c r="K60" s="13">
        <v>1553001046.34285</v>
      </c>
      <c r="L60" s="13">
        <v>1266225618.8336301</v>
      </c>
    </row>
    <row r="61" spans="2:12" s="1" customFormat="1" ht="10" x14ac:dyDescent="0.2">
      <c r="B61" s="62">
        <v>45017</v>
      </c>
      <c r="C61" s="63">
        <v>46539</v>
      </c>
      <c r="D61" s="13">
        <v>50</v>
      </c>
      <c r="E61" s="64">
        <v>1522</v>
      </c>
      <c r="F61" s="270">
        <v>750000000</v>
      </c>
      <c r="G61" s="270"/>
      <c r="H61" s="253">
        <v>1885187161.8842001</v>
      </c>
      <c r="I61" s="253"/>
      <c r="J61" s="13">
        <v>1734440089.48684</v>
      </c>
      <c r="K61" s="13">
        <v>1530603954.59884</v>
      </c>
      <c r="L61" s="13">
        <v>1242678539.7593</v>
      </c>
    </row>
    <row r="62" spans="2:12" s="1" customFormat="1" ht="10" x14ac:dyDescent="0.2">
      <c r="B62" s="62">
        <v>45017</v>
      </c>
      <c r="C62" s="63">
        <v>46569</v>
      </c>
      <c r="D62" s="13">
        <v>51</v>
      </c>
      <c r="E62" s="64">
        <v>1552</v>
      </c>
      <c r="F62" s="270">
        <v>750000000</v>
      </c>
      <c r="G62" s="270"/>
      <c r="H62" s="253">
        <v>1867928346.0073299</v>
      </c>
      <c r="I62" s="253"/>
      <c r="J62" s="13">
        <v>1715740498.84393</v>
      </c>
      <c r="K62" s="13">
        <v>1510375380.1980801</v>
      </c>
      <c r="L62" s="13">
        <v>1221228549.69977</v>
      </c>
    </row>
    <row r="63" spans="2:12" s="1" customFormat="1" ht="10" x14ac:dyDescent="0.2">
      <c r="B63" s="62">
        <v>45017</v>
      </c>
      <c r="C63" s="63">
        <v>46600</v>
      </c>
      <c r="D63" s="13">
        <v>52</v>
      </c>
      <c r="E63" s="64">
        <v>1583</v>
      </c>
      <c r="F63" s="270">
        <v>750000000</v>
      </c>
      <c r="G63" s="270"/>
      <c r="H63" s="253">
        <v>1850829253.1882601</v>
      </c>
      <c r="I63" s="253"/>
      <c r="J63" s="13">
        <v>1697151155.4447401</v>
      </c>
      <c r="K63" s="13">
        <v>1490211505.8262601</v>
      </c>
      <c r="L63" s="13">
        <v>1199821341.61286</v>
      </c>
    </row>
    <row r="64" spans="2:12" s="1" customFormat="1" ht="10" x14ac:dyDescent="0.2">
      <c r="B64" s="62">
        <v>45017</v>
      </c>
      <c r="C64" s="63">
        <v>46631</v>
      </c>
      <c r="D64" s="13">
        <v>53</v>
      </c>
      <c r="E64" s="64">
        <v>1614</v>
      </c>
      <c r="F64" s="270">
        <v>750000000</v>
      </c>
      <c r="G64" s="270"/>
      <c r="H64" s="253">
        <v>1833530380.20329</v>
      </c>
      <c r="I64" s="253"/>
      <c r="J64" s="13">
        <v>1678437052.9282401</v>
      </c>
      <c r="K64" s="13">
        <v>1470031156.0722699</v>
      </c>
      <c r="L64" s="13">
        <v>1178560358.54301</v>
      </c>
    </row>
    <row r="65" spans="2:12" s="1" customFormat="1" ht="10" x14ac:dyDescent="0.2">
      <c r="B65" s="62">
        <v>45017</v>
      </c>
      <c r="C65" s="63">
        <v>46661</v>
      </c>
      <c r="D65" s="13">
        <v>54</v>
      </c>
      <c r="E65" s="64">
        <v>1644</v>
      </c>
      <c r="F65" s="270">
        <v>750000000</v>
      </c>
      <c r="G65" s="270"/>
      <c r="H65" s="253">
        <v>1816075703.3144901</v>
      </c>
      <c r="I65" s="253"/>
      <c r="J65" s="13">
        <v>1659730048.1680801</v>
      </c>
      <c r="K65" s="13">
        <v>1450069122.7016001</v>
      </c>
      <c r="L65" s="13">
        <v>1157790757.48633</v>
      </c>
    </row>
    <row r="66" spans="2:12" s="1" customFormat="1" ht="10" x14ac:dyDescent="0.2">
      <c r="B66" s="62">
        <v>45017</v>
      </c>
      <c r="C66" s="63">
        <v>46692</v>
      </c>
      <c r="D66" s="13">
        <v>55</v>
      </c>
      <c r="E66" s="64">
        <v>1675</v>
      </c>
      <c r="F66" s="270">
        <v>750000000</v>
      </c>
      <c r="G66" s="270"/>
      <c r="H66" s="253">
        <v>1798501168.7384601</v>
      </c>
      <c r="I66" s="253"/>
      <c r="J66" s="13">
        <v>1640880718.9351101</v>
      </c>
      <c r="K66" s="13">
        <v>1429954942.0961001</v>
      </c>
      <c r="L66" s="13">
        <v>1136894972.6224201</v>
      </c>
    </row>
    <row r="67" spans="2:12" s="1" customFormat="1" ht="10" x14ac:dyDescent="0.2">
      <c r="B67" s="62">
        <v>45017</v>
      </c>
      <c r="C67" s="63">
        <v>46722</v>
      </c>
      <c r="D67" s="13">
        <v>56</v>
      </c>
      <c r="E67" s="64">
        <v>1705</v>
      </c>
      <c r="F67" s="270">
        <v>750000000</v>
      </c>
      <c r="G67" s="270"/>
      <c r="H67" s="253">
        <v>1781002471.9360001</v>
      </c>
      <c r="I67" s="253"/>
      <c r="J67" s="13">
        <v>1622248458.41591</v>
      </c>
      <c r="K67" s="13">
        <v>1410238213.2852099</v>
      </c>
      <c r="L67" s="13">
        <v>1116622963.7450399</v>
      </c>
    </row>
    <row r="68" spans="2:12" s="1" customFormat="1" ht="10" x14ac:dyDescent="0.2">
      <c r="B68" s="62">
        <v>45017</v>
      </c>
      <c r="C68" s="63">
        <v>46753</v>
      </c>
      <c r="D68" s="13">
        <v>57</v>
      </c>
      <c r="E68" s="64">
        <v>1736</v>
      </c>
      <c r="F68" s="270">
        <v>750000000</v>
      </c>
      <c r="G68" s="270"/>
      <c r="H68" s="253">
        <v>1763716749.97838</v>
      </c>
      <c r="I68" s="253"/>
      <c r="J68" s="13">
        <v>1603778792.69297</v>
      </c>
      <c r="K68" s="13">
        <v>1390636639.5692899</v>
      </c>
      <c r="L68" s="13">
        <v>1096438719.35707</v>
      </c>
    </row>
    <row r="69" spans="2:12" s="1" customFormat="1" ht="10" x14ac:dyDescent="0.2">
      <c r="B69" s="62">
        <v>45017</v>
      </c>
      <c r="C69" s="63">
        <v>46784</v>
      </c>
      <c r="D69" s="13">
        <v>58</v>
      </c>
      <c r="E69" s="64">
        <v>1767</v>
      </c>
      <c r="F69" s="270">
        <v>750000000</v>
      </c>
      <c r="G69" s="270"/>
      <c r="H69" s="253">
        <v>1747090942.0531499</v>
      </c>
      <c r="I69" s="253"/>
      <c r="J69" s="13">
        <v>1585966165.86094</v>
      </c>
      <c r="K69" s="13">
        <v>1371693915.7826099</v>
      </c>
      <c r="L69" s="13">
        <v>1076922691.34428</v>
      </c>
    </row>
    <row r="70" spans="2:12" s="1" customFormat="1" ht="10" x14ac:dyDescent="0.2">
      <c r="B70" s="62">
        <v>45017</v>
      </c>
      <c r="C70" s="63">
        <v>46813</v>
      </c>
      <c r="D70" s="13">
        <v>59</v>
      </c>
      <c r="E70" s="64">
        <v>1796</v>
      </c>
      <c r="F70" s="270">
        <v>0</v>
      </c>
      <c r="G70" s="270"/>
      <c r="H70" s="253">
        <v>1729687800.94543</v>
      </c>
      <c r="I70" s="253"/>
      <c r="J70" s="13">
        <v>1567676579.32917</v>
      </c>
      <c r="K70" s="13">
        <v>1352649281.2999401</v>
      </c>
      <c r="L70" s="13">
        <v>1057762263.13986</v>
      </c>
    </row>
    <row r="71" spans="2:12" s="1" customFormat="1" ht="10" x14ac:dyDescent="0.2">
      <c r="B71" s="62">
        <v>45017</v>
      </c>
      <c r="C71" s="63">
        <v>46844</v>
      </c>
      <c r="D71" s="13">
        <v>60</v>
      </c>
      <c r="E71" s="64">
        <v>1827</v>
      </c>
      <c r="F71" s="270"/>
      <c r="G71" s="270"/>
      <c r="H71" s="253">
        <v>1712715714.9514201</v>
      </c>
      <c r="I71" s="253"/>
      <c r="J71" s="13">
        <v>1549661378.0959599</v>
      </c>
      <c r="K71" s="13">
        <v>1333704566.5281</v>
      </c>
      <c r="L71" s="13">
        <v>1038530177.3101799</v>
      </c>
    </row>
    <row r="72" spans="2:12" s="1" customFormat="1" ht="10" x14ac:dyDescent="0.2">
      <c r="B72" s="62">
        <v>45017</v>
      </c>
      <c r="C72" s="63">
        <v>46874</v>
      </c>
      <c r="D72" s="13">
        <v>61</v>
      </c>
      <c r="E72" s="64">
        <v>1857</v>
      </c>
      <c r="F72" s="270"/>
      <c r="G72" s="270"/>
      <c r="H72" s="253">
        <v>1696028649.15271</v>
      </c>
      <c r="I72" s="253"/>
      <c r="J72" s="13">
        <v>1532044115.81899</v>
      </c>
      <c r="K72" s="13">
        <v>1315297114.3165901</v>
      </c>
      <c r="L72" s="13">
        <v>1019998265.48169</v>
      </c>
    </row>
    <row r="73" spans="2:12" s="1" customFormat="1" ht="10" x14ac:dyDescent="0.2">
      <c r="B73" s="62">
        <v>45017</v>
      </c>
      <c r="C73" s="63">
        <v>46905</v>
      </c>
      <c r="D73" s="13">
        <v>62</v>
      </c>
      <c r="E73" s="64">
        <v>1888</v>
      </c>
      <c r="F73" s="270"/>
      <c r="G73" s="270"/>
      <c r="H73" s="253">
        <v>1679045791.99282</v>
      </c>
      <c r="I73" s="253"/>
      <c r="J73" s="13">
        <v>1514130845.27828</v>
      </c>
      <c r="K73" s="13">
        <v>1296612176.77283</v>
      </c>
      <c r="L73" s="13">
        <v>1001249428.84797</v>
      </c>
    </row>
    <row r="74" spans="2:12" s="1" customFormat="1" ht="10" x14ac:dyDescent="0.2">
      <c r="B74" s="62">
        <v>45017</v>
      </c>
      <c r="C74" s="63">
        <v>46935</v>
      </c>
      <c r="D74" s="13">
        <v>63</v>
      </c>
      <c r="E74" s="64">
        <v>1918</v>
      </c>
      <c r="F74" s="270"/>
      <c r="G74" s="270"/>
      <c r="H74" s="253">
        <v>1662233820.39623</v>
      </c>
      <c r="I74" s="253"/>
      <c r="J74" s="13">
        <v>1496509716.33865</v>
      </c>
      <c r="K74" s="13">
        <v>1278368313.07005</v>
      </c>
      <c r="L74" s="13">
        <v>983114872.67588902</v>
      </c>
    </row>
    <row r="75" spans="2:12" s="1" customFormat="1" ht="10" x14ac:dyDescent="0.2">
      <c r="B75" s="62">
        <v>45017</v>
      </c>
      <c r="C75" s="63">
        <v>46966</v>
      </c>
      <c r="D75" s="13">
        <v>64</v>
      </c>
      <c r="E75" s="64">
        <v>1949</v>
      </c>
      <c r="F75" s="270"/>
      <c r="G75" s="270"/>
      <c r="H75" s="253">
        <v>1646192313.4265101</v>
      </c>
      <c r="I75" s="253"/>
      <c r="J75" s="13">
        <v>1479553845.52121</v>
      </c>
      <c r="K75" s="13">
        <v>1260669727.7120099</v>
      </c>
      <c r="L75" s="13">
        <v>965397595.61379004</v>
      </c>
    </row>
    <row r="76" spans="2:12" s="1" customFormat="1" ht="10" x14ac:dyDescent="0.2">
      <c r="B76" s="62">
        <v>45017</v>
      </c>
      <c r="C76" s="63">
        <v>46997</v>
      </c>
      <c r="D76" s="13">
        <v>65</v>
      </c>
      <c r="E76" s="64">
        <v>1980</v>
      </c>
      <c r="F76" s="270"/>
      <c r="G76" s="270"/>
      <c r="H76" s="253">
        <v>1629974457.4561701</v>
      </c>
      <c r="I76" s="253"/>
      <c r="J76" s="13">
        <v>1462492957.6018901</v>
      </c>
      <c r="K76" s="13">
        <v>1242963642.91113</v>
      </c>
      <c r="L76" s="13">
        <v>947807047.66400397</v>
      </c>
    </row>
    <row r="77" spans="2:12" s="1" customFormat="1" ht="10" x14ac:dyDescent="0.2">
      <c r="B77" s="62">
        <v>45017</v>
      </c>
      <c r="C77" s="63">
        <v>47027</v>
      </c>
      <c r="D77" s="13">
        <v>66</v>
      </c>
      <c r="E77" s="64">
        <v>2010</v>
      </c>
      <c r="F77" s="270"/>
      <c r="G77" s="270"/>
      <c r="H77" s="253">
        <v>1614009860.2835801</v>
      </c>
      <c r="I77" s="253"/>
      <c r="J77" s="13">
        <v>1445791704.58934</v>
      </c>
      <c r="K77" s="13">
        <v>1225745021.5169699</v>
      </c>
      <c r="L77" s="13">
        <v>930845770.02963305</v>
      </c>
    </row>
    <row r="78" spans="2:12" s="1" customFormat="1" ht="10" x14ac:dyDescent="0.2">
      <c r="B78" s="62">
        <v>45017</v>
      </c>
      <c r="C78" s="63">
        <v>47058</v>
      </c>
      <c r="D78" s="13">
        <v>67</v>
      </c>
      <c r="E78" s="64">
        <v>2041</v>
      </c>
      <c r="F78" s="270"/>
      <c r="G78" s="270"/>
      <c r="H78" s="253">
        <v>1596652249.9221799</v>
      </c>
      <c r="I78" s="253"/>
      <c r="J78" s="13">
        <v>1427817371.1665599</v>
      </c>
      <c r="K78" s="13">
        <v>1207427779.88516</v>
      </c>
      <c r="L78" s="13">
        <v>913051711.31224406</v>
      </c>
    </row>
    <row r="79" spans="2:12" s="1" customFormat="1" ht="10" x14ac:dyDescent="0.2">
      <c r="B79" s="62">
        <v>45017</v>
      </c>
      <c r="C79" s="63">
        <v>47088</v>
      </c>
      <c r="D79" s="13">
        <v>68</v>
      </c>
      <c r="E79" s="64">
        <v>2071</v>
      </c>
      <c r="F79" s="270"/>
      <c r="G79" s="270"/>
      <c r="H79" s="253">
        <v>1580665166.4692099</v>
      </c>
      <c r="I79" s="253"/>
      <c r="J79" s="13">
        <v>1411200647.9170401</v>
      </c>
      <c r="K79" s="13">
        <v>1190438699.56389</v>
      </c>
      <c r="L79" s="13">
        <v>896514527.31458402</v>
      </c>
    </row>
    <row r="80" spans="2:12" s="1" customFormat="1" ht="10" x14ac:dyDescent="0.2">
      <c r="B80" s="62">
        <v>45017</v>
      </c>
      <c r="C80" s="63">
        <v>47119</v>
      </c>
      <c r="D80" s="13">
        <v>69</v>
      </c>
      <c r="E80" s="64">
        <v>2102</v>
      </c>
      <c r="F80" s="270"/>
      <c r="G80" s="270"/>
      <c r="H80" s="253">
        <v>1564712119.9481299</v>
      </c>
      <c r="I80" s="253"/>
      <c r="J80" s="13">
        <v>1394588597.6575699</v>
      </c>
      <c r="K80" s="13">
        <v>1173433472.69399</v>
      </c>
      <c r="L80" s="13">
        <v>879964975.54225302</v>
      </c>
    </row>
    <row r="81" spans="2:12" s="1" customFormat="1" ht="10" x14ac:dyDescent="0.2">
      <c r="B81" s="62">
        <v>45017</v>
      </c>
      <c r="C81" s="63">
        <v>47150</v>
      </c>
      <c r="D81" s="13">
        <v>70</v>
      </c>
      <c r="E81" s="64">
        <v>2133</v>
      </c>
      <c r="F81" s="270"/>
      <c r="G81" s="270"/>
      <c r="H81" s="253">
        <v>1548667296.08794</v>
      </c>
      <c r="I81" s="253"/>
      <c r="J81" s="13">
        <v>1377947178.27737</v>
      </c>
      <c r="K81" s="13">
        <v>1156482392.88217</v>
      </c>
      <c r="L81" s="13">
        <v>863579966.40964496</v>
      </c>
    </row>
    <row r="82" spans="2:12" s="1" customFormat="1" ht="10" x14ac:dyDescent="0.2">
      <c r="B82" s="62">
        <v>45017</v>
      </c>
      <c r="C82" s="63">
        <v>47178</v>
      </c>
      <c r="D82" s="13">
        <v>71</v>
      </c>
      <c r="E82" s="64">
        <v>2161</v>
      </c>
      <c r="F82" s="270"/>
      <c r="G82" s="270"/>
      <c r="H82" s="253">
        <v>1533170160.83254</v>
      </c>
      <c r="I82" s="253"/>
      <c r="J82" s="13">
        <v>1362068420.0915401</v>
      </c>
      <c r="K82" s="13">
        <v>1140529427.6445</v>
      </c>
      <c r="L82" s="13">
        <v>848408557.27041996</v>
      </c>
    </row>
    <row r="83" spans="2:12" s="1" customFormat="1" ht="10" x14ac:dyDescent="0.2">
      <c r="B83" s="62">
        <v>45017</v>
      </c>
      <c r="C83" s="63">
        <v>47209</v>
      </c>
      <c r="D83" s="13">
        <v>72</v>
      </c>
      <c r="E83" s="64">
        <v>2192</v>
      </c>
      <c r="F83" s="270"/>
      <c r="G83" s="270"/>
      <c r="H83" s="253">
        <v>1516352768.2616301</v>
      </c>
      <c r="I83" s="253"/>
      <c r="J83" s="13">
        <v>1344843019.47153</v>
      </c>
      <c r="K83" s="13">
        <v>1123241801.66957</v>
      </c>
      <c r="L83" s="13">
        <v>832009762.12392104</v>
      </c>
    </row>
    <row r="84" spans="2:12" s="1" customFormat="1" ht="10" x14ac:dyDescent="0.2">
      <c r="B84" s="62">
        <v>45017</v>
      </c>
      <c r="C84" s="63">
        <v>47239</v>
      </c>
      <c r="D84" s="13">
        <v>73</v>
      </c>
      <c r="E84" s="64">
        <v>2222</v>
      </c>
      <c r="F84" s="270"/>
      <c r="G84" s="270"/>
      <c r="H84" s="253">
        <v>1500128320.47331</v>
      </c>
      <c r="I84" s="253"/>
      <c r="J84" s="13">
        <v>1328269850.6257701</v>
      </c>
      <c r="K84" s="13">
        <v>1106669005.23435</v>
      </c>
      <c r="L84" s="13">
        <v>816373680.28950095</v>
      </c>
    </row>
    <row r="85" spans="2:12" s="1" customFormat="1" ht="10" x14ac:dyDescent="0.2">
      <c r="B85" s="62">
        <v>45017</v>
      </c>
      <c r="C85" s="63">
        <v>47270</v>
      </c>
      <c r="D85" s="13">
        <v>74</v>
      </c>
      <c r="E85" s="64">
        <v>2253</v>
      </c>
      <c r="F85" s="270"/>
      <c r="G85" s="270"/>
      <c r="H85" s="253">
        <v>1484555393.77913</v>
      </c>
      <c r="I85" s="253"/>
      <c r="J85" s="13">
        <v>1312251540.4986701</v>
      </c>
      <c r="K85" s="13">
        <v>1090542551.5058701</v>
      </c>
      <c r="L85" s="13">
        <v>801070028.85559404</v>
      </c>
    </row>
    <row r="86" spans="2:12" s="1" customFormat="1" ht="10" x14ac:dyDescent="0.2">
      <c r="B86" s="62">
        <v>45017</v>
      </c>
      <c r="C86" s="63">
        <v>47300</v>
      </c>
      <c r="D86" s="13">
        <v>75</v>
      </c>
      <c r="E86" s="64">
        <v>2283</v>
      </c>
      <c r="F86" s="270"/>
      <c r="G86" s="270"/>
      <c r="H86" s="253">
        <v>1469154190.1303501</v>
      </c>
      <c r="I86" s="253"/>
      <c r="J86" s="13">
        <v>1296506273.3576801</v>
      </c>
      <c r="K86" s="13">
        <v>1074805584.7323999</v>
      </c>
      <c r="L86" s="13">
        <v>786273910.31395996</v>
      </c>
    </row>
    <row r="87" spans="2:12" s="1" customFormat="1" ht="10" x14ac:dyDescent="0.2">
      <c r="B87" s="62">
        <v>45017</v>
      </c>
      <c r="C87" s="63">
        <v>47331</v>
      </c>
      <c r="D87" s="13">
        <v>76</v>
      </c>
      <c r="E87" s="64">
        <v>2314</v>
      </c>
      <c r="F87" s="270"/>
      <c r="G87" s="270"/>
      <c r="H87" s="253">
        <v>1454165100.5468199</v>
      </c>
      <c r="I87" s="253"/>
      <c r="J87" s="13">
        <v>1281102093.7904401</v>
      </c>
      <c r="K87" s="13">
        <v>1059334522.6435</v>
      </c>
      <c r="L87" s="13">
        <v>771673695.27710295</v>
      </c>
    </row>
    <row r="88" spans="2:12" s="1" customFormat="1" ht="10" x14ac:dyDescent="0.2">
      <c r="B88" s="62">
        <v>45017</v>
      </c>
      <c r="C88" s="63">
        <v>47362</v>
      </c>
      <c r="D88" s="13">
        <v>77</v>
      </c>
      <c r="E88" s="64">
        <v>2345</v>
      </c>
      <c r="F88" s="270"/>
      <c r="G88" s="270"/>
      <c r="H88" s="253">
        <v>1437964735.8108201</v>
      </c>
      <c r="I88" s="253"/>
      <c r="J88" s="13">
        <v>1264681128.8269</v>
      </c>
      <c r="K88" s="13">
        <v>1043096566.4115</v>
      </c>
      <c r="L88" s="13">
        <v>756626775.415097</v>
      </c>
    </row>
    <row r="89" spans="2:12" s="1" customFormat="1" ht="10" x14ac:dyDescent="0.2">
      <c r="B89" s="62">
        <v>45017</v>
      </c>
      <c r="C89" s="63">
        <v>47392</v>
      </c>
      <c r="D89" s="13">
        <v>78</v>
      </c>
      <c r="E89" s="64">
        <v>2375</v>
      </c>
      <c r="F89" s="270"/>
      <c r="G89" s="270"/>
      <c r="H89" s="253">
        <v>1423172034.3385999</v>
      </c>
      <c r="I89" s="253"/>
      <c r="J89" s="13">
        <v>1249616537.5534799</v>
      </c>
      <c r="K89" s="13">
        <v>1028134680.99325</v>
      </c>
      <c r="L89" s="13">
        <v>742716859.85114205</v>
      </c>
    </row>
    <row r="90" spans="2:12" s="1" customFormat="1" ht="10" x14ac:dyDescent="0.2">
      <c r="B90" s="62">
        <v>45017</v>
      </c>
      <c r="C90" s="63">
        <v>47423</v>
      </c>
      <c r="D90" s="13">
        <v>79</v>
      </c>
      <c r="E90" s="64">
        <v>2406</v>
      </c>
      <c r="F90" s="270"/>
      <c r="G90" s="270"/>
      <c r="H90" s="253">
        <v>1407901672.1132901</v>
      </c>
      <c r="I90" s="253"/>
      <c r="J90" s="13">
        <v>1234111691.51529</v>
      </c>
      <c r="K90" s="13">
        <v>1012795596.65264</v>
      </c>
      <c r="L90" s="13">
        <v>728537141.95513904</v>
      </c>
    </row>
    <row r="91" spans="2:12" s="1" customFormat="1" ht="10" x14ac:dyDescent="0.2">
      <c r="B91" s="62">
        <v>45017</v>
      </c>
      <c r="C91" s="63">
        <v>47453</v>
      </c>
      <c r="D91" s="13">
        <v>80</v>
      </c>
      <c r="E91" s="64">
        <v>2436</v>
      </c>
      <c r="F91" s="270"/>
      <c r="G91" s="270"/>
      <c r="H91" s="253">
        <v>1392397761.23562</v>
      </c>
      <c r="I91" s="253"/>
      <c r="J91" s="13">
        <v>1218518195.4793701</v>
      </c>
      <c r="K91" s="13">
        <v>997537253.90662503</v>
      </c>
      <c r="L91" s="13">
        <v>714619891.10769105</v>
      </c>
    </row>
    <row r="92" spans="2:12" s="1" customFormat="1" ht="10" x14ac:dyDescent="0.2">
      <c r="B92" s="62">
        <v>45017</v>
      </c>
      <c r="C92" s="63">
        <v>47484</v>
      </c>
      <c r="D92" s="13">
        <v>81</v>
      </c>
      <c r="E92" s="64">
        <v>2467</v>
      </c>
      <c r="F92" s="270"/>
      <c r="G92" s="270"/>
      <c r="H92" s="253">
        <v>1377651751.8652599</v>
      </c>
      <c r="I92" s="253"/>
      <c r="J92" s="13">
        <v>1203568825.3388801</v>
      </c>
      <c r="K92" s="13">
        <v>982793166.66168904</v>
      </c>
      <c r="L92" s="13">
        <v>701075393.46899605</v>
      </c>
    </row>
    <row r="93" spans="2:12" s="1" customFormat="1" ht="10" x14ac:dyDescent="0.2">
      <c r="B93" s="62">
        <v>45017</v>
      </c>
      <c r="C93" s="63">
        <v>47515</v>
      </c>
      <c r="D93" s="13">
        <v>82</v>
      </c>
      <c r="E93" s="64">
        <v>2498</v>
      </c>
      <c r="F93" s="270"/>
      <c r="G93" s="270"/>
      <c r="H93" s="253">
        <v>1362873849.4662499</v>
      </c>
      <c r="I93" s="253"/>
      <c r="J93" s="13">
        <v>1188638844.7014699</v>
      </c>
      <c r="K93" s="13">
        <v>968133414.48572695</v>
      </c>
      <c r="L93" s="13">
        <v>687692717.92025995</v>
      </c>
    </row>
    <row r="94" spans="2:12" s="1" customFormat="1" ht="10" x14ac:dyDescent="0.2">
      <c r="B94" s="62">
        <v>45017</v>
      </c>
      <c r="C94" s="63">
        <v>47543</v>
      </c>
      <c r="D94" s="13">
        <v>83</v>
      </c>
      <c r="E94" s="64">
        <v>2526</v>
      </c>
      <c r="F94" s="270"/>
      <c r="G94" s="270"/>
      <c r="H94" s="253">
        <v>1348111596.6027999</v>
      </c>
      <c r="I94" s="253"/>
      <c r="J94" s="13">
        <v>1173962509.68225</v>
      </c>
      <c r="K94" s="13">
        <v>953982998.67540598</v>
      </c>
      <c r="L94" s="13">
        <v>675048321.98470604</v>
      </c>
    </row>
    <row r="95" spans="2:12" s="1" customFormat="1" ht="10" x14ac:dyDescent="0.2">
      <c r="B95" s="62">
        <v>45017</v>
      </c>
      <c r="C95" s="63">
        <v>47574</v>
      </c>
      <c r="D95" s="13">
        <v>84</v>
      </c>
      <c r="E95" s="64">
        <v>2557</v>
      </c>
      <c r="F95" s="270"/>
      <c r="G95" s="270"/>
      <c r="H95" s="253">
        <v>1333728502.9774799</v>
      </c>
      <c r="I95" s="253"/>
      <c r="J95" s="13">
        <v>1159467540.6004</v>
      </c>
      <c r="K95" s="13">
        <v>939807907.72566497</v>
      </c>
      <c r="L95" s="13">
        <v>662201166.61876702</v>
      </c>
    </row>
    <row r="96" spans="2:12" s="1" customFormat="1" ht="10" x14ac:dyDescent="0.2">
      <c r="B96" s="62">
        <v>45017</v>
      </c>
      <c r="C96" s="63">
        <v>47604</v>
      </c>
      <c r="D96" s="13">
        <v>85</v>
      </c>
      <c r="E96" s="64">
        <v>2587</v>
      </c>
      <c r="F96" s="270"/>
      <c r="G96" s="270"/>
      <c r="H96" s="253">
        <v>1319516065.65271</v>
      </c>
      <c r="I96" s="253"/>
      <c r="J96" s="13">
        <v>1145229180.0650201</v>
      </c>
      <c r="K96" s="13">
        <v>925982272.47929204</v>
      </c>
      <c r="L96" s="13">
        <v>649784881.50144994</v>
      </c>
    </row>
    <row r="97" spans="2:12" s="1" customFormat="1" ht="10" x14ac:dyDescent="0.2">
      <c r="B97" s="62">
        <v>45017</v>
      </c>
      <c r="C97" s="63">
        <v>47635</v>
      </c>
      <c r="D97" s="13">
        <v>86</v>
      </c>
      <c r="E97" s="64">
        <v>2618</v>
      </c>
      <c r="F97" s="270"/>
      <c r="G97" s="270"/>
      <c r="H97" s="253">
        <v>1304983582.3822999</v>
      </c>
      <c r="I97" s="253"/>
      <c r="J97" s="13">
        <v>1130695203.59659</v>
      </c>
      <c r="K97" s="13">
        <v>911905657.28108096</v>
      </c>
      <c r="L97" s="13">
        <v>637196614.39531398</v>
      </c>
    </row>
    <row r="98" spans="2:12" s="1" customFormat="1" ht="10" x14ac:dyDescent="0.2">
      <c r="B98" s="62">
        <v>45017</v>
      </c>
      <c r="C98" s="63">
        <v>47665</v>
      </c>
      <c r="D98" s="13">
        <v>87</v>
      </c>
      <c r="E98" s="64">
        <v>2648</v>
      </c>
      <c r="F98" s="270"/>
      <c r="G98" s="270"/>
      <c r="H98" s="253">
        <v>1291028331.9863501</v>
      </c>
      <c r="I98" s="253"/>
      <c r="J98" s="13">
        <v>1116767676.63974</v>
      </c>
      <c r="K98" s="13">
        <v>898456309.237607</v>
      </c>
      <c r="L98" s="13">
        <v>625225375.21161401</v>
      </c>
    </row>
    <row r="99" spans="2:12" s="1" customFormat="1" ht="10" x14ac:dyDescent="0.2">
      <c r="B99" s="62">
        <v>45017</v>
      </c>
      <c r="C99" s="63">
        <v>47696</v>
      </c>
      <c r="D99" s="13">
        <v>88</v>
      </c>
      <c r="E99" s="64">
        <v>2679</v>
      </c>
      <c r="F99" s="270"/>
      <c r="G99" s="270"/>
      <c r="H99" s="253">
        <v>1277158648.3761201</v>
      </c>
      <c r="I99" s="253"/>
      <c r="J99" s="13">
        <v>1102896325.8478301</v>
      </c>
      <c r="K99" s="13">
        <v>885040022.06559706</v>
      </c>
      <c r="L99" s="13">
        <v>613280509.69664204</v>
      </c>
    </row>
    <row r="100" spans="2:12" s="1" customFormat="1" ht="10" x14ac:dyDescent="0.2">
      <c r="B100" s="62">
        <v>45017</v>
      </c>
      <c r="C100" s="63">
        <v>47727</v>
      </c>
      <c r="D100" s="13">
        <v>89</v>
      </c>
      <c r="E100" s="64">
        <v>2710</v>
      </c>
      <c r="F100" s="270"/>
      <c r="G100" s="270"/>
      <c r="H100" s="253">
        <v>1263395811.8477499</v>
      </c>
      <c r="I100" s="253"/>
      <c r="J100" s="13">
        <v>1089160927.9656501</v>
      </c>
      <c r="K100" s="13">
        <v>871794985.056481</v>
      </c>
      <c r="L100" s="13">
        <v>601543777.40901506</v>
      </c>
    </row>
    <row r="101" spans="2:12" s="1" customFormat="1" ht="10" x14ac:dyDescent="0.2">
      <c r="B101" s="62">
        <v>45017</v>
      </c>
      <c r="C101" s="63">
        <v>47757</v>
      </c>
      <c r="D101" s="13">
        <v>90</v>
      </c>
      <c r="E101" s="64">
        <v>2740</v>
      </c>
      <c r="F101" s="270"/>
      <c r="G101" s="270"/>
      <c r="H101" s="253">
        <v>1249351130.6658599</v>
      </c>
      <c r="I101" s="253"/>
      <c r="J101" s="13">
        <v>1075285265.9724801</v>
      </c>
      <c r="K101" s="13">
        <v>858570130.57636702</v>
      </c>
      <c r="L101" s="13">
        <v>589990109.264884</v>
      </c>
    </row>
    <row r="102" spans="2:12" s="1" customFormat="1" ht="10" x14ac:dyDescent="0.2">
      <c r="B102" s="62">
        <v>45017</v>
      </c>
      <c r="C102" s="63">
        <v>47788</v>
      </c>
      <c r="D102" s="13">
        <v>91</v>
      </c>
      <c r="E102" s="64">
        <v>2771</v>
      </c>
      <c r="F102" s="270"/>
      <c r="G102" s="270"/>
      <c r="H102" s="253">
        <v>1235749236.74839</v>
      </c>
      <c r="I102" s="253"/>
      <c r="J102" s="13">
        <v>1061774548.35709</v>
      </c>
      <c r="K102" s="13">
        <v>845626304.81908405</v>
      </c>
      <c r="L102" s="13">
        <v>578634147.22899795</v>
      </c>
    </row>
    <row r="103" spans="2:12" s="1" customFormat="1" ht="10" x14ac:dyDescent="0.2">
      <c r="B103" s="62">
        <v>45017</v>
      </c>
      <c r="C103" s="63">
        <v>47818</v>
      </c>
      <c r="D103" s="13">
        <v>92</v>
      </c>
      <c r="E103" s="64">
        <v>2801</v>
      </c>
      <c r="F103" s="270"/>
      <c r="G103" s="270"/>
      <c r="H103" s="253">
        <v>1220759953.70332</v>
      </c>
      <c r="I103" s="253"/>
      <c r="J103" s="13">
        <v>1047173863.95544</v>
      </c>
      <c r="K103" s="13">
        <v>831945227.87403297</v>
      </c>
      <c r="L103" s="13">
        <v>566939078.69466197</v>
      </c>
    </row>
    <row r="104" spans="2:12" s="1" customFormat="1" ht="10" x14ac:dyDescent="0.2">
      <c r="B104" s="62">
        <v>45017</v>
      </c>
      <c r="C104" s="63">
        <v>47849</v>
      </c>
      <c r="D104" s="13">
        <v>93</v>
      </c>
      <c r="E104" s="64">
        <v>2832</v>
      </c>
      <c r="F104" s="270"/>
      <c r="G104" s="270"/>
      <c r="H104" s="253">
        <v>1207078510.0781701</v>
      </c>
      <c r="I104" s="253"/>
      <c r="J104" s="13">
        <v>1033681675.41671</v>
      </c>
      <c r="K104" s="13">
        <v>819137580.33939099</v>
      </c>
      <c r="L104" s="13">
        <v>555846824.84512699</v>
      </c>
    </row>
    <row r="105" spans="2:12" s="1" customFormat="1" ht="10" x14ac:dyDescent="0.2">
      <c r="B105" s="62">
        <v>45017</v>
      </c>
      <c r="C105" s="63">
        <v>47880</v>
      </c>
      <c r="D105" s="13">
        <v>94</v>
      </c>
      <c r="E105" s="64">
        <v>2863</v>
      </c>
      <c r="F105" s="270"/>
      <c r="G105" s="270"/>
      <c r="H105" s="253">
        <v>1192992047.1115601</v>
      </c>
      <c r="I105" s="253"/>
      <c r="J105" s="13">
        <v>1019885991.96052</v>
      </c>
      <c r="K105" s="13">
        <v>806149804.95632899</v>
      </c>
      <c r="L105" s="13">
        <v>544716651.016958</v>
      </c>
    </row>
    <row r="106" spans="2:12" s="1" customFormat="1" ht="10" x14ac:dyDescent="0.2">
      <c r="B106" s="62">
        <v>45017</v>
      </c>
      <c r="C106" s="63">
        <v>47908</v>
      </c>
      <c r="D106" s="13">
        <v>95</v>
      </c>
      <c r="E106" s="64">
        <v>2891</v>
      </c>
      <c r="F106" s="270"/>
      <c r="G106" s="270"/>
      <c r="H106" s="253">
        <v>1179465668.3244901</v>
      </c>
      <c r="I106" s="253"/>
      <c r="J106" s="13">
        <v>1006777509.78082</v>
      </c>
      <c r="K106" s="13">
        <v>793960228.27089202</v>
      </c>
      <c r="L106" s="13">
        <v>534427327.087075</v>
      </c>
    </row>
    <row r="107" spans="2:12" s="1" customFormat="1" ht="10" x14ac:dyDescent="0.2">
      <c r="B107" s="62">
        <v>45017</v>
      </c>
      <c r="C107" s="63">
        <v>47939</v>
      </c>
      <c r="D107" s="13">
        <v>96</v>
      </c>
      <c r="E107" s="64">
        <v>2922</v>
      </c>
      <c r="F107" s="270"/>
      <c r="G107" s="270"/>
      <c r="H107" s="253">
        <v>1166009856.98788</v>
      </c>
      <c r="I107" s="253"/>
      <c r="J107" s="13">
        <v>993603704.79526997</v>
      </c>
      <c r="K107" s="13">
        <v>781578380.31835103</v>
      </c>
      <c r="L107" s="13">
        <v>523864617.04832703</v>
      </c>
    </row>
    <row r="108" spans="2:12" s="1" customFormat="1" ht="10" x14ac:dyDescent="0.2">
      <c r="B108" s="62">
        <v>45017</v>
      </c>
      <c r="C108" s="63">
        <v>47969</v>
      </c>
      <c r="D108" s="13">
        <v>97</v>
      </c>
      <c r="E108" s="64">
        <v>2952</v>
      </c>
      <c r="F108" s="270"/>
      <c r="G108" s="270"/>
      <c r="H108" s="253">
        <v>1152339443.2557099</v>
      </c>
      <c r="I108" s="253"/>
      <c r="J108" s="13">
        <v>980342810.65494299</v>
      </c>
      <c r="K108" s="13">
        <v>769249231.48017097</v>
      </c>
      <c r="L108" s="13">
        <v>513487272.09665102</v>
      </c>
    </row>
    <row r="109" spans="2:12" s="1" customFormat="1" ht="10" x14ac:dyDescent="0.2">
      <c r="B109" s="62">
        <v>45017</v>
      </c>
      <c r="C109" s="63">
        <v>48000</v>
      </c>
      <c r="D109" s="13">
        <v>98</v>
      </c>
      <c r="E109" s="64">
        <v>2983</v>
      </c>
      <c r="F109" s="270"/>
      <c r="G109" s="270"/>
      <c r="H109" s="253">
        <v>1138763783.0779901</v>
      </c>
      <c r="I109" s="253"/>
      <c r="J109" s="13">
        <v>967150289.86435604</v>
      </c>
      <c r="K109" s="13">
        <v>756967374.94024396</v>
      </c>
      <c r="L109" s="13">
        <v>503148744.81431502</v>
      </c>
    </row>
    <row r="110" spans="2:12" s="1" customFormat="1" ht="10" x14ac:dyDescent="0.2">
      <c r="B110" s="62">
        <v>45017</v>
      </c>
      <c r="C110" s="63">
        <v>48030</v>
      </c>
      <c r="D110" s="13">
        <v>99</v>
      </c>
      <c r="E110" s="64">
        <v>3013</v>
      </c>
      <c r="F110" s="270"/>
      <c r="G110" s="270"/>
      <c r="H110" s="253">
        <v>1125645522.0876501</v>
      </c>
      <c r="I110" s="253"/>
      <c r="J110" s="13">
        <v>954439771.74985194</v>
      </c>
      <c r="K110" s="13">
        <v>745180516.21628106</v>
      </c>
      <c r="L110" s="13">
        <v>493283746.940409</v>
      </c>
    </row>
    <row r="111" spans="2:12" s="1" customFormat="1" ht="10" x14ac:dyDescent="0.2">
      <c r="B111" s="62">
        <v>45017</v>
      </c>
      <c r="C111" s="63">
        <v>48061</v>
      </c>
      <c r="D111" s="13">
        <v>100</v>
      </c>
      <c r="E111" s="64">
        <v>3044</v>
      </c>
      <c r="F111" s="270"/>
      <c r="G111" s="270"/>
      <c r="H111" s="253">
        <v>1112588540.1925299</v>
      </c>
      <c r="I111" s="253"/>
      <c r="J111" s="13">
        <v>941768676.44819903</v>
      </c>
      <c r="K111" s="13">
        <v>733417548.93195105</v>
      </c>
      <c r="L111" s="13">
        <v>483440724.48055601</v>
      </c>
    </row>
    <row r="112" spans="2:12" s="1" customFormat="1" ht="10" x14ac:dyDescent="0.2">
      <c r="B112" s="62">
        <v>45017</v>
      </c>
      <c r="C112" s="63">
        <v>48092</v>
      </c>
      <c r="D112" s="13">
        <v>101</v>
      </c>
      <c r="E112" s="64">
        <v>3075</v>
      </c>
      <c r="F112" s="270"/>
      <c r="G112" s="270"/>
      <c r="H112" s="253">
        <v>1099813944.2955799</v>
      </c>
      <c r="I112" s="253"/>
      <c r="J112" s="13">
        <v>929376442.5826</v>
      </c>
      <c r="K112" s="13">
        <v>721926208.73033595</v>
      </c>
      <c r="L112" s="13">
        <v>473850521.51610601</v>
      </c>
    </row>
    <row r="113" spans="2:12" s="1" customFormat="1" ht="10" x14ac:dyDescent="0.2">
      <c r="B113" s="62">
        <v>45017</v>
      </c>
      <c r="C113" s="63">
        <v>48122</v>
      </c>
      <c r="D113" s="13">
        <v>102</v>
      </c>
      <c r="E113" s="64">
        <v>3105</v>
      </c>
      <c r="F113" s="270"/>
      <c r="G113" s="270"/>
      <c r="H113" s="253">
        <v>1085975996.4145401</v>
      </c>
      <c r="I113" s="253"/>
      <c r="J113" s="13">
        <v>916176662.01577401</v>
      </c>
      <c r="K113" s="13">
        <v>709921192.19393802</v>
      </c>
      <c r="L113" s="13">
        <v>464060686.77521598</v>
      </c>
    </row>
    <row r="114" spans="2:12" s="1" customFormat="1" ht="10" x14ac:dyDescent="0.2">
      <c r="B114" s="62">
        <v>45017</v>
      </c>
      <c r="C114" s="63">
        <v>48153</v>
      </c>
      <c r="D114" s="13">
        <v>103</v>
      </c>
      <c r="E114" s="64">
        <v>3136</v>
      </c>
      <c r="F114" s="270"/>
      <c r="G114" s="270"/>
      <c r="H114" s="253">
        <v>1073447689.84451</v>
      </c>
      <c r="I114" s="253"/>
      <c r="J114" s="13">
        <v>904071259.89701998</v>
      </c>
      <c r="K114" s="13">
        <v>698759414.54120803</v>
      </c>
      <c r="L114" s="13">
        <v>454829818.93157399</v>
      </c>
    </row>
    <row r="115" spans="2:12" s="1" customFormat="1" ht="10" x14ac:dyDescent="0.2">
      <c r="B115" s="62">
        <v>45017</v>
      </c>
      <c r="C115" s="63">
        <v>48183</v>
      </c>
      <c r="D115" s="13">
        <v>104</v>
      </c>
      <c r="E115" s="64">
        <v>3166</v>
      </c>
      <c r="F115" s="270"/>
      <c r="G115" s="270"/>
      <c r="H115" s="253">
        <v>1060787157.04838</v>
      </c>
      <c r="I115" s="253"/>
      <c r="J115" s="13">
        <v>891941951.91266501</v>
      </c>
      <c r="K115" s="13">
        <v>687687875.35908997</v>
      </c>
      <c r="L115" s="13">
        <v>445788343.25933701</v>
      </c>
    </row>
    <row r="116" spans="2:12" s="1" customFormat="1" ht="10" x14ac:dyDescent="0.2">
      <c r="B116" s="62">
        <v>45017</v>
      </c>
      <c r="C116" s="63">
        <v>48214</v>
      </c>
      <c r="D116" s="13">
        <v>105</v>
      </c>
      <c r="E116" s="64">
        <v>3197</v>
      </c>
      <c r="F116" s="270"/>
      <c r="G116" s="270"/>
      <c r="H116" s="253">
        <v>1048173390.5909801</v>
      </c>
      <c r="I116" s="253"/>
      <c r="J116" s="13">
        <v>879841104.32091498</v>
      </c>
      <c r="K116" s="13">
        <v>676632909.02147198</v>
      </c>
      <c r="L116" s="13">
        <v>436764243.48155802</v>
      </c>
    </row>
    <row r="117" spans="2:12" s="1" customFormat="1" ht="10" x14ac:dyDescent="0.2">
      <c r="B117" s="62">
        <v>45017</v>
      </c>
      <c r="C117" s="63">
        <v>48245</v>
      </c>
      <c r="D117" s="13">
        <v>106</v>
      </c>
      <c r="E117" s="64">
        <v>3228</v>
      </c>
      <c r="F117" s="270"/>
      <c r="G117" s="270"/>
      <c r="H117" s="253">
        <v>1035007987.91818</v>
      </c>
      <c r="I117" s="253"/>
      <c r="J117" s="13">
        <v>867316478.40105999</v>
      </c>
      <c r="K117" s="13">
        <v>665304651.29621005</v>
      </c>
      <c r="L117" s="13">
        <v>427632928.81726098</v>
      </c>
    </row>
    <row r="118" spans="2:12" s="1" customFormat="1" ht="10" x14ac:dyDescent="0.2">
      <c r="B118" s="62">
        <v>45017</v>
      </c>
      <c r="C118" s="63">
        <v>48274</v>
      </c>
      <c r="D118" s="13">
        <v>107</v>
      </c>
      <c r="E118" s="64">
        <v>3257</v>
      </c>
      <c r="F118" s="270"/>
      <c r="G118" s="270"/>
      <c r="H118" s="253">
        <v>1022068968.65964</v>
      </c>
      <c r="I118" s="253"/>
      <c r="J118" s="13">
        <v>855114834.49109805</v>
      </c>
      <c r="K118" s="13">
        <v>654384259.483688</v>
      </c>
      <c r="L118" s="13">
        <v>418946890.66648197</v>
      </c>
    </row>
    <row r="119" spans="2:12" s="1" customFormat="1" ht="10" x14ac:dyDescent="0.2">
      <c r="B119" s="62">
        <v>45017</v>
      </c>
      <c r="C119" s="63">
        <v>48305</v>
      </c>
      <c r="D119" s="13">
        <v>108</v>
      </c>
      <c r="E119" s="64">
        <v>3288</v>
      </c>
      <c r="F119" s="270"/>
      <c r="G119" s="270"/>
      <c r="H119" s="253">
        <v>1009987094.50061</v>
      </c>
      <c r="I119" s="253"/>
      <c r="J119" s="13">
        <v>843573331.044613</v>
      </c>
      <c r="K119" s="13">
        <v>643910249.30988002</v>
      </c>
      <c r="L119" s="13">
        <v>410495201.46281201</v>
      </c>
    </row>
    <row r="120" spans="2:12" s="1" customFormat="1" ht="10" x14ac:dyDescent="0.2">
      <c r="B120" s="62">
        <v>45017</v>
      </c>
      <c r="C120" s="63">
        <v>48335</v>
      </c>
      <c r="D120" s="13">
        <v>109</v>
      </c>
      <c r="E120" s="64">
        <v>3318</v>
      </c>
      <c r="F120" s="270"/>
      <c r="G120" s="270"/>
      <c r="H120" s="253">
        <v>997625172.65152895</v>
      </c>
      <c r="I120" s="253"/>
      <c r="J120" s="13">
        <v>831880561.48803496</v>
      </c>
      <c r="K120" s="13">
        <v>633422141.38397896</v>
      </c>
      <c r="L120" s="13">
        <v>402153701.51293999</v>
      </c>
    </row>
    <row r="121" spans="2:12" s="1" customFormat="1" ht="10" x14ac:dyDescent="0.2">
      <c r="B121" s="62">
        <v>45017</v>
      </c>
      <c r="C121" s="63">
        <v>48366</v>
      </c>
      <c r="D121" s="13">
        <v>110</v>
      </c>
      <c r="E121" s="64">
        <v>3349</v>
      </c>
      <c r="F121" s="270"/>
      <c r="G121" s="270"/>
      <c r="H121" s="253">
        <v>985638427.69343305</v>
      </c>
      <c r="I121" s="253"/>
      <c r="J121" s="13">
        <v>820491306.04100204</v>
      </c>
      <c r="K121" s="13">
        <v>623161107.31725204</v>
      </c>
      <c r="L121" s="13">
        <v>393963321.37553</v>
      </c>
    </row>
    <row r="122" spans="2:12" s="1" customFormat="1" ht="10" x14ac:dyDescent="0.2">
      <c r="B122" s="62">
        <v>45017</v>
      </c>
      <c r="C122" s="63">
        <v>48396</v>
      </c>
      <c r="D122" s="13">
        <v>111</v>
      </c>
      <c r="E122" s="64">
        <v>3379</v>
      </c>
      <c r="F122" s="270"/>
      <c r="G122" s="270"/>
      <c r="H122" s="253">
        <v>973273108.07946706</v>
      </c>
      <c r="I122" s="253"/>
      <c r="J122" s="13">
        <v>808867974.12806201</v>
      </c>
      <c r="K122" s="13">
        <v>612821176.96791101</v>
      </c>
      <c r="L122" s="13">
        <v>385838266.644867</v>
      </c>
    </row>
    <row r="123" spans="2:12" s="1" customFormat="1" ht="10" x14ac:dyDescent="0.2">
      <c r="B123" s="62">
        <v>45017</v>
      </c>
      <c r="C123" s="63">
        <v>48427</v>
      </c>
      <c r="D123" s="13">
        <v>112</v>
      </c>
      <c r="E123" s="64">
        <v>3410</v>
      </c>
      <c r="F123" s="270"/>
      <c r="G123" s="270"/>
      <c r="H123" s="253">
        <v>961366514.225348</v>
      </c>
      <c r="I123" s="253"/>
      <c r="J123" s="13">
        <v>797617523.43373895</v>
      </c>
      <c r="K123" s="13">
        <v>602760665.44606102</v>
      </c>
      <c r="L123" s="13">
        <v>377896662.660173</v>
      </c>
    </row>
    <row r="124" spans="2:12" s="1" customFormat="1" ht="10" x14ac:dyDescent="0.2">
      <c r="B124" s="62">
        <v>45017</v>
      </c>
      <c r="C124" s="63">
        <v>48458</v>
      </c>
      <c r="D124" s="13">
        <v>113</v>
      </c>
      <c r="E124" s="64">
        <v>3441</v>
      </c>
      <c r="F124" s="270"/>
      <c r="G124" s="270"/>
      <c r="H124" s="253">
        <v>949566512.43391001</v>
      </c>
      <c r="I124" s="253"/>
      <c r="J124" s="13">
        <v>786491195.39452195</v>
      </c>
      <c r="K124" s="13">
        <v>592840923.27357697</v>
      </c>
      <c r="L124" s="13">
        <v>370103291.41196901</v>
      </c>
    </row>
    <row r="125" spans="2:12" s="1" customFormat="1" ht="10" x14ac:dyDescent="0.2">
      <c r="B125" s="62">
        <v>45017</v>
      </c>
      <c r="C125" s="63">
        <v>48488</v>
      </c>
      <c r="D125" s="13">
        <v>114</v>
      </c>
      <c r="E125" s="64">
        <v>3471</v>
      </c>
      <c r="F125" s="270"/>
      <c r="G125" s="270"/>
      <c r="H125" s="253">
        <v>937704054.740116</v>
      </c>
      <c r="I125" s="253"/>
      <c r="J125" s="13">
        <v>775391130.93038094</v>
      </c>
      <c r="K125" s="13">
        <v>583035375.53410995</v>
      </c>
      <c r="L125" s="13">
        <v>362489776.272385</v>
      </c>
    </row>
    <row r="126" spans="2:12" s="1" customFormat="1" ht="10" x14ac:dyDescent="0.2">
      <c r="B126" s="62">
        <v>45017</v>
      </c>
      <c r="C126" s="63">
        <v>48519</v>
      </c>
      <c r="D126" s="13">
        <v>115</v>
      </c>
      <c r="E126" s="64">
        <v>3502</v>
      </c>
      <c r="F126" s="270"/>
      <c r="G126" s="270"/>
      <c r="H126" s="253">
        <v>926048835.73011601</v>
      </c>
      <c r="I126" s="253"/>
      <c r="J126" s="13">
        <v>764454610.57911897</v>
      </c>
      <c r="K126" s="13">
        <v>573350075.87528598</v>
      </c>
      <c r="L126" s="13">
        <v>354958311.46269602</v>
      </c>
    </row>
    <row r="127" spans="2:12" s="1" customFormat="1" ht="10" x14ac:dyDescent="0.2">
      <c r="B127" s="62">
        <v>45017</v>
      </c>
      <c r="C127" s="63">
        <v>48549</v>
      </c>
      <c r="D127" s="13">
        <v>116</v>
      </c>
      <c r="E127" s="64">
        <v>3532</v>
      </c>
      <c r="F127" s="270"/>
      <c r="G127" s="270"/>
      <c r="H127" s="253">
        <v>914041709.21020699</v>
      </c>
      <c r="I127" s="253"/>
      <c r="J127" s="13">
        <v>753304199.23889303</v>
      </c>
      <c r="K127" s="13">
        <v>563596549.64788496</v>
      </c>
      <c r="L127" s="13">
        <v>347489658.773435</v>
      </c>
    </row>
    <row r="128" spans="2:12" s="1" customFormat="1" ht="10" x14ac:dyDescent="0.2">
      <c r="B128" s="62">
        <v>45017</v>
      </c>
      <c r="C128" s="63">
        <v>48580</v>
      </c>
      <c r="D128" s="13">
        <v>117</v>
      </c>
      <c r="E128" s="64">
        <v>3563</v>
      </c>
      <c r="F128" s="270"/>
      <c r="G128" s="270"/>
      <c r="H128" s="253">
        <v>902355823.03221798</v>
      </c>
      <c r="I128" s="253"/>
      <c r="J128" s="13">
        <v>742411993.04027295</v>
      </c>
      <c r="K128" s="13">
        <v>554034754.90140796</v>
      </c>
      <c r="L128" s="13">
        <v>340147425.00293303</v>
      </c>
    </row>
    <row r="129" spans="2:12" s="1" customFormat="1" ht="10" x14ac:dyDescent="0.2">
      <c r="B129" s="62">
        <v>45017</v>
      </c>
      <c r="C129" s="63">
        <v>48611</v>
      </c>
      <c r="D129" s="13">
        <v>118</v>
      </c>
      <c r="E129" s="64">
        <v>3594</v>
      </c>
      <c r="F129" s="270"/>
      <c r="G129" s="270"/>
      <c r="H129" s="253">
        <v>890846028.55907798</v>
      </c>
      <c r="I129" s="253"/>
      <c r="J129" s="13">
        <v>731699201.29017794</v>
      </c>
      <c r="K129" s="13">
        <v>544651499.98590505</v>
      </c>
      <c r="L129" s="13">
        <v>332970303.58762401</v>
      </c>
    </row>
    <row r="130" spans="2:12" s="1" customFormat="1" ht="10" x14ac:dyDescent="0.2">
      <c r="B130" s="62">
        <v>45017</v>
      </c>
      <c r="C130" s="63">
        <v>48639</v>
      </c>
      <c r="D130" s="13">
        <v>119</v>
      </c>
      <c r="E130" s="64">
        <v>3622</v>
      </c>
      <c r="F130" s="270"/>
      <c r="G130" s="270"/>
      <c r="H130" s="253">
        <v>879399368.21503496</v>
      </c>
      <c r="I130" s="253"/>
      <c r="J130" s="13">
        <v>721190844.99736905</v>
      </c>
      <c r="K130" s="13">
        <v>535596147.17458498</v>
      </c>
      <c r="L130" s="13">
        <v>326181445.88829303</v>
      </c>
    </row>
    <row r="131" spans="2:12" s="1" customFormat="1" ht="10" x14ac:dyDescent="0.2">
      <c r="B131" s="62">
        <v>45017</v>
      </c>
      <c r="C131" s="63">
        <v>48670</v>
      </c>
      <c r="D131" s="13">
        <v>120</v>
      </c>
      <c r="E131" s="64">
        <v>3653</v>
      </c>
      <c r="F131" s="270"/>
      <c r="G131" s="270"/>
      <c r="H131" s="253">
        <v>868028022.29350495</v>
      </c>
      <c r="I131" s="253"/>
      <c r="J131" s="13">
        <v>710657887.22372901</v>
      </c>
      <c r="K131" s="13">
        <v>526431553.71075398</v>
      </c>
      <c r="L131" s="13">
        <v>319242234.07063597</v>
      </c>
    </row>
    <row r="132" spans="2:12" s="1" customFormat="1" ht="10" x14ac:dyDescent="0.2">
      <c r="B132" s="62">
        <v>45017</v>
      </c>
      <c r="C132" s="63">
        <v>48700</v>
      </c>
      <c r="D132" s="13">
        <v>121</v>
      </c>
      <c r="E132" s="64">
        <v>3683</v>
      </c>
      <c r="F132" s="270"/>
      <c r="G132" s="270"/>
      <c r="H132" s="253">
        <v>856719501.029724</v>
      </c>
      <c r="I132" s="253"/>
      <c r="J132" s="13">
        <v>700248275.23390305</v>
      </c>
      <c r="K132" s="13">
        <v>517443751.85269302</v>
      </c>
      <c r="L132" s="13">
        <v>312505495.905509</v>
      </c>
    </row>
    <row r="133" spans="2:12" s="1" customFormat="1" ht="10" x14ac:dyDescent="0.2">
      <c r="B133" s="62">
        <v>45017</v>
      </c>
      <c r="C133" s="63">
        <v>48731</v>
      </c>
      <c r="D133" s="13">
        <v>122</v>
      </c>
      <c r="E133" s="64">
        <v>3714</v>
      </c>
      <c r="F133" s="270"/>
      <c r="G133" s="270"/>
      <c r="H133" s="253">
        <v>845478701.92677104</v>
      </c>
      <c r="I133" s="253"/>
      <c r="J133" s="13">
        <v>689888405.62594903</v>
      </c>
      <c r="K133" s="13">
        <v>508491899.09746498</v>
      </c>
      <c r="L133" s="13">
        <v>305798372.95023102</v>
      </c>
    </row>
    <row r="134" spans="2:12" s="1" customFormat="1" ht="10" x14ac:dyDescent="0.2">
      <c r="B134" s="62">
        <v>45017</v>
      </c>
      <c r="C134" s="63">
        <v>48761</v>
      </c>
      <c r="D134" s="13">
        <v>123</v>
      </c>
      <c r="E134" s="64">
        <v>3744</v>
      </c>
      <c r="F134" s="270"/>
      <c r="G134" s="270"/>
      <c r="H134" s="253">
        <v>834302534.10115004</v>
      </c>
      <c r="I134" s="253"/>
      <c r="J134" s="13">
        <v>679651527.51480603</v>
      </c>
      <c r="K134" s="13">
        <v>499713700.92665702</v>
      </c>
      <c r="L134" s="13">
        <v>299287426.74382198</v>
      </c>
    </row>
    <row r="135" spans="2:12" s="1" customFormat="1" ht="10" x14ac:dyDescent="0.2">
      <c r="B135" s="62">
        <v>45017</v>
      </c>
      <c r="C135" s="63">
        <v>48792</v>
      </c>
      <c r="D135" s="13">
        <v>124</v>
      </c>
      <c r="E135" s="64">
        <v>3775</v>
      </c>
      <c r="F135" s="270"/>
      <c r="G135" s="270"/>
      <c r="H135" s="253">
        <v>823212246.37818801</v>
      </c>
      <c r="I135" s="253"/>
      <c r="J135" s="13">
        <v>669479581.79741895</v>
      </c>
      <c r="K135" s="13">
        <v>490982924.75784302</v>
      </c>
      <c r="L135" s="13">
        <v>292812911.93593198</v>
      </c>
    </row>
    <row r="136" spans="2:12" s="1" customFormat="1" ht="10" x14ac:dyDescent="0.2">
      <c r="B136" s="62">
        <v>45017</v>
      </c>
      <c r="C136" s="63">
        <v>48823</v>
      </c>
      <c r="D136" s="13">
        <v>125</v>
      </c>
      <c r="E136" s="64">
        <v>3806</v>
      </c>
      <c r="F136" s="270"/>
      <c r="G136" s="270"/>
      <c r="H136" s="253">
        <v>812186472.71080101</v>
      </c>
      <c r="I136" s="253"/>
      <c r="J136" s="13">
        <v>659392562.93751502</v>
      </c>
      <c r="K136" s="13">
        <v>482355450.07135499</v>
      </c>
      <c r="L136" s="13">
        <v>286449220.26337302</v>
      </c>
    </row>
    <row r="137" spans="2:12" s="1" customFormat="1" ht="10" x14ac:dyDescent="0.2">
      <c r="B137" s="62">
        <v>45017</v>
      </c>
      <c r="C137" s="63">
        <v>48853</v>
      </c>
      <c r="D137" s="13">
        <v>126</v>
      </c>
      <c r="E137" s="64">
        <v>3836</v>
      </c>
      <c r="F137" s="270"/>
      <c r="G137" s="270"/>
      <c r="H137" s="253">
        <v>801178647.14393604</v>
      </c>
      <c r="I137" s="253"/>
      <c r="J137" s="13">
        <v>649387940.28457999</v>
      </c>
      <c r="K137" s="13">
        <v>473867726.910559</v>
      </c>
      <c r="L137" s="13">
        <v>280255193.70825201</v>
      </c>
    </row>
    <row r="138" spans="2:12" s="1" customFormat="1" ht="10" x14ac:dyDescent="0.2">
      <c r="B138" s="62">
        <v>45017</v>
      </c>
      <c r="C138" s="63">
        <v>48884</v>
      </c>
      <c r="D138" s="13">
        <v>127</v>
      </c>
      <c r="E138" s="64">
        <v>3867</v>
      </c>
      <c r="F138" s="270"/>
      <c r="G138" s="270"/>
      <c r="H138" s="253">
        <v>790270870.57155001</v>
      </c>
      <c r="I138" s="253"/>
      <c r="J138" s="13">
        <v>639460328.22021604</v>
      </c>
      <c r="K138" s="13">
        <v>465436686.14192599</v>
      </c>
      <c r="L138" s="13">
        <v>274102987.67036098</v>
      </c>
    </row>
    <row r="139" spans="2:12" s="1" customFormat="1" ht="10" x14ac:dyDescent="0.2">
      <c r="B139" s="62">
        <v>45017</v>
      </c>
      <c r="C139" s="63">
        <v>48914</v>
      </c>
      <c r="D139" s="13">
        <v>128</v>
      </c>
      <c r="E139" s="64">
        <v>3897</v>
      </c>
      <c r="F139" s="270"/>
      <c r="G139" s="270"/>
      <c r="H139" s="253">
        <v>778642019.14382303</v>
      </c>
      <c r="I139" s="253"/>
      <c r="J139" s="13">
        <v>629016487.42060804</v>
      </c>
      <c r="K139" s="13">
        <v>456708192.28460997</v>
      </c>
      <c r="L139" s="13">
        <v>267860110.01705301</v>
      </c>
    </row>
    <row r="140" spans="2:12" s="1" customFormat="1" ht="10" x14ac:dyDescent="0.2">
      <c r="B140" s="62">
        <v>45017</v>
      </c>
      <c r="C140" s="63">
        <v>48945</v>
      </c>
      <c r="D140" s="13">
        <v>129</v>
      </c>
      <c r="E140" s="64">
        <v>3928</v>
      </c>
      <c r="F140" s="270"/>
      <c r="G140" s="270"/>
      <c r="H140" s="253">
        <v>767810937.84447896</v>
      </c>
      <c r="I140" s="253"/>
      <c r="J140" s="13">
        <v>619214711.81617701</v>
      </c>
      <c r="K140" s="13">
        <v>448448041.68323702</v>
      </c>
      <c r="L140" s="13">
        <v>261901503.97648799</v>
      </c>
    </row>
    <row r="141" spans="2:12" s="1" customFormat="1" ht="10" x14ac:dyDescent="0.2">
      <c r="B141" s="62">
        <v>45017</v>
      </c>
      <c r="C141" s="63">
        <v>48976</v>
      </c>
      <c r="D141" s="13">
        <v>130</v>
      </c>
      <c r="E141" s="64">
        <v>3959</v>
      </c>
      <c r="F141" s="270"/>
      <c r="G141" s="270"/>
      <c r="H141" s="253">
        <v>757016138.82206798</v>
      </c>
      <c r="I141" s="253"/>
      <c r="J141" s="13">
        <v>609473586.67035699</v>
      </c>
      <c r="K141" s="13">
        <v>440270764.26893097</v>
      </c>
      <c r="L141" s="13">
        <v>256036762.84942499</v>
      </c>
    </row>
    <row r="142" spans="2:12" s="1" customFormat="1" ht="10" x14ac:dyDescent="0.2">
      <c r="B142" s="62">
        <v>45017</v>
      </c>
      <c r="C142" s="63">
        <v>49004</v>
      </c>
      <c r="D142" s="13">
        <v>131</v>
      </c>
      <c r="E142" s="64">
        <v>3987</v>
      </c>
      <c r="F142" s="270"/>
      <c r="G142" s="270"/>
      <c r="H142" s="253">
        <v>746262478.51650798</v>
      </c>
      <c r="I142" s="253"/>
      <c r="J142" s="13">
        <v>599895328.22590804</v>
      </c>
      <c r="K142" s="13">
        <v>432356064.02755201</v>
      </c>
      <c r="L142" s="13">
        <v>250471920.58719301</v>
      </c>
    </row>
    <row r="143" spans="2:12" s="1" customFormat="1" ht="10" x14ac:dyDescent="0.2">
      <c r="B143" s="62">
        <v>45017</v>
      </c>
      <c r="C143" s="63">
        <v>49035</v>
      </c>
      <c r="D143" s="13">
        <v>132</v>
      </c>
      <c r="E143" s="64">
        <v>4018</v>
      </c>
      <c r="F143" s="270"/>
      <c r="G143" s="270"/>
      <c r="H143" s="253">
        <v>735565686.06099403</v>
      </c>
      <c r="I143" s="253"/>
      <c r="J143" s="13">
        <v>590293653.55556905</v>
      </c>
      <c r="K143" s="13">
        <v>424353981.82764</v>
      </c>
      <c r="L143" s="13">
        <v>244794915.19632</v>
      </c>
    </row>
    <row r="144" spans="2:12" s="1" customFormat="1" ht="10" x14ac:dyDescent="0.2">
      <c r="B144" s="62">
        <v>45017</v>
      </c>
      <c r="C144" s="63">
        <v>49065</v>
      </c>
      <c r="D144" s="13">
        <v>133</v>
      </c>
      <c r="E144" s="64">
        <v>4048</v>
      </c>
      <c r="F144" s="270"/>
      <c r="G144" s="270"/>
      <c r="H144" s="253">
        <v>724946623.66594398</v>
      </c>
      <c r="I144" s="253"/>
      <c r="J144" s="13">
        <v>580816900.09410203</v>
      </c>
      <c r="K144" s="13">
        <v>416513593.26006401</v>
      </c>
      <c r="L144" s="13">
        <v>239287148.220476</v>
      </c>
    </row>
    <row r="145" spans="2:12" s="1" customFormat="1" ht="10" x14ac:dyDescent="0.2">
      <c r="B145" s="62">
        <v>45017</v>
      </c>
      <c r="C145" s="63">
        <v>49096</v>
      </c>
      <c r="D145" s="13">
        <v>134</v>
      </c>
      <c r="E145" s="64">
        <v>4079</v>
      </c>
      <c r="F145" s="270"/>
      <c r="G145" s="270"/>
      <c r="H145" s="253">
        <v>714015240.35868204</v>
      </c>
      <c r="I145" s="253"/>
      <c r="J145" s="13">
        <v>571088577.51345301</v>
      </c>
      <c r="K145" s="13">
        <v>408495711.58158398</v>
      </c>
      <c r="L145" s="13">
        <v>233686872.092729</v>
      </c>
    </row>
    <row r="146" spans="2:12" s="1" customFormat="1" ht="10" x14ac:dyDescent="0.2">
      <c r="B146" s="62">
        <v>45017</v>
      </c>
      <c r="C146" s="63">
        <v>49126</v>
      </c>
      <c r="D146" s="13">
        <v>135</v>
      </c>
      <c r="E146" s="64">
        <v>4109</v>
      </c>
      <c r="F146" s="270"/>
      <c r="G146" s="270"/>
      <c r="H146" s="253">
        <v>703600648.81132996</v>
      </c>
      <c r="I146" s="253"/>
      <c r="J146" s="13">
        <v>561834991.30927706</v>
      </c>
      <c r="K146" s="13">
        <v>400887559.13321501</v>
      </c>
      <c r="L146" s="13">
        <v>228394413.15317699</v>
      </c>
    </row>
    <row r="147" spans="2:12" s="1" customFormat="1" ht="10" x14ac:dyDescent="0.2">
      <c r="B147" s="62">
        <v>45017</v>
      </c>
      <c r="C147" s="63">
        <v>49157</v>
      </c>
      <c r="D147" s="13">
        <v>136</v>
      </c>
      <c r="E147" s="64">
        <v>4140</v>
      </c>
      <c r="F147" s="270"/>
      <c r="G147" s="270"/>
      <c r="H147" s="253">
        <v>693287191.18110204</v>
      </c>
      <c r="I147" s="253"/>
      <c r="J147" s="13">
        <v>552660604.86320901</v>
      </c>
      <c r="K147" s="13">
        <v>393338444.52037799</v>
      </c>
      <c r="L147" s="13">
        <v>223144359.22738999</v>
      </c>
    </row>
    <row r="148" spans="2:12" s="1" customFormat="1" ht="10" x14ac:dyDescent="0.2">
      <c r="B148" s="62">
        <v>45017</v>
      </c>
      <c r="C148" s="63">
        <v>49188</v>
      </c>
      <c r="D148" s="13">
        <v>137</v>
      </c>
      <c r="E148" s="64">
        <v>4171</v>
      </c>
      <c r="F148" s="270"/>
      <c r="G148" s="270"/>
      <c r="H148" s="253">
        <v>683039526.62062299</v>
      </c>
      <c r="I148" s="253"/>
      <c r="J148" s="13">
        <v>543568081.709957</v>
      </c>
      <c r="K148" s="13">
        <v>385883250.30731201</v>
      </c>
      <c r="L148" s="13">
        <v>217987737.81218699</v>
      </c>
    </row>
    <row r="149" spans="2:12" s="1" customFormat="1" ht="10" x14ac:dyDescent="0.2">
      <c r="B149" s="62">
        <v>45017</v>
      </c>
      <c r="C149" s="63">
        <v>49218</v>
      </c>
      <c r="D149" s="13">
        <v>138</v>
      </c>
      <c r="E149" s="64">
        <v>4201</v>
      </c>
      <c r="F149" s="270"/>
      <c r="G149" s="270"/>
      <c r="H149" s="253">
        <v>672979500.75583804</v>
      </c>
      <c r="I149" s="253"/>
      <c r="J149" s="13">
        <v>534683160.61938798</v>
      </c>
      <c r="K149" s="13">
        <v>378641537.35388398</v>
      </c>
      <c r="L149" s="13">
        <v>213020046.310904</v>
      </c>
    </row>
    <row r="150" spans="2:12" s="1" customFormat="1" ht="10" x14ac:dyDescent="0.2">
      <c r="B150" s="62">
        <v>45017</v>
      </c>
      <c r="C150" s="63">
        <v>49249</v>
      </c>
      <c r="D150" s="13">
        <v>139</v>
      </c>
      <c r="E150" s="64">
        <v>4232</v>
      </c>
      <c r="F150" s="270"/>
      <c r="G150" s="270"/>
      <c r="H150" s="253">
        <v>663006736.00872898</v>
      </c>
      <c r="I150" s="253"/>
      <c r="J150" s="13">
        <v>525866361.413822</v>
      </c>
      <c r="K150" s="13">
        <v>371450743.39415699</v>
      </c>
      <c r="L150" s="13">
        <v>208089454.35408801</v>
      </c>
    </row>
    <row r="151" spans="2:12" s="1" customFormat="1" ht="10" x14ac:dyDescent="0.2">
      <c r="B151" s="62">
        <v>45017</v>
      </c>
      <c r="C151" s="63">
        <v>49279</v>
      </c>
      <c r="D151" s="13">
        <v>140</v>
      </c>
      <c r="E151" s="64">
        <v>4262</v>
      </c>
      <c r="F151" s="270"/>
      <c r="G151" s="270"/>
      <c r="H151" s="253">
        <v>653099225.87452805</v>
      </c>
      <c r="I151" s="253"/>
      <c r="J151" s="13">
        <v>517157919.18042302</v>
      </c>
      <c r="K151" s="13">
        <v>364400351.94220698</v>
      </c>
      <c r="L151" s="13">
        <v>203302964.18746799</v>
      </c>
    </row>
    <row r="152" spans="2:12" s="1" customFormat="1" ht="10" x14ac:dyDescent="0.2">
      <c r="B152" s="62">
        <v>45017</v>
      </c>
      <c r="C152" s="63">
        <v>49310</v>
      </c>
      <c r="D152" s="13">
        <v>141</v>
      </c>
      <c r="E152" s="64">
        <v>4293</v>
      </c>
      <c r="F152" s="270"/>
      <c r="G152" s="270"/>
      <c r="H152" s="253">
        <v>643072597.38587403</v>
      </c>
      <c r="I152" s="253"/>
      <c r="J152" s="13">
        <v>508354641.55418497</v>
      </c>
      <c r="K152" s="13">
        <v>357286407.63822401</v>
      </c>
      <c r="L152" s="13">
        <v>198489728.22814801</v>
      </c>
    </row>
    <row r="153" spans="2:12" s="1" customFormat="1" ht="10" x14ac:dyDescent="0.2">
      <c r="B153" s="62">
        <v>45017</v>
      </c>
      <c r="C153" s="63">
        <v>49341</v>
      </c>
      <c r="D153" s="13">
        <v>142</v>
      </c>
      <c r="E153" s="64">
        <v>4324</v>
      </c>
      <c r="F153" s="270"/>
      <c r="G153" s="270"/>
      <c r="H153" s="253">
        <v>633324851.47864699</v>
      </c>
      <c r="I153" s="253"/>
      <c r="J153" s="13">
        <v>499799823.51804</v>
      </c>
      <c r="K153" s="13">
        <v>350380471.38992101</v>
      </c>
      <c r="L153" s="13">
        <v>193828687.39473301</v>
      </c>
    </row>
    <row r="154" spans="2:12" s="1" customFormat="1" ht="10" x14ac:dyDescent="0.2">
      <c r="B154" s="62">
        <v>45017</v>
      </c>
      <c r="C154" s="63">
        <v>49369</v>
      </c>
      <c r="D154" s="13">
        <v>143</v>
      </c>
      <c r="E154" s="64">
        <v>4352</v>
      </c>
      <c r="F154" s="270"/>
      <c r="G154" s="270"/>
      <c r="H154" s="253">
        <v>623642221.10194898</v>
      </c>
      <c r="I154" s="253"/>
      <c r="J154" s="13">
        <v>491404581.39759302</v>
      </c>
      <c r="K154" s="13">
        <v>343703624.04660499</v>
      </c>
      <c r="L154" s="13">
        <v>189407549.261637</v>
      </c>
    </row>
    <row r="155" spans="2:12" s="1" customFormat="1" ht="10" x14ac:dyDescent="0.2">
      <c r="B155" s="62">
        <v>45017</v>
      </c>
      <c r="C155" s="63">
        <v>49400</v>
      </c>
      <c r="D155" s="13">
        <v>144</v>
      </c>
      <c r="E155" s="64">
        <v>4383</v>
      </c>
      <c r="F155" s="270"/>
      <c r="G155" s="270"/>
      <c r="H155" s="253">
        <v>614041413.09795499</v>
      </c>
      <c r="I155" s="253"/>
      <c r="J155" s="13">
        <v>483018909.424344</v>
      </c>
      <c r="K155" s="13">
        <v>336979232.02168798</v>
      </c>
      <c r="L155" s="13">
        <v>184915335.22218499</v>
      </c>
    </row>
    <row r="156" spans="2:12" s="1" customFormat="1" ht="10" x14ac:dyDescent="0.2">
      <c r="B156" s="62">
        <v>45017</v>
      </c>
      <c r="C156" s="63">
        <v>49430</v>
      </c>
      <c r="D156" s="13">
        <v>145</v>
      </c>
      <c r="E156" s="64">
        <v>4413</v>
      </c>
      <c r="F156" s="270"/>
      <c r="G156" s="270"/>
      <c r="H156" s="253">
        <v>604381348.63037503</v>
      </c>
      <c r="I156" s="253"/>
      <c r="J156" s="13">
        <v>474639725.71842498</v>
      </c>
      <c r="K156" s="13">
        <v>330318467.39156598</v>
      </c>
      <c r="L156" s="13">
        <v>180517259.30690801</v>
      </c>
    </row>
    <row r="157" spans="2:12" s="1" customFormat="1" ht="10" x14ac:dyDescent="0.2">
      <c r="B157" s="62">
        <v>45017</v>
      </c>
      <c r="C157" s="63">
        <v>49461</v>
      </c>
      <c r="D157" s="13">
        <v>146</v>
      </c>
      <c r="E157" s="64">
        <v>4444</v>
      </c>
      <c r="F157" s="270"/>
      <c r="G157" s="270"/>
      <c r="H157" s="253">
        <v>594943461.54474998</v>
      </c>
      <c r="I157" s="253"/>
      <c r="J157" s="13">
        <v>466435402.44960499</v>
      </c>
      <c r="K157" s="13">
        <v>323783243.50954401</v>
      </c>
      <c r="L157" s="13">
        <v>176196332.86365801</v>
      </c>
    </row>
    <row r="158" spans="2:12" s="1" customFormat="1" ht="10" x14ac:dyDescent="0.2">
      <c r="B158" s="62">
        <v>45017</v>
      </c>
      <c r="C158" s="63">
        <v>49491</v>
      </c>
      <c r="D158" s="13">
        <v>147</v>
      </c>
      <c r="E158" s="64">
        <v>4474</v>
      </c>
      <c r="F158" s="270"/>
      <c r="G158" s="270"/>
      <c r="H158" s="253">
        <v>585668696.66181397</v>
      </c>
      <c r="I158" s="253"/>
      <c r="J158" s="13">
        <v>458410316.08547002</v>
      </c>
      <c r="K158" s="13">
        <v>317429301.25369197</v>
      </c>
      <c r="L158" s="13">
        <v>172030555.83114001</v>
      </c>
    </row>
    <row r="159" spans="2:12" s="1" customFormat="1" ht="10" x14ac:dyDescent="0.2">
      <c r="B159" s="62">
        <v>45017</v>
      </c>
      <c r="C159" s="63">
        <v>49522</v>
      </c>
      <c r="D159" s="13">
        <v>148</v>
      </c>
      <c r="E159" s="64">
        <v>4505</v>
      </c>
      <c r="F159" s="270"/>
      <c r="G159" s="270"/>
      <c r="H159" s="253">
        <v>576500940.35741901</v>
      </c>
      <c r="I159" s="253"/>
      <c r="J159" s="13">
        <v>450469269.69564801</v>
      </c>
      <c r="K159" s="13">
        <v>311137166.98005497</v>
      </c>
      <c r="L159" s="13">
        <v>167906338.82222</v>
      </c>
    </row>
    <row r="160" spans="2:12" s="1" customFormat="1" ht="10" x14ac:dyDescent="0.2">
      <c r="B160" s="62">
        <v>45017</v>
      </c>
      <c r="C160" s="63">
        <v>49553</v>
      </c>
      <c r="D160" s="13">
        <v>149</v>
      </c>
      <c r="E160" s="64">
        <v>4536</v>
      </c>
      <c r="F160" s="270"/>
      <c r="G160" s="270"/>
      <c r="H160" s="253">
        <v>567290117.26851201</v>
      </c>
      <c r="I160" s="253"/>
      <c r="J160" s="13">
        <v>442520247.14692599</v>
      </c>
      <c r="K160" s="13">
        <v>304869488.90408099</v>
      </c>
      <c r="L160" s="13">
        <v>163827114.204198</v>
      </c>
    </row>
    <row r="161" spans="2:12" s="1" customFormat="1" ht="10" x14ac:dyDescent="0.2">
      <c r="B161" s="62">
        <v>45017</v>
      </c>
      <c r="C161" s="63">
        <v>49583</v>
      </c>
      <c r="D161" s="13">
        <v>150</v>
      </c>
      <c r="E161" s="64">
        <v>4566</v>
      </c>
      <c r="F161" s="270"/>
      <c r="G161" s="270"/>
      <c r="H161" s="253">
        <v>558357113.45133197</v>
      </c>
      <c r="I161" s="253"/>
      <c r="J161" s="13">
        <v>434837051.48363602</v>
      </c>
      <c r="K161" s="13">
        <v>298838897.81840998</v>
      </c>
      <c r="L161" s="13">
        <v>159928192.171469</v>
      </c>
    </row>
    <row r="162" spans="2:12" s="1" customFormat="1" ht="10" x14ac:dyDescent="0.2">
      <c r="B162" s="62">
        <v>45017</v>
      </c>
      <c r="C162" s="63">
        <v>49614</v>
      </c>
      <c r="D162" s="13">
        <v>151</v>
      </c>
      <c r="E162" s="64">
        <v>4597</v>
      </c>
      <c r="F162" s="270"/>
      <c r="G162" s="270"/>
      <c r="H162" s="253">
        <v>549501668.20774198</v>
      </c>
      <c r="I162" s="253"/>
      <c r="J162" s="13">
        <v>427214793.66845101</v>
      </c>
      <c r="K162" s="13">
        <v>292853864.743294</v>
      </c>
      <c r="L162" s="13">
        <v>156061393.79912901</v>
      </c>
    </row>
    <row r="163" spans="2:12" s="1" customFormat="1" ht="10" x14ac:dyDescent="0.2">
      <c r="B163" s="62">
        <v>45017</v>
      </c>
      <c r="C163" s="63">
        <v>49644</v>
      </c>
      <c r="D163" s="13">
        <v>152</v>
      </c>
      <c r="E163" s="64">
        <v>4627</v>
      </c>
      <c r="F163" s="270"/>
      <c r="G163" s="270"/>
      <c r="H163" s="253">
        <v>540681257.80888796</v>
      </c>
      <c r="I163" s="253"/>
      <c r="J163" s="13">
        <v>419667312.47131199</v>
      </c>
      <c r="K163" s="13">
        <v>286972041.72164297</v>
      </c>
      <c r="L163" s="13">
        <v>152300101.46791101</v>
      </c>
    </row>
    <row r="164" spans="2:12" s="1" customFormat="1" ht="10" x14ac:dyDescent="0.2">
      <c r="B164" s="62">
        <v>45017</v>
      </c>
      <c r="C164" s="63">
        <v>49675</v>
      </c>
      <c r="D164" s="13">
        <v>153</v>
      </c>
      <c r="E164" s="64">
        <v>4658</v>
      </c>
      <c r="F164" s="270"/>
      <c r="G164" s="270"/>
      <c r="H164" s="253">
        <v>531892443.36133599</v>
      </c>
      <c r="I164" s="253"/>
      <c r="J164" s="13">
        <v>412145372.12267399</v>
      </c>
      <c r="K164" s="13">
        <v>281111727.76411599</v>
      </c>
      <c r="L164" s="13">
        <v>148558049.62766999</v>
      </c>
    </row>
    <row r="165" spans="2:12" s="1" customFormat="1" ht="10" x14ac:dyDescent="0.2">
      <c r="B165" s="62">
        <v>45017</v>
      </c>
      <c r="C165" s="63">
        <v>49706</v>
      </c>
      <c r="D165" s="13">
        <v>154</v>
      </c>
      <c r="E165" s="64">
        <v>4689</v>
      </c>
      <c r="F165" s="270"/>
      <c r="G165" s="270"/>
      <c r="H165" s="253">
        <v>523134923.56436998</v>
      </c>
      <c r="I165" s="253"/>
      <c r="J165" s="13">
        <v>404671948.09833199</v>
      </c>
      <c r="K165" s="13">
        <v>275312373.00976801</v>
      </c>
      <c r="L165" s="13">
        <v>144877043.23702499</v>
      </c>
    </row>
    <row r="166" spans="2:12" s="1" customFormat="1" ht="10" x14ac:dyDescent="0.2">
      <c r="B166" s="62">
        <v>45017</v>
      </c>
      <c r="C166" s="63">
        <v>49735</v>
      </c>
      <c r="D166" s="13">
        <v>155</v>
      </c>
      <c r="E166" s="64">
        <v>4718</v>
      </c>
      <c r="F166" s="270"/>
      <c r="G166" s="270"/>
      <c r="H166" s="253">
        <v>514424660.64767998</v>
      </c>
      <c r="I166" s="253"/>
      <c r="J166" s="13">
        <v>397302692.10015202</v>
      </c>
      <c r="K166" s="13">
        <v>269655684.07659698</v>
      </c>
      <c r="L166" s="13">
        <v>141338009.51000899</v>
      </c>
    </row>
    <row r="167" spans="2:12" s="1" customFormat="1" ht="10" x14ac:dyDescent="0.2">
      <c r="B167" s="62">
        <v>45017</v>
      </c>
      <c r="C167" s="63">
        <v>49766</v>
      </c>
      <c r="D167" s="13">
        <v>156</v>
      </c>
      <c r="E167" s="64">
        <v>4749</v>
      </c>
      <c r="F167" s="270"/>
      <c r="G167" s="270"/>
      <c r="H167" s="253">
        <v>505790676.55068898</v>
      </c>
      <c r="I167" s="253"/>
      <c r="J167" s="13">
        <v>389971910.99215603</v>
      </c>
      <c r="K167" s="13">
        <v>264007029.694581</v>
      </c>
      <c r="L167" s="13">
        <v>137791206.25639799</v>
      </c>
    </row>
    <row r="168" spans="2:12" s="1" customFormat="1" ht="10" x14ac:dyDescent="0.2">
      <c r="B168" s="62">
        <v>45017</v>
      </c>
      <c r="C168" s="63">
        <v>49796</v>
      </c>
      <c r="D168" s="13">
        <v>157</v>
      </c>
      <c r="E168" s="64">
        <v>4779</v>
      </c>
      <c r="F168" s="270"/>
      <c r="G168" s="270"/>
      <c r="H168" s="253">
        <v>497215480.61448699</v>
      </c>
      <c r="I168" s="253"/>
      <c r="J168" s="13">
        <v>382731060.92508203</v>
      </c>
      <c r="K168" s="13">
        <v>258467320.666558</v>
      </c>
      <c r="L168" s="13">
        <v>134346926.513506</v>
      </c>
    </row>
    <row r="169" spans="2:12" s="1" customFormat="1" ht="10" x14ac:dyDescent="0.2">
      <c r="B169" s="62">
        <v>45017</v>
      </c>
      <c r="C169" s="63">
        <v>49827</v>
      </c>
      <c r="D169" s="13">
        <v>158</v>
      </c>
      <c r="E169" s="64">
        <v>4810</v>
      </c>
      <c r="F169" s="270"/>
      <c r="G169" s="270"/>
      <c r="H169" s="253">
        <v>488736203.47135401</v>
      </c>
      <c r="I169" s="253"/>
      <c r="J169" s="13">
        <v>375566076.74077803</v>
      </c>
      <c r="K169" s="13">
        <v>252983607.87778699</v>
      </c>
      <c r="L169" s="13">
        <v>130939625.975288</v>
      </c>
    </row>
    <row r="170" spans="2:12" s="1" customFormat="1" ht="10" x14ac:dyDescent="0.2">
      <c r="B170" s="62">
        <v>45017</v>
      </c>
      <c r="C170" s="63">
        <v>49857</v>
      </c>
      <c r="D170" s="13">
        <v>159</v>
      </c>
      <c r="E170" s="64">
        <v>4840</v>
      </c>
      <c r="F170" s="270"/>
      <c r="G170" s="270"/>
      <c r="H170" s="253">
        <v>480416964.11729503</v>
      </c>
      <c r="I170" s="253"/>
      <c r="J170" s="13">
        <v>368567249.28489602</v>
      </c>
      <c r="K170" s="13">
        <v>247658097.954124</v>
      </c>
      <c r="L170" s="13">
        <v>127657792.66767199</v>
      </c>
    </row>
    <row r="171" spans="2:12" s="1" customFormat="1" ht="10" x14ac:dyDescent="0.2">
      <c r="B171" s="62">
        <v>45017</v>
      </c>
      <c r="C171" s="63">
        <v>49888</v>
      </c>
      <c r="D171" s="13">
        <v>160</v>
      </c>
      <c r="E171" s="64">
        <v>4871</v>
      </c>
      <c r="F171" s="270"/>
      <c r="G171" s="270"/>
      <c r="H171" s="253">
        <v>472231563.83230001</v>
      </c>
      <c r="I171" s="253"/>
      <c r="J171" s="13">
        <v>361673090.983271</v>
      </c>
      <c r="K171" s="13">
        <v>242407516.658595</v>
      </c>
      <c r="L171" s="13">
        <v>124422092.13083901</v>
      </c>
    </row>
    <row r="172" spans="2:12" s="1" customFormat="1" ht="10" x14ac:dyDescent="0.2">
      <c r="B172" s="62">
        <v>45017</v>
      </c>
      <c r="C172" s="63">
        <v>49919</v>
      </c>
      <c r="D172" s="13">
        <v>161</v>
      </c>
      <c r="E172" s="64">
        <v>4902</v>
      </c>
      <c r="F172" s="270"/>
      <c r="G172" s="270"/>
      <c r="H172" s="253">
        <v>464157875.78889102</v>
      </c>
      <c r="I172" s="253"/>
      <c r="J172" s="13">
        <v>354886671.59026003</v>
      </c>
      <c r="K172" s="13">
        <v>237254067.35680401</v>
      </c>
      <c r="L172" s="13">
        <v>121261155.75215</v>
      </c>
    </row>
    <row r="173" spans="2:12" s="1" customFormat="1" ht="10" x14ac:dyDescent="0.2">
      <c r="B173" s="62">
        <v>45017</v>
      </c>
      <c r="C173" s="63">
        <v>49949</v>
      </c>
      <c r="D173" s="13">
        <v>162</v>
      </c>
      <c r="E173" s="64">
        <v>4932</v>
      </c>
      <c r="F173" s="270"/>
      <c r="G173" s="270"/>
      <c r="H173" s="253">
        <v>456189851.90444398</v>
      </c>
      <c r="I173" s="253"/>
      <c r="J173" s="13">
        <v>348221951.788692</v>
      </c>
      <c r="K173" s="13">
        <v>232225491.24763301</v>
      </c>
      <c r="L173" s="13">
        <v>118204500.047152</v>
      </c>
    </row>
    <row r="174" spans="2:12" s="1" customFormat="1" ht="10" x14ac:dyDescent="0.2">
      <c r="B174" s="62">
        <v>45017</v>
      </c>
      <c r="C174" s="63">
        <v>49980</v>
      </c>
      <c r="D174" s="13">
        <v>163</v>
      </c>
      <c r="E174" s="64">
        <v>4963</v>
      </c>
      <c r="F174" s="270"/>
      <c r="G174" s="270"/>
      <c r="H174" s="253">
        <v>448341805.74907899</v>
      </c>
      <c r="I174" s="253"/>
      <c r="J174" s="13">
        <v>341650877.967794</v>
      </c>
      <c r="K174" s="13">
        <v>227263860.03791699</v>
      </c>
      <c r="L174" s="13">
        <v>115189029.32968301</v>
      </c>
    </row>
    <row r="175" spans="2:12" s="1" customFormat="1" ht="10" x14ac:dyDescent="0.2">
      <c r="B175" s="62">
        <v>45017</v>
      </c>
      <c r="C175" s="63">
        <v>50010</v>
      </c>
      <c r="D175" s="13">
        <v>164</v>
      </c>
      <c r="E175" s="64">
        <v>4993</v>
      </c>
      <c r="F175" s="270"/>
      <c r="G175" s="270"/>
      <c r="H175" s="253">
        <v>440609515.44177598</v>
      </c>
      <c r="I175" s="253"/>
      <c r="J175" s="13">
        <v>335207507.51564598</v>
      </c>
      <c r="K175" s="13">
        <v>222428965.41741401</v>
      </c>
      <c r="L175" s="13">
        <v>112276318.814336</v>
      </c>
    </row>
    <row r="176" spans="2:12" s="1" customFormat="1" ht="10" x14ac:dyDescent="0.2">
      <c r="B176" s="62">
        <v>45017</v>
      </c>
      <c r="C176" s="63">
        <v>50041</v>
      </c>
      <c r="D176" s="13">
        <v>165</v>
      </c>
      <c r="E176" s="64">
        <v>5024</v>
      </c>
      <c r="F176" s="270"/>
      <c r="G176" s="270"/>
      <c r="H176" s="253">
        <v>433030596.144768</v>
      </c>
      <c r="I176" s="253"/>
      <c r="J176" s="13">
        <v>328882849.62139398</v>
      </c>
      <c r="K176" s="13">
        <v>217677191.08772299</v>
      </c>
      <c r="L176" s="13">
        <v>109412355.388156</v>
      </c>
    </row>
    <row r="177" spans="2:12" s="1" customFormat="1" ht="10" x14ac:dyDescent="0.2">
      <c r="B177" s="62">
        <v>45017</v>
      </c>
      <c r="C177" s="63">
        <v>50072</v>
      </c>
      <c r="D177" s="13">
        <v>166</v>
      </c>
      <c r="E177" s="64">
        <v>5055</v>
      </c>
      <c r="F177" s="270"/>
      <c r="G177" s="270"/>
      <c r="H177" s="253">
        <v>424935643.88940698</v>
      </c>
      <c r="I177" s="253"/>
      <c r="J177" s="13">
        <v>322187423.95335603</v>
      </c>
      <c r="K177" s="13">
        <v>212703372.19012901</v>
      </c>
      <c r="L177" s="13">
        <v>106459503.79776099</v>
      </c>
    </row>
    <row r="178" spans="2:12" s="1" customFormat="1" ht="10" x14ac:dyDescent="0.2">
      <c r="B178" s="62">
        <v>45017</v>
      </c>
      <c r="C178" s="63">
        <v>50100</v>
      </c>
      <c r="D178" s="13">
        <v>167</v>
      </c>
      <c r="E178" s="64">
        <v>5083</v>
      </c>
      <c r="F178" s="270"/>
      <c r="G178" s="270"/>
      <c r="H178" s="253">
        <v>417546153.27263302</v>
      </c>
      <c r="I178" s="253"/>
      <c r="J178" s="13">
        <v>316099663.08960301</v>
      </c>
      <c r="K178" s="13">
        <v>208204896.97453499</v>
      </c>
      <c r="L178" s="13">
        <v>103809240.468282</v>
      </c>
    </row>
    <row r="179" spans="2:12" s="1" customFormat="1" ht="10" x14ac:dyDescent="0.2">
      <c r="B179" s="62">
        <v>45017</v>
      </c>
      <c r="C179" s="63">
        <v>50131</v>
      </c>
      <c r="D179" s="13">
        <v>168</v>
      </c>
      <c r="E179" s="64">
        <v>5114</v>
      </c>
      <c r="F179" s="270"/>
      <c r="G179" s="270"/>
      <c r="H179" s="253">
        <v>410236984.363038</v>
      </c>
      <c r="I179" s="253"/>
      <c r="J179" s="13">
        <v>310039577.236947</v>
      </c>
      <c r="K179" s="13">
        <v>203693952.72702801</v>
      </c>
      <c r="L179" s="13">
        <v>101129958.497953</v>
      </c>
    </row>
    <row r="180" spans="2:12" s="1" customFormat="1" ht="10" x14ac:dyDescent="0.2">
      <c r="B180" s="62">
        <v>45017</v>
      </c>
      <c r="C180" s="63">
        <v>50161</v>
      </c>
      <c r="D180" s="13">
        <v>169</v>
      </c>
      <c r="E180" s="64">
        <v>5144</v>
      </c>
      <c r="F180" s="270"/>
      <c r="G180" s="270"/>
      <c r="H180" s="253">
        <v>402993120.45724797</v>
      </c>
      <c r="I180" s="253"/>
      <c r="J180" s="13">
        <v>304065059.495336</v>
      </c>
      <c r="K180" s="13">
        <v>199277049.68242601</v>
      </c>
      <c r="L180" s="13">
        <v>98531492.531423107</v>
      </c>
    </row>
    <row r="181" spans="2:12" s="1" customFormat="1" ht="10" x14ac:dyDescent="0.2">
      <c r="B181" s="62">
        <v>45017</v>
      </c>
      <c r="C181" s="63">
        <v>50192</v>
      </c>
      <c r="D181" s="13">
        <v>170</v>
      </c>
      <c r="E181" s="64">
        <v>5175</v>
      </c>
      <c r="F181" s="270"/>
      <c r="G181" s="270"/>
      <c r="H181" s="253">
        <v>395739313.40095103</v>
      </c>
      <c r="I181" s="253"/>
      <c r="J181" s="13">
        <v>298085506.54294801</v>
      </c>
      <c r="K181" s="13">
        <v>194861355.98951301</v>
      </c>
      <c r="L181" s="13">
        <v>95940088.9021146</v>
      </c>
    </row>
    <row r="182" spans="2:12" s="1" customFormat="1" ht="10" x14ac:dyDescent="0.2">
      <c r="B182" s="62">
        <v>45017</v>
      </c>
      <c r="C182" s="63">
        <v>50222</v>
      </c>
      <c r="D182" s="13">
        <v>171</v>
      </c>
      <c r="E182" s="64">
        <v>5205</v>
      </c>
      <c r="F182" s="270"/>
      <c r="G182" s="270"/>
      <c r="H182" s="253">
        <v>388607455.08368301</v>
      </c>
      <c r="I182" s="253"/>
      <c r="J182" s="13">
        <v>292233064.74712503</v>
      </c>
      <c r="K182" s="13">
        <v>190565368.93073699</v>
      </c>
      <c r="L182" s="13">
        <v>93440350.674797401</v>
      </c>
    </row>
    <row r="183" spans="2:12" s="1" customFormat="1" ht="10" x14ac:dyDescent="0.2">
      <c r="B183" s="62">
        <v>45017</v>
      </c>
      <c r="C183" s="63">
        <v>50253</v>
      </c>
      <c r="D183" s="13">
        <v>172</v>
      </c>
      <c r="E183" s="64">
        <v>5236</v>
      </c>
      <c r="F183" s="270"/>
      <c r="G183" s="270"/>
      <c r="H183" s="253">
        <v>381525114.830226</v>
      </c>
      <c r="I183" s="253"/>
      <c r="J183" s="13">
        <v>286420524.42354399</v>
      </c>
      <c r="K183" s="13">
        <v>186300000.37451801</v>
      </c>
      <c r="L183" s="13">
        <v>90961990.426153094</v>
      </c>
    </row>
    <row r="184" spans="2:12" s="1" customFormat="1" ht="10" x14ac:dyDescent="0.2">
      <c r="B184" s="62">
        <v>45017</v>
      </c>
      <c r="C184" s="63">
        <v>50284</v>
      </c>
      <c r="D184" s="13">
        <v>173</v>
      </c>
      <c r="E184" s="64">
        <v>5267</v>
      </c>
      <c r="F184" s="270"/>
      <c r="G184" s="270"/>
      <c r="H184" s="253">
        <v>374486295.64057201</v>
      </c>
      <c r="I184" s="253"/>
      <c r="J184" s="13">
        <v>280659477.385104</v>
      </c>
      <c r="K184" s="13">
        <v>182088502.90732601</v>
      </c>
      <c r="L184" s="13">
        <v>88529139.730882093</v>
      </c>
    </row>
    <row r="185" spans="2:12" s="1" customFormat="1" ht="10" x14ac:dyDescent="0.2">
      <c r="B185" s="62">
        <v>45017</v>
      </c>
      <c r="C185" s="63">
        <v>50314</v>
      </c>
      <c r="D185" s="13">
        <v>174</v>
      </c>
      <c r="E185" s="64">
        <v>5297</v>
      </c>
      <c r="F185" s="270"/>
      <c r="G185" s="270"/>
      <c r="H185" s="253">
        <v>367522781.53171003</v>
      </c>
      <c r="I185" s="253"/>
      <c r="J185" s="13">
        <v>274988548.10262501</v>
      </c>
      <c r="K185" s="13">
        <v>177970158.97825599</v>
      </c>
      <c r="L185" s="13">
        <v>86172162.280496299</v>
      </c>
    </row>
    <row r="186" spans="2:12" s="1" customFormat="1" ht="10" x14ac:dyDescent="0.2">
      <c r="B186" s="62">
        <v>45017</v>
      </c>
      <c r="C186" s="63">
        <v>50345</v>
      </c>
      <c r="D186" s="13">
        <v>175</v>
      </c>
      <c r="E186" s="64">
        <v>5328</v>
      </c>
      <c r="F186" s="270"/>
      <c r="G186" s="270"/>
      <c r="H186" s="253">
        <v>360623654.29152697</v>
      </c>
      <c r="I186" s="253"/>
      <c r="J186" s="13">
        <v>269368825.20789897</v>
      </c>
      <c r="K186" s="13">
        <v>173889758.954759</v>
      </c>
      <c r="L186" s="13">
        <v>83839837.385193303</v>
      </c>
    </row>
    <row r="187" spans="2:12" s="1" customFormat="1" ht="10" x14ac:dyDescent="0.2">
      <c r="B187" s="62">
        <v>45017</v>
      </c>
      <c r="C187" s="63">
        <v>50375</v>
      </c>
      <c r="D187" s="13">
        <v>176</v>
      </c>
      <c r="E187" s="64">
        <v>5358</v>
      </c>
      <c r="F187" s="270"/>
      <c r="G187" s="270"/>
      <c r="H187" s="253">
        <v>353716764.255952</v>
      </c>
      <c r="I187" s="253"/>
      <c r="J187" s="13">
        <v>263776029.17599601</v>
      </c>
      <c r="K187" s="13">
        <v>169860253.05812201</v>
      </c>
      <c r="L187" s="13">
        <v>81561324.919878796</v>
      </c>
    </row>
    <row r="188" spans="2:12" s="1" customFormat="1" ht="10" x14ac:dyDescent="0.2">
      <c r="B188" s="62">
        <v>45017</v>
      </c>
      <c r="C188" s="63">
        <v>50406</v>
      </c>
      <c r="D188" s="13">
        <v>177</v>
      </c>
      <c r="E188" s="64">
        <v>5389</v>
      </c>
      <c r="F188" s="270"/>
      <c r="G188" s="270"/>
      <c r="H188" s="253">
        <v>346890149.66455698</v>
      </c>
      <c r="I188" s="253"/>
      <c r="J188" s="13">
        <v>258246491.21247801</v>
      </c>
      <c r="K188" s="13">
        <v>165876538.10595199</v>
      </c>
      <c r="L188" s="13">
        <v>79311120.899748206</v>
      </c>
    </row>
    <row r="189" spans="2:12" s="1" customFormat="1" ht="10" x14ac:dyDescent="0.2">
      <c r="B189" s="62">
        <v>45017</v>
      </c>
      <c r="C189" s="63">
        <v>50437</v>
      </c>
      <c r="D189" s="13">
        <v>178</v>
      </c>
      <c r="E189" s="64">
        <v>5420</v>
      </c>
      <c r="F189" s="270"/>
      <c r="G189" s="270"/>
      <c r="H189" s="253">
        <v>340179535.80802202</v>
      </c>
      <c r="I189" s="253"/>
      <c r="J189" s="13">
        <v>252821163.11911699</v>
      </c>
      <c r="K189" s="13">
        <v>161978753.04079199</v>
      </c>
      <c r="L189" s="13">
        <v>77119427.294676304</v>
      </c>
    </row>
    <row r="190" spans="2:12" s="1" customFormat="1" ht="10" x14ac:dyDescent="0.2">
      <c r="B190" s="62">
        <v>45017</v>
      </c>
      <c r="C190" s="63">
        <v>50465</v>
      </c>
      <c r="D190" s="13">
        <v>179</v>
      </c>
      <c r="E190" s="64">
        <v>5448</v>
      </c>
      <c r="F190" s="270"/>
      <c r="G190" s="270"/>
      <c r="H190" s="253">
        <v>333558781.62874299</v>
      </c>
      <c r="I190" s="253"/>
      <c r="J190" s="13">
        <v>247520824.30243999</v>
      </c>
      <c r="K190" s="13">
        <v>158218580.984007</v>
      </c>
      <c r="L190" s="13">
        <v>75040935.713542894</v>
      </c>
    </row>
    <row r="191" spans="2:12" s="1" customFormat="1" ht="10" x14ac:dyDescent="0.2">
      <c r="B191" s="62">
        <v>45017</v>
      </c>
      <c r="C191" s="63">
        <v>50496</v>
      </c>
      <c r="D191" s="13">
        <v>180</v>
      </c>
      <c r="E191" s="64">
        <v>5479</v>
      </c>
      <c r="F191" s="270"/>
      <c r="G191" s="270"/>
      <c r="H191" s="253">
        <v>326613932.24176598</v>
      </c>
      <c r="I191" s="253"/>
      <c r="J191" s="13">
        <v>241956252.39099401</v>
      </c>
      <c r="K191" s="13">
        <v>154268296.73952299</v>
      </c>
      <c r="L191" s="13">
        <v>72857465.575060993</v>
      </c>
    </row>
    <row r="192" spans="2:12" s="1" customFormat="1" ht="10" x14ac:dyDescent="0.2">
      <c r="B192" s="62">
        <v>45017</v>
      </c>
      <c r="C192" s="63">
        <v>50526</v>
      </c>
      <c r="D192" s="13">
        <v>181</v>
      </c>
      <c r="E192" s="64">
        <v>5509</v>
      </c>
      <c r="F192" s="270"/>
      <c r="G192" s="270"/>
      <c r="H192" s="253">
        <v>320089518.535851</v>
      </c>
      <c r="I192" s="253"/>
      <c r="J192" s="13">
        <v>236733738.46161699</v>
      </c>
      <c r="K192" s="13">
        <v>150566986.76265499</v>
      </c>
      <c r="L192" s="13">
        <v>70817928.299928501</v>
      </c>
    </row>
    <row r="193" spans="2:12" s="1" customFormat="1" ht="10" x14ac:dyDescent="0.2">
      <c r="B193" s="62">
        <v>45017</v>
      </c>
      <c r="C193" s="63">
        <v>50557</v>
      </c>
      <c r="D193" s="13">
        <v>182</v>
      </c>
      <c r="E193" s="64">
        <v>5540</v>
      </c>
      <c r="F193" s="270"/>
      <c r="G193" s="270"/>
      <c r="H193" s="253">
        <v>313724001.41833299</v>
      </c>
      <c r="I193" s="253"/>
      <c r="J193" s="13">
        <v>231632357.802663</v>
      </c>
      <c r="K193" s="13">
        <v>146947744.15373501</v>
      </c>
      <c r="L193" s="13">
        <v>68822905.246329099</v>
      </c>
    </row>
    <row r="194" spans="2:12" s="1" customFormat="1" ht="10" x14ac:dyDescent="0.2">
      <c r="B194" s="62">
        <v>45017</v>
      </c>
      <c r="C194" s="63">
        <v>50587</v>
      </c>
      <c r="D194" s="13">
        <v>183</v>
      </c>
      <c r="E194" s="64">
        <v>5570</v>
      </c>
      <c r="F194" s="270"/>
      <c r="G194" s="270"/>
      <c r="H194" s="253">
        <v>307331558.34913898</v>
      </c>
      <c r="I194" s="253"/>
      <c r="J194" s="13">
        <v>226540158.87709299</v>
      </c>
      <c r="K194" s="13">
        <v>143363522.618404</v>
      </c>
      <c r="L194" s="13">
        <v>66868999.5015762</v>
      </c>
    </row>
    <row r="195" spans="2:12" s="1" customFormat="1" ht="10" x14ac:dyDescent="0.2">
      <c r="B195" s="62">
        <v>45017</v>
      </c>
      <c r="C195" s="63">
        <v>50618</v>
      </c>
      <c r="D195" s="13">
        <v>184</v>
      </c>
      <c r="E195" s="64">
        <v>5601</v>
      </c>
      <c r="F195" s="270"/>
      <c r="G195" s="270"/>
      <c r="H195" s="253">
        <v>300578619.79180598</v>
      </c>
      <c r="I195" s="253"/>
      <c r="J195" s="13">
        <v>221186648.26759699</v>
      </c>
      <c r="K195" s="13">
        <v>139619623.75984201</v>
      </c>
      <c r="L195" s="13">
        <v>64846903.751468703</v>
      </c>
    </row>
    <row r="196" spans="2:12" s="1" customFormat="1" ht="10" x14ac:dyDescent="0.2">
      <c r="B196" s="62">
        <v>45017</v>
      </c>
      <c r="C196" s="63">
        <v>50649</v>
      </c>
      <c r="D196" s="13">
        <v>185</v>
      </c>
      <c r="E196" s="64">
        <v>5632</v>
      </c>
      <c r="F196" s="270"/>
      <c r="G196" s="270"/>
      <c r="H196" s="253">
        <v>294223511.89135402</v>
      </c>
      <c r="I196" s="253"/>
      <c r="J196" s="13">
        <v>216142900.80897</v>
      </c>
      <c r="K196" s="13">
        <v>136088875.133865</v>
      </c>
      <c r="L196" s="13">
        <v>62939316.919450201</v>
      </c>
    </row>
    <row r="197" spans="2:12" s="1" customFormat="1" ht="10" x14ac:dyDescent="0.2">
      <c r="B197" s="62">
        <v>45017</v>
      </c>
      <c r="C197" s="63">
        <v>50679</v>
      </c>
      <c r="D197" s="13">
        <v>186</v>
      </c>
      <c r="E197" s="64">
        <v>5662</v>
      </c>
      <c r="F197" s="270"/>
      <c r="G197" s="270"/>
      <c r="H197" s="253">
        <v>288062350.32644302</v>
      </c>
      <c r="I197" s="253"/>
      <c r="J197" s="13">
        <v>211269430.17646599</v>
      </c>
      <c r="K197" s="13">
        <v>132693019.52150901</v>
      </c>
      <c r="L197" s="13">
        <v>61117215.727138601</v>
      </c>
    </row>
    <row r="198" spans="2:12" s="1" customFormat="1" ht="10" x14ac:dyDescent="0.2">
      <c r="B198" s="62">
        <v>45017</v>
      </c>
      <c r="C198" s="63">
        <v>50710</v>
      </c>
      <c r="D198" s="13">
        <v>187</v>
      </c>
      <c r="E198" s="64">
        <v>5693</v>
      </c>
      <c r="F198" s="270"/>
      <c r="G198" s="270"/>
      <c r="H198" s="253">
        <v>281931893.094598</v>
      </c>
      <c r="I198" s="253"/>
      <c r="J198" s="13">
        <v>206422554.27736399</v>
      </c>
      <c r="K198" s="13">
        <v>129319094.951829</v>
      </c>
      <c r="L198" s="13">
        <v>59310933.623171598</v>
      </c>
    </row>
    <row r="199" spans="2:12" s="1" customFormat="1" ht="10" x14ac:dyDescent="0.2">
      <c r="B199" s="62">
        <v>45017</v>
      </c>
      <c r="C199" s="63">
        <v>50740</v>
      </c>
      <c r="D199" s="13">
        <v>188</v>
      </c>
      <c r="E199" s="64">
        <v>5723</v>
      </c>
      <c r="F199" s="270"/>
      <c r="G199" s="270"/>
      <c r="H199" s="253">
        <v>275826977.56986898</v>
      </c>
      <c r="I199" s="253"/>
      <c r="J199" s="13">
        <v>201621221.320315</v>
      </c>
      <c r="K199" s="13">
        <v>126000282.041189</v>
      </c>
      <c r="L199" s="13">
        <v>57551905.131365202</v>
      </c>
    </row>
    <row r="200" spans="2:12" s="1" customFormat="1" ht="10" x14ac:dyDescent="0.2">
      <c r="B200" s="62">
        <v>45017</v>
      </c>
      <c r="C200" s="63">
        <v>50771</v>
      </c>
      <c r="D200" s="13">
        <v>189</v>
      </c>
      <c r="E200" s="64">
        <v>5754</v>
      </c>
      <c r="F200" s="270"/>
      <c r="G200" s="270"/>
      <c r="H200" s="253">
        <v>269748695.182603</v>
      </c>
      <c r="I200" s="253"/>
      <c r="J200" s="13">
        <v>196843750.998541</v>
      </c>
      <c r="K200" s="13">
        <v>122701819.06064101</v>
      </c>
      <c r="L200" s="13">
        <v>55807916.370505102</v>
      </c>
    </row>
    <row r="201" spans="2:12" s="1" customFormat="1" ht="10" x14ac:dyDescent="0.2">
      <c r="B201" s="62">
        <v>45017</v>
      </c>
      <c r="C201" s="63">
        <v>50802</v>
      </c>
      <c r="D201" s="13">
        <v>190</v>
      </c>
      <c r="E201" s="64">
        <v>5785</v>
      </c>
      <c r="F201" s="270"/>
      <c r="G201" s="270"/>
      <c r="H201" s="253">
        <v>263700654.62094599</v>
      </c>
      <c r="I201" s="253"/>
      <c r="J201" s="13">
        <v>192103937.50787401</v>
      </c>
      <c r="K201" s="13">
        <v>119442732.01192699</v>
      </c>
      <c r="L201" s="13">
        <v>54095501.946050398</v>
      </c>
    </row>
    <row r="202" spans="2:12" s="1" customFormat="1" ht="10" x14ac:dyDescent="0.2">
      <c r="B202" s="62">
        <v>45017</v>
      </c>
      <c r="C202" s="63">
        <v>50830</v>
      </c>
      <c r="D202" s="13">
        <v>191</v>
      </c>
      <c r="E202" s="64">
        <v>5813</v>
      </c>
      <c r="F202" s="270"/>
      <c r="G202" s="270"/>
      <c r="H202" s="253">
        <v>257702584.03014401</v>
      </c>
      <c r="I202" s="253"/>
      <c r="J202" s="13">
        <v>187446767.30790201</v>
      </c>
      <c r="K202" s="13">
        <v>116279333.29824799</v>
      </c>
      <c r="L202" s="13">
        <v>52461290.631865703</v>
      </c>
    </row>
    <row r="203" spans="2:12" s="1" customFormat="1" ht="10" x14ac:dyDescent="0.2">
      <c r="B203" s="62">
        <v>45017</v>
      </c>
      <c r="C203" s="63">
        <v>50861</v>
      </c>
      <c r="D203" s="13">
        <v>192</v>
      </c>
      <c r="E203" s="64">
        <v>5844</v>
      </c>
      <c r="F203" s="270"/>
      <c r="G203" s="270"/>
      <c r="H203" s="253">
        <v>251738518.40565899</v>
      </c>
      <c r="I203" s="253"/>
      <c r="J203" s="13">
        <v>182798081.15275601</v>
      </c>
      <c r="K203" s="13">
        <v>113107213.555296</v>
      </c>
      <c r="L203" s="13">
        <v>50813997.368577302</v>
      </c>
    </row>
    <row r="204" spans="2:12" s="1" customFormat="1" ht="10" x14ac:dyDescent="0.2">
      <c r="B204" s="62">
        <v>45017</v>
      </c>
      <c r="C204" s="63">
        <v>50891</v>
      </c>
      <c r="D204" s="13">
        <v>193</v>
      </c>
      <c r="E204" s="64">
        <v>5874</v>
      </c>
      <c r="F204" s="270"/>
      <c r="G204" s="270"/>
      <c r="H204" s="253">
        <v>245678800.04182601</v>
      </c>
      <c r="I204" s="253"/>
      <c r="J204" s="13">
        <v>178105037.57658601</v>
      </c>
      <c r="K204" s="13">
        <v>109932129.69282299</v>
      </c>
      <c r="L204" s="13">
        <v>49185125.320290998</v>
      </c>
    </row>
    <row r="205" spans="2:12" s="1" customFormat="1" ht="10" x14ac:dyDescent="0.2">
      <c r="B205" s="62">
        <v>45017</v>
      </c>
      <c r="C205" s="63">
        <v>50922</v>
      </c>
      <c r="D205" s="13">
        <v>194</v>
      </c>
      <c r="E205" s="64">
        <v>5905</v>
      </c>
      <c r="F205" s="270"/>
      <c r="G205" s="270"/>
      <c r="H205" s="253">
        <v>239808669.98668</v>
      </c>
      <c r="I205" s="253"/>
      <c r="J205" s="13">
        <v>173554620.63079199</v>
      </c>
      <c r="K205" s="13">
        <v>106851029.689079</v>
      </c>
      <c r="L205" s="13">
        <v>47604112.402613603</v>
      </c>
    </row>
    <row r="206" spans="2:12" s="1" customFormat="1" ht="10" x14ac:dyDescent="0.2">
      <c r="B206" s="62">
        <v>45017</v>
      </c>
      <c r="C206" s="63">
        <v>50952</v>
      </c>
      <c r="D206" s="13">
        <v>195</v>
      </c>
      <c r="E206" s="64">
        <v>5935</v>
      </c>
      <c r="F206" s="270"/>
      <c r="G206" s="270"/>
      <c r="H206" s="253">
        <v>234037050.630988</v>
      </c>
      <c r="I206" s="253"/>
      <c r="J206" s="13">
        <v>169099559.77327901</v>
      </c>
      <c r="K206" s="13">
        <v>103851978.64266101</v>
      </c>
      <c r="L206" s="13">
        <v>46078318.158167601</v>
      </c>
    </row>
    <row r="207" spans="2:12" s="1" customFormat="1" ht="10" x14ac:dyDescent="0.2">
      <c r="B207" s="62">
        <v>45017</v>
      </c>
      <c r="C207" s="63">
        <v>50983</v>
      </c>
      <c r="D207" s="13">
        <v>196</v>
      </c>
      <c r="E207" s="64">
        <v>5966</v>
      </c>
      <c r="F207" s="270"/>
      <c r="G207" s="270"/>
      <c r="H207" s="253">
        <v>228339029.91470599</v>
      </c>
      <c r="I207" s="253"/>
      <c r="J207" s="13">
        <v>164702727.514377</v>
      </c>
      <c r="K207" s="13">
        <v>100894427.993963</v>
      </c>
      <c r="L207" s="13">
        <v>44576467.126647398</v>
      </c>
    </row>
    <row r="208" spans="2:12" s="1" customFormat="1" ht="10" x14ac:dyDescent="0.2">
      <c r="B208" s="62">
        <v>45017</v>
      </c>
      <c r="C208" s="63">
        <v>51014</v>
      </c>
      <c r="D208" s="13">
        <v>197</v>
      </c>
      <c r="E208" s="64">
        <v>5997</v>
      </c>
      <c r="F208" s="270"/>
      <c r="G208" s="270"/>
      <c r="H208" s="253">
        <v>222742805.14856401</v>
      </c>
      <c r="I208" s="253"/>
      <c r="J208" s="13">
        <v>160393625.19653699</v>
      </c>
      <c r="K208" s="13">
        <v>98004854.334378794</v>
      </c>
      <c r="L208" s="13">
        <v>43116417.6815717</v>
      </c>
    </row>
    <row r="209" spans="2:12" s="1" customFormat="1" ht="10" x14ac:dyDescent="0.2">
      <c r="B209" s="62">
        <v>45017</v>
      </c>
      <c r="C209" s="63">
        <v>51044</v>
      </c>
      <c r="D209" s="13">
        <v>198</v>
      </c>
      <c r="E209" s="64">
        <v>6027</v>
      </c>
      <c r="F209" s="270"/>
      <c r="G209" s="270"/>
      <c r="H209" s="253">
        <v>217288745.152511</v>
      </c>
      <c r="I209" s="253"/>
      <c r="J209" s="13">
        <v>156209416.76693401</v>
      </c>
      <c r="K209" s="13">
        <v>95213265.952205598</v>
      </c>
      <c r="L209" s="13">
        <v>41716573.441370897</v>
      </c>
    </row>
    <row r="210" spans="2:12" s="1" customFormat="1" ht="10" x14ac:dyDescent="0.2">
      <c r="B210" s="62">
        <v>45017</v>
      </c>
      <c r="C210" s="63">
        <v>51075</v>
      </c>
      <c r="D210" s="13">
        <v>199</v>
      </c>
      <c r="E210" s="64">
        <v>6058</v>
      </c>
      <c r="F210" s="270"/>
      <c r="G210" s="270"/>
      <c r="H210" s="253">
        <v>211922439.53808701</v>
      </c>
      <c r="I210" s="253"/>
      <c r="J210" s="13">
        <v>152093166.84608299</v>
      </c>
      <c r="K210" s="13">
        <v>92468549.911154896</v>
      </c>
      <c r="L210" s="13">
        <v>40342409.462276801</v>
      </c>
    </row>
    <row r="211" spans="2:12" s="1" customFormat="1" ht="10" x14ac:dyDescent="0.2">
      <c r="B211" s="62">
        <v>45017</v>
      </c>
      <c r="C211" s="63">
        <v>51105</v>
      </c>
      <c r="D211" s="13">
        <v>200</v>
      </c>
      <c r="E211" s="64">
        <v>6088</v>
      </c>
      <c r="F211" s="270"/>
      <c r="G211" s="270"/>
      <c r="H211" s="253">
        <v>206614534.30024701</v>
      </c>
      <c r="I211" s="253"/>
      <c r="J211" s="13">
        <v>148040378.62057799</v>
      </c>
      <c r="K211" s="13">
        <v>89783038.4542294</v>
      </c>
      <c r="L211" s="13">
        <v>39010199.2172409</v>
      </c>
    </row>
    <row r="212" spans="2:12" s="1" customFormat="1" ht="10" x14ac:dyDescent="0.2">
      <c r="B212" s="62">
        <v>45017</v>
      </c>
      <c r="C212" s="63">
        <v>51136</v>
      </c>
      <c r="D212" s="13">
        <v>201</v>
      </c>
      <c r="E212" s="64">
        <v>6119</v>
      </c>
      <c r="F212" s="270"/>
      <c r="G212" s="270"/>
      <c r="H212" s="253">
        <v>201420953.29234999</v>
      </c>
      <c r="I212" s="253"/>
      <c r="J212" s="13">
        <v>144074375.10304099</v>
      </c>
      <c r="K212" s="13">
        <v>87155530.177546903</v>
      </c>
      <c r="L212" s="13">
        <v>37708168.411639497</v>
      </c>
    </row>
    <row r="213" spans="2:12" s="1" customFormat="1" ht="10" x14ac:dyDescent="0.2">
      <c r="B213" s="62">
        <v>45017</v>
      </c>
      <c r="C213" s="63">
        <v>51167</v>
      </c>
      <c r="D213" s="13">
        <v>202</v>
      </c>
      <c r="E213" s="64">
        <v>6150</v>
      </c>
      <c r="F213" s="270"/>
      <c r="G213" s="270"/>
      <c r="H213" s="253">
        <v>196265541.68057799</v>
      </c>
      <c r="I213" s="253"/>
      <c r="J213" s="13">
        <v>140148654.87085399</v>
      </c>
      <c r="K213" s="13">
        <v>84565112.548133999</v>
      </c>
      <c r="L213" s="13">
        <v>36432446.828036502</v>
      </c>
    </row>
    <row r="214" spans="2:12" s="1" customFormat="1" ht="10" x14ac:dyDescent="0.2">
      <c r="B214" s="62">
        <v>45017</v>
      </c>
      <c r="C214" s="63">
        <v>51196</v>
      </c>
      <c r="D214" s="13">
        <v>203</v>
      </c>
      <c r="E214" s="64">
        <v>6179</v>
      </c>
      <c r="F214" s="270"/>
      <c r="G214" s="270"/>
      <c r="H214" s="253">
        <v>191164235.88658699</v>
      </c>
      <c r="I214" s="253"/>
      <c r="J214" s="13">
        <v>136289332.17033601</v>
      </c>
      <c r="K214" s="13">
        <v>82040746.342022806</v>
      </c>
      <c r="L214" s="13">
        <v>35204830.563228801</v>
      </c>
    </row>
    <row r="215" spans="2:12" s="1" customFormat="1" ht="10" x14ac:dyDescent="0.2">
      <c r="B215" s="62">
        <v>45017</v>
      </c>
      <c r="C215" s="63">
        <v>51227</v>
      </c>
      <c r="D215" s="13">
        <v>204</v>
      </c>
      <c r="E215" s="64">
        <v>6210</v>
      </c>
      <c r="F215" s="270"/>
      <c r="G215" s="270"/>
      <c r="H215" s="253">
        <v>186124579.64282101</v>
      </c>
      <c r="I215" s="253"/>
      <c r="J215" s="13">
        <v>132471278.331025</v>
      </c>
      <c r="K215" s="13">
        <v>79539628.682972804</v>
      </c>
      <c r="L215" s="13">
        <v>33987000.246388704</v>
      </c>
    </row>
    <row r="216" spans="2:12" s="1" customFormat="1" ht="10" x14ac:dyDescent="0.2">
      <c r="B216" s="62">
        <v>45017</v>
      </c>
      <c r="C216" s="63">
        <v>51257</v>
      </c>
      <c r="D216" s="13">
        <v>205</v>
      </c>
      <c r="E216" s="64">
        <v>6240</v>
      </c>
      <c r="F216" s="270"/>
      <c r="G216" s="270"/>
      <c r="H216" s="253">
        <v>181142030.77125201</v>
      </c>
      <c r="I216" s="253"/>
      <c r="J216" s="13">
        <v>128713408.146166</v>
      </c>
      <c r="K216" s="13">
        <v>77093078.658373207</v>
      </c>
      <c r="L216" s="13">
        <v>32806564.097015001</v>
      </c>
    </row>
    <row r="217" spans="2:12" s="1" customFormat="1" ht="10" x14ac:dyDescent="0.2">
      <c r="B217" s="62">
        <v>45017</v>
      </c>
      <c r="C217" s="63">
        <v>51288</v>
      </c>
      <c r="D217" s="13">
        <v>206</v>
      </c>
      <c r="E217" s="64">
        <v>6271</v>
      </c>
      <c r="F217" s="270"/>
      <c r="G217" s="270"/>
      <c r="H217" s="253">
        <v>176246804.06428</v>
      </c>
      <c r="I217" s="253"/>
      <c r="J217" s="13">
        <v>125022617.536662</v>
      </c>
      <c r="K217" s="13">
        <v>74692032.836199105</v>
      </c>
      <c r="L217" s="13">
        <v>31650185.3681821</v>
      </c>
    </row>
    <row r="218" spans="2:12" s="1" customFormat="1" ht="10" x14ac:dyDescent="0.2">
      <c r="B218" s="62">
        <v>45017</v>
      </c>
      <c r="C218" s="63">
        <v>51318</v>
      </c>
      <c r="D218" s="13">
        <v>207</v>
      </c>
      <c r="E218" s="64">
        <v>6301</v>
      </c>
      <c r="F218" s="270"/>
      <c r="G218" s="270"/>
      <c r="H218" s="253">
        <v>171447797.634386</v>
      </c>
      <c r="I218" s="253"/>
      <c r="J218" s="13">
        <v>121418764.04985701</v>
      </c>
      <c r="K218" s="13">
        <v>72360451.375212505</v>
      </c>
      <c r="L218" s="13">
        <v>30536505.000727199</v>
      </c>
    </row>
    <row r="219" spans="2:12" s="1" customFormat="1" ht="10" x14ac:dyDescent="0.2">
      <c r="B219" s="62">
        <v>45017</v>
      </c>
      <c r="C219" s="63">
        <v>51349</v>
      </c>
      <c r="D219" s="13">
        <v>208</v>
      </c>
      <c r="E219" s="64">
        <v>6332</v>
      </c>
      <c r="F219" s="270"/>
      <c r="G219" s="270"/>
      <c r="H219" s="253">
        <v>166760627.424669</v>
      </c>
      <c r="I219" s="253"/>
      <c r="J219" s="13">
        <v>117899020.39172</v>
      </c>
      <c r="K219" s="13">
        <v>70084140.079186395</v>
      </c>
      <c r="L219" s="13">
        <v>29450619.214292299</v>
      </c>
    </row>
    <row r="220" spans="2:12" s="1" customFormat="1" ht="10" x14ac:dyDescent="0.2">
      <c r="B220" s="62">
        <v>45017</v>
      </c>
      <c r="C220" s="63">
        <v>51380</v>
      </c>
      <c r="D220" s="13">
        <v>209</v>
      </c>
      <c r="E220" s="64">
        <v>6363</v>
      </c>
      <c r="F220" s="270"/>
      <c r="G220" s="270"/>
      <c r="H220" s="253">
        <v>162152482.56602201</v>
      </c>
      <c r="I220" s="253"/>
      <c r="J220" s="13">
        <v>114446642.75404701</v>
      </c>
      <c r="K220" s="13">
        <v>67858882.374318197</v>
      </c>
      <c r="L220" s="13">
        <v>28394747.015560199</v>
      </c>
    </row>
    <row r="221" spans="2:12" s="1" customFormat="1" ht="10" x14ac:dyDescent="0.2">
      <c r="B221" s="62">
        <v>45017</v>
      </c>
      <c r="C221" s="63">
        <v>51410</v>
      </c>
      <c r="D221" s="13">
        <v>210</v>
      </c>
      <c r="E221" s="64">
        <v>6393</v>
      </c>
      <c r="F221" s="270"/>
      <c r="G221" s="270"/>
      <c r="H221" s="253">
        <v>157661509.55099899</v>
      </c>
      <c r="I221" s="253"/>
      <c r="J221" s="13">
        <v>111094279.331369</v>
      </c>
      <c r="K221" s="13">
        <v>65709037.933761001</v>
      </c>
      <c r="L221" s="13">
        <v>27382461.966564599</v>
      </c>
    </row>
    <row r="222" spans="2:12" s="1" customFormat="1" ht="10" x14ac:dyDescent="0.2">
      <c r="B222" s="62">
        <v>45017</v>
      </c>
      <c r="C222" s="63">
        <v>51441</v>
      </c>
      <c r="D222" s="13">
        <v>211</v>
      </c>
      <c r="E222" s="64">
        <v>6424</v>
      </c>
      <c r="F222" s="270"/>
      <c r="G222" s="270"/>
      <c r="H222" s="253">
        <v>153259165.72117299</v>
      </c>
      <c r="I222" s="253"/>
      <c r="J222" s="13">
        <v>107809058.10084599</v>
      </c>
      <c r="K222" s="13">
        <v>63603755.170512199</v>
      </c>
      <c r="L222" s="13">
        <v>26392878.669746701</v>
      </c>
    </row>
    <row r="223" spans="2:12" s="1" customFormat="1" ht="10" x14ac:dyDescent="0.2">
      <c r="B223" s="62">
        <v>45017</v>
      </c>
      <c r="C223" s="63">
        <v>51471</v>
      </c>
      <c r="D223" s="13">
        <v>212</v>
      </c>
      <c r="E223" s="64">
        <v>6454</v>
      </c>
      <c r="F223" s="270"/>
      <c r="G223" s="270"/>
      <c r="H223" s="253">
        <v>148907325.53980899</v>
      </c>
      <c r="I223" s="253"/>
      <c r="J223" s="13">
        <v>104575853.680287</v>
      </c>
      <c r="K223" s="13">
        <v>61544421.142605402</v>
      </c>
      <c r="L223" s="13">
        <v>25433655.170366701</v>
      </c>
    </row>
    <row r="224" spans="2:12" s="1" customFormat="1" ht="10" x14ac:dyDescent="0.2">
      <c r="B224" s="62">
        <v>45017</v>
      </c>
      <c r="C224" s="63">
        <v>51502</v>
      </c>
      <c r="D224" s="13">
        <v>213</v>
      </c>
      <c r="E224" s="64">
        <v>6485</v>
      </c>
      <c r="F224" s="270"/>
      <c r="G224" s="270"/>
      <c r="H224" s="253">
        <v>144603075.525534</v>
      </c>
      <c r="I224" s="253"/>
      <c r="J224" s="13">
        <v>101380788.34563801</v>
      </c>
      <c r="K224" s="13">
        <v>59512340.378889598</v>
      </c>
      <c r="L224" s="13">
        <v>24489715.322879799</v>
      </c>
    </row>
    <row r="225" spans="2:12" s="1" customFormat="1" ht="10" x14ac:dyDescent="0.2">
      <c r="B225" s="62">
        <v>45017</v>
      </c>
      <c r="C225" s="63">
        <v>51533</v>
      </c>
      <c r="D225" s="13">
        <v>214</v>
      </c>
      <c r="E225" s="64">
        <v>6516</v>
      </c>
      <c r="F225" s="270"/>
      <c r="G225" s="270"/>
      <c r="H225" s="253">
        <v>140331356.77735001</v>
      </c>
      <c r="I225" s="253"/>
      <c r="J225" s="13">
        <v>98219029.206632897</v>
      </c>
      <c r="K225" s="13">
        <v>57509699.162372299</v>
      </c>
      <c r="L225" s="13">
        <v>23565378.6524521</v>
      </c>
    </row>
    <row r="226" spans="2:12" s="1" customFormat="1" ht="10" x14ac:dyDescent="0.2">
      <c r="B226" s="62">
        <v>45017</v>
      </c>
      <c r="C226" s="63">
        <v>51561</v>
      </c>
      <c r="D226" s="13">
        <v>215</v>
      </c>
      <c r="E226" s="64">
        <v>6544</v>
      </c>
      <c r="F226" s="270"/>
      <c r="G226" s="270"/>
      <c r="H226" s="253">
        <v>136103194.87870401</v>
      </c>
      <c r="I226" s="253"/>
      <c r="J226" s="13">
        <v>95113761.243623197</v>
      </c>
      <c r="K226" s="13">
        <v>55563543.0063866</v>
      </c>
      <c r="L226" s="13">
        <v>22680794.759334899</v>
      </c>
    </row>
    <row r="227" spans="2:12" s="1" customFormat="1" ht="10" x14ac:dyDescent="0.2">
      <c r="B227" s="62">
        <v>45017</v>
      </c>
      <c r="C227" s="63">
        <v>51592</v>
      </c>
      <c r="D227" s="13">
        <v>216</v>
      </c>
      <c r="E227" s="64">
        <v>6575</v>
      </c>
      <c r="F227" s="270"/>
      <c r="G227" s="270"/>
      <c r="H227" s="253">
        <v>131962365.182321</v>
      </c>
      <c r="I227" s="253"/>
      <c r="J227" s="13">
        <v>92063589.987417698</v>
      </c>
      <c r="K227" s="13">
        <v>53644916.494672202</v>
      </c>
      <c r="L227" s="13">
        <v>21804871.471825901</v>
      </c>
    </row>
    <row r="228" spans="2:12" s="1" customFormat="1" ht="10" x14ac:dyDescent="0.2">
      <c r="B228" s="62">
        <v>45017</v>
      </c>
      <c r="C228" s="63">
        <v>51622</v>
      </c>
      <c r="D228" s="13">
        <v>217</v>
      </c>
      <c r="E228" s="64">
        <v>6605</v>
      </c>
      <c r="F228" s="270"/>
      <c r="G228" s="270"/>
      <c r="H228" s="253">
        <v>127886928.90423</v>
      </c>
      <c r="I228" s="253"/>
      <c r="J228" s="13">
        <v>89073913.5377931</v>
      </c>
      <c r="K228" s="13">
        <v>51775102.658700302</v>
      </c>
      <c r="L228" s="13">
        <v>20958587.476767</v>
      </c>
    </row>
    <row r="229" spans="2:12" s="1" customFormat="1" ht="10" x14ac:dyDescent="0.2">
      <c r="B229" s="62">
        <v>45017</v>
      </c>
      <c r="C229" s="63">
        <v>51653</v>
      </c>
      <c r="D229" s="13">
        <v>218</v>
      </c>
      <c r="E229" s="64">
        <v>6636</v>
      </c>
      <c r="F229" s="270"/>
      <c r="G229" s="270"/>
      <c r="H229" s="253">
        <v>123944810.86577</v>
      </c>
      <c r="I229" s="253"/>
      <c r="J229" s="13">
        <v>86181788.717783004</v>
      </c>
      <c r="K229" s="13">
        <v>49966626.778152503</v>
      </c>
      <c r="L229" s="13">
        <v>20140845.218880001</v>
      </c>
    </row>
    <row r="230" spans="2:12" s="1" customFormat="1" ht="10" x14ac:dyDescent="0.2">
      <c r="B230" s="62">
        <v>45017</v>
      </c>
      <c r="C230" s="63">
        <v>51683</v>
      </c>
      <c r="D230" s="13">
        <v>219</v>
      </c>
      <c r="E230" s="64">
        <v>6666</v>
      </c>
      <c r="F230" s="270"/>
      <c r="G230" s="270"/>
      <c r="H230" s="253">
        <v>120249388.859712</v>
      </c>
      <c r="I230" s="253"/>
      <c r="J230" s="13">
        <v>83475031.733340696</v>
      </c>
      <c r="K230" s="13">
        <v>48278179.804273598</v>
      </c>
      <c r="L230" s="13">
        <v>19380484.584320702</v>
      </c>
    </row>
    <row r="231" spans="2:12" s="1" customFormat="1" ht="10" x14ac:dyDescent="0.2">
      <c r="B231" s="62">
        <v>45017</v>
      </c>
      <c r="C231" s="63">
        <v>51714</v>
      </c>
      <c r="D231" s="13">
        <v>220</v>
      </c>
      <c r="E231" s="64">
        <v>6697</v>
      </c>
      <c r="F231" s="270"/>
      <c r="G231" s="270"/>
      <c r="H231" s="253">
        <v>116690347.12849499</v>
      </c>
      <c r="I231" s="253"/>
      <c r="J231" s="13">
        <v>80867017.471740603</v>
      </c>
      <c r="K231" s="13">
        <v>46650877.124955401</v>
      </c>
      <c r="L231" s="13">
        <v>18647910.548417199</v>
      </c>
    </row>
    <row r="232" spans="2:12" s="1" customFormat="1" ht="10" x14ac:dyDescent="0.2">
      <c r="B232" s="62">
        <v>45017</v>
      </c>
      <c r="C232" s="63">
        <v>51745</v>
      </c>
      <c r="D232" s="13">
        <v>221</v>
      </c>
      <c r="E232" s="64">
        <v>6728</v>
      </c>
      <c r="F232" s="270"/>
      <c r="G232" s="270"/>
      <c r="H232" s="253">
        <v>113253524.23646</v>
      </c>
      <c r="I232" s="253"/>
      <c r="J232" s="13">
        <v>78352164.487290204</v>
      </c>
      <c r="K232" s="13">
        <v>45085145.875624202</v>
      </c>
      <c r="L232" s="13">
        <v>17945702.437215999</v>
      </c>
    </row>
    <row r="233" spans="2:12" s="1" customFormat="1" ht="10" x14ac:dyDescent="0.2">
      <c r="B233" s="62">
        <v>45017</v>
      </c>
      <c r="C233" s="63">
        <v>51775</v>
      </c>
      <c r="D233" s="13">
        <v>222</v>
      </c>
      <c r="E233" s="64">
        <v>6758</v>
      </c>
      <c r="F233" s="270"/>
      <c r="G233" s="270"/>
      <c r="H233" s="253">
        <v>109913634.528541</v>
      </c>
      <c r="I233" s="253"/>
      <c r="J233" s="13">
        <v>75916714.127363101</v>
      </c>
      <c r="K233" s="13">
        <v>43576229.599413797</v>
      </c>
      <c r="L233" s="13">
        <v>17273992.1182996</v>
      </c>
    </row>
    <row r="234" spans="2:12" s="1" customFormat="1" ht="10" x14ac:dyDescent="0.2">
      <c r="B234" s="62">
        <v>45017</v>
      </c>
      <c r="C234" s="63">
        <v>51806</v>
      </c>
      <c r="D234" s="13">
        <v>223</v>
      </c>
      <c r="E234" s="64">
        <v>6789</v>
      </c>
      <c r="F234" s="270"/>
      <c r="G234" s="270"/>
      <c r="H234" s="253">
        <v>106694421.25314</v>
      </c>
      <c r="I234" s="253"/>
      <c r="J234" s="13">
        <v>73568232.906720594</v>
      </c>
      <c r="K234" s="13">
        <v>42120805.270630598</v>
      </c>
      <c r="L234" s="13">
        <v>16626328.295878001</v>
      </c>
    </row>
    <row r="235" spans="2:12" s="1" customFormat="1" ht="10" x14ac:dyDescent="0.2">
      <c r="B235" s="62">
        <v>45017</v>
      </c>
      <c r="C235" s="63">
        <v>51836</v>
      </c>
      <c r="D235" s="13">
        <v>224</v>
      </c>
      <c r="E235" s="64">
        <v>6819</v>
      </c>
      <c r="F235" s="270"/>
      <c r="G235" s="270"/>
      <c r="H235" s="253">
        <v>103570438.35260201</v>
      </c>
      <c r="I235" s="253"/>
      <c r="J235" s="13">
        <v>71296955.845095396</v>
      </c>
      <c r="K235" s="13">
        <v>40719936.823749103</v>
      </c>
      <c r="L235" s="13">
        <v>16007476.2126716</v>
      </c>
    </row>
    <row r="236" spans="2:12" s="1" customFormat="1" ht="10" x14ac:dyDescent="0.2">
      <c r="B236" s="62">
        <v>45017</v>
      </c>
      <c r="C236" s="63">
        <v>51867</v>
      </c>
      <c r="D236" s="13">
        <v>225</v>
      </c>
      <c r="E236" s="64">
        <v>6850</v>
      </c>
      <c r="F236" s="270"/>
      <c r="G236" s="270"/>
      <c r="H236" s="253">
        <v>100595167.74221399</v>
      </c>
      <c r="I236" s="253"/>
      <c r="J236" s="13">
        <v>69131355.285382494</v>
      </c>
      <c r="K236" s="13">
        <v>39382680.509068303</v>
      </c>
      <c r="L236" s="13">
        <v>15416211.553692801</v>
      </c>
    </row>
    <row r="237" spans="2:12" s="1" customFormat="1" ht="10" x14ac:dyDescent="0.2">
      <c r="B237" s="62">
        <v>45017</v>
      </c>
      <c r="C237" s="63">
        <v>51898</v>
      </c>
      <c r="D237" s="13">
        <v>226</v>
      </c>
      <c r="E237" s="64">
        <v>6881</v>
      </c>
      <c r="F237" s="270"/>
      <c r="G237" s="270"/>
      <c r="H237" s="253">
        <v>97725677.165669993</v>
      </c>
      <c r="I237" s="253"/>
      <c r="J237" s="13">
        <v>67045466.887107998</v>
      </c>
      <c r="K237" s="13">
        <v>38097257.513724104</v>
      </c>
      <c r="L237" s="13">
        <v>14849872.4104151</v>
      </c>
    </row>
    <row r="238" spans="2:12" s="1" customFormat="1" ht="10" x14ac:dyDescent="0.2">
      <c r="B238" s="62">
        <v>45017</v>
      </c>
      <c r="C238" s="63">
        <v>51926</v>
      </c>
      <c r="D238" s="13">
        <v>227</v>
      </c>
      <c r="E238" s="64">
        <v>6909</v>
      </c>
      <c r="F238" s="270"/>
      <c r="G238" s="270"/>
      <c r="H238" s="253">
        <v>94957360.903827995</v>
      </c>
      <c r="I238" s="253"/>
      <c r="J238" s="13">
        <v>65046433.628577098</v>
      </c>
      <c r="K238" s="13">
        <v>36876432.5270072</v>
      </c>
      <c r="L238" s="13">
        <v>14319007.619398</v>
      </c>
    </row>
    <row r="239" spans="2:12" s="1" customFormat="1" ht="10" x14ac:dyDescent="0.2">
      <c r="B239" s="62">
        <v>45017</v>
      </c>
      <c r="C239" s="63">
        <v>51957</v>
      </c>
      <c r="D239" s="13">
        <v>228</v>
      </c>
      <c r="E239" s="64">
        <v>6940</v>
      </c>
      <c r="F239" s="270"/>
      <c r="G239" s="270"/>
      <c r="H239" s="253">
        <v>92271600.414598003</v>
      </c>
      <c r="I239" s="253"/>
      <c r="J239" s="13">
        <v>63099466.362946004</v>
      </c>
      <c r="K239" s="13">
        <v>35681671.406926602</v>
      </c>
      <c r="L239" s="13">
        <v>13796401.6394594</v>
      </c>
    </row>
    <row r="240" spans="2:12" s="1" customFormat="1" ht="10" x14ac:dyDescent="0.2">
      <c r="B240" s="62">
        <v>45017</v>
      </c>
      <c r="C240" s="63">
        <v>51987</v>
      </c>
      <c r="D240" s="13">
        <v>229</v>
      </c>
      <c r="E240" s="64">
        <v>6970</v>
      </c>
      <c r="F240" s="270"/>
      <c r="G240" s="270"/>
      <c r="H240" s="253">
        <v>89630176.220155001</v>
      </c>
      <c r="I240" s="253"/>
      <c r="J240" s="13">
        <v>61192534.829096802</v>
      </c>
      <c r="K240" s="13">
        <v>34518166.0897834</v>
      </c>
      <c r="L240" s="13">
        <v>13291819.5632472</v>
      </c>
    </row>
    <row r="241" spans="2:12" s="1" customFormat="1" ht="10" x14ac:dyDescent="0.2">
      <c r="B241" s="62">
        <v>45017</v>
      </c>
      <c r="C241" s="63">
        <v>52018</v>
      </c>
      <c r="D241" s="13">
        <v>230</v>
      </c>
      <c r="E241" s="64">
        <v>7001</v>
      </c>
      <c r="F241" s="270"/>
      <c r="G241" s="270"/>
      <c r="H241" s="253">
        <v>87039699.007406995</v>
      </c>
      <c r="I241" s="253"/>
      <c r="J241" s="13">
        <v>59323170.411426596</v>
      </c>
      <c r="K241" s="13">
        <v>33378569.193461701</v>
      </c>
      <c r="L241" s="13">
        <v>12798558.5283466</v>
      </c>
    </row>
    <row r="242" spans="2:12" s="1" customFormat="1" ht="10" x14ac:dyDescent="0.2">
      <c r="B242" s="62">
        <v>45017</v>
      </c>
      <c r="C242" s="63">
        <v>52048</v>
      </c>
      <c r="D242" s="13">
        <v>231</v>
      </c>
      <c r="E242" s="64">
        <v>7031</v>
      </c>
      <c r="F242" s="270"/>
      <c r="G242" s="270"/>
      <c r="H242" s="253">
        <v>84507659.327797994</v>
      </c>
      <c r="I242" s="253"/>
      <c r="J242" s="13">
        <v>57502881.206360802</v>
      </c>
      <c r="K242" s="13">
        <v>32274738.8084336</v>
      </c>
      <c r="L242" s="13">
        <v>12324580.9684978</v>
      </c>
    </row>
    <row r="243" spans="2:12" s="1" customFormat="1" ht="10" x14ac:dyDescent="0.2">
      <c r="B243" s="62">
        <v>45017</v>
      </c>
      <c r="C243" s="63">
        <v>52079</v>
      </c>
      <c r="D243" s="13">
        <v>232</v>
      </c>
      <c r="E243" s="64">
        <v>7062</v>
      </c>
      <c r="F243" s="270"/>
      <c r="G243" s="270"/>
      <c r="H243" s="253">
        <v>82015388.846522003</v>
      </c>
      <c r="I243" s="253"/>
      <c r="J243" s="13">
        <v>55712373.397776701</v>
      </c>
      <c r="K243" s="13">
        <v>31190252.0009146</v>
      </c>
      <c r="L243" s="13">
        <v>11860006.5598331</v>
      </c>
    </row>
    <row r="244" spans="2:12" s="1" customFormat="1" ht="10" x14ac:dyDescent="0.2">
      <c r="B244" s="62">
        <v>45017</v>
      </c>
      <c r="C244" s="63">
        <v>52110</v>
      </c>
      <c r="D244" s="13">
        <v>233</v>
      </c>
      <c r="E244" s="64">
        <v>7093</v>
      </c>
      <c r="F244" s="270"/>
      <c r="G244" s="270"/>
      <c r="H244" s="253">
        <v>79549001.066682994</v>
      </c>
      <c r="I244" s="253"/>
      <c r="J244" s="13">
        <v>53945325.924240403</v>
      </c>
      <c r="K244" s="13">
        <v>30124173.3209535</v>
      </c>
      <c r="L244" s="13">
        <v>11406116.493749401</v>
      </c>
    </row>
    <row r="245" spans="2:12" s="1" customFormat="1" ht="10" x14ac:dyDescent="0.2">
      <c r="B245" s="62">
        <v>45017</v>
      </c>
      <c r="C245" s="63">
        <v>52140</v>
      </c>
      <c r="D245" s="13">
        <v>234</v>
      </c>
      <c r="E245" s="64">
        <v>7123</v>
      </c>
      <c r="F245" s="270"/>
      <c r="G245" s="270"/>
      <c r="H245" s="253">
        <v>77119064.864672005</v>
      </c>
      <c r="I245" s="253"/>
      <c r="J245" s="13">
        <v>52211648.557253502</v>
      </c>
      <c r="K245" s="13">
        <v>29084291.563506499</v>
      </c>
      <c r="L245" s="13">
        <v>10967237.2455968</v>
      </c>
    </row>
    <row r="246" spans="2:12" s="1" customFormat="1" ht="10" x14ac:dyDescent="0.2">
      <c r="B246" s="62">
        <v>45017</v>
      </c>
      <c r="C246" s="63">
        <v>52171</v>
      </c>
      <c r="D246" s="13">
        <v>235</v>
      </c>
      <c r="E246" s="64">
        <v>7154</v>
      </c>
      <c r="F246" s="270"/>
      <c r="G246" s="270"/>
      <c r="H246" s="253">
        <v>74730869.990150005</v>
      </c>
      <c r="I246" s="253"/>
      <c r="J246" s="13">
        <v>50508964.915739797</v>
      </c>
      <c r="K246" s="13">
        <v>28064263.223496199</v>
      </c>
      <c r="L246" s="13">
        <v>10537777.229807399</v>
      </c>
    </row>
    <row r="247" spans="2:12" s="1" customFormat="1" ht="10" x14ac:dyDescent="0.2">
      <c r="B247" s="62">
        <v>45017</v>
      </c>
      <c r="C247" s="63">
        <v>52201</v>
      </c>
      <c r="D247" s="13">
        <v>236</v>
      </c>
      <c r="E247" s="64">
        <v>7184</v>
      </c>
      <c r="F247" s="270"/>
      <c r="G247" s="270"/>
      <c r="H247" s="253">
        <v>72373492.956777006</v>
      </c>
      <c r="I247" s="253"/>
      <c r="J247" s="13">
        <v>48835374.691889398</v>
      </c>
      <c r="K247" s="13">
        <v>27067582.4304641</v>
      </c>
      <c r="L247" s="13">
        <v>10121873.834574699</v>
      </c>
    </row>
    <row r="248" spans="2:12" s="1" customFormat="1" ht="10" x14ac:dyDescent="0.2">
      <c r="B248" s="62">
        <v>45017</v>
      </c>
      <c r="C248" s="63">
        <v>52232</v>
      </c>
      <c r="D248" s="13">
        <v>237</v>
      </c>
      <c r="E248" s="64">
        <v>7215</v>
      </c>
      <c r="F248" s="270"/>
      <c r="G248" s="270"/>
      <c r="H248" s="253">
        <v>70042303.296770006</v>
      </c>
      <c r="I248" s="253"/>
      <c r="J248" s="13">
        <v>47182200.191001996</v>
      </c>
      <c r="K248" s="13">
        <v>26084782.849371001</v>
      </c>
      <c r="L248" s="13">
        <v>9713042.6757662296</v>
      </c>
    </row>
    <row r="249" spans="2:12" s="1" customFormat="1" ht="10" x14ac:dyDescent="0.2">
      <c r="B249" s="62">
        <v>45017</v>
      </c>
      <c r="C249" s="63">
        <v>52263</v>
      </c>
      <c r="D249" s="13">
        <v>238</v>
      </c>
      <c r="E249" s="64">
        <v>7246</v>
      </c>
      <c r="F249" s="270"/>
      <c r="G249" s="270"/>
      <c r="H249" s="253">
        <v>67732380.685957</v>
      </c>
      <c r="I249" s="253"/>
      <c r="J249" s="13">
        <v>45548794.723561302</v>
      </c>
      <c r="K249" s="13">
        <v>25117708.679075502</v>
      </c>
      <c r="L249" s="13">
        <v>9313323.9581287391</v>
      </c>
    </row>
    <row r="250" spans="2:12" s="1" customFormat="1" ht="10" x14ac:dyDescent="0.2">
      <c r="B250" s="62">
        <v>45017</v>
      </c>
      <c r="C250" s="63">
        <v>52291</v>
      </c>
      <c r="D250" s="13">
        <v>239</v>
      </c>
      <c r="E250" s="64">
        <v>7274</v>
      </c>
      <c r="F250" s="270"/>
      <c r="G250" s="270"/>
      <c r="H250" s="253">
        <v>65441863.935326003</v>
      </c>
      <c r="I250" s="253"/>
      <c r="J250" s="13">
        <v>43941040.081448898</v>
      </c>
      <c r="K250" s="13">
        <v>24175450.634954602</v>
      </c>
      <c r="L250" s="13">
        <v>8929646.7769410107</v>
      </c>
    </row>
    <row r="251" spans="2:12" s="1" customFormat="1" ht="10" x14ac:dyDescent="0.2">
      <c r="B251" s="62">
        <v>45017</v>
      </c>
      <c r="C251" s="63">
        <v>52322</v>
      </c>
      <c r="D251" s="13">
        <v>240</v>
      </c>
      <c r="E251" s="64">
        <v>7305</v>
      </c>
      <c r="F251" s="270"/>
      <c r="G251" s="270"/>
      <c r="H251" s="253">
        <v>63192287.962477997</v>
      </c>
      <c r="I251" s="253"/>
      <c r="J251" s="13">
        <v>42358593.470595598</v>
      </c>
      <c r="K251" s="13">
        <v>23245552.3109654</v>
      </c>
      <c r="L251" s="13">
        <v>8549804.6329102907</v>
      </c>
    </row>
    <row r="252" spans="2:12" s="1" customFormat="1" ht="10" x14ac:dyDescent="0.2">
      <c r="B252" s="62">
        <v>45017</v>
      </c>
      <c r="C252" s="63">
        <v>52352</v>
      </c>
      <c r="D252" s="13">
        <v>241</v>
      </c>
      <c r="E252" s="64">
        <v>7335</v>
      </c>
      <c r="F252" s="270"/>
      <c r="G252" s="270"/>
      <c r="H252" s="253">
        <v>60883640.212022997</v>
      </c>
      <c r="I252" s="253"/>
      <c r="J252" s="13">
        <v>40744089.969561704</v>
      </c>
      <c r="K252" s="13">
        <v>22304512.119199201</v>
      </c>
      <c r="L252" s="13">
        <v>8170057.8775057998</v>
      </c>
    </row>
    <row r="253" spans="2:12" s="1" customFormat="1" ht="10" x14ac:dyDescent="0.2">
      <c r="B253" s="62">
        <v>45017</v>
      </c>
      <c r="C253" s="63">
        <v>52383</v>
      </c>
      <c r="D253" s="13">
        <v>242</v>
      </c>
      <c r="E253" s="64">
        <v>7366</v>
      </c>
      <c r="F253" s="270"/>
      <c r="G253" s="270"/>
      <c r="H253" s="253">
        <v>58687120.170051001</v>
      </c>
      <c r="I253" s="253"/>
      <c r="J253" s="13">
        <v>39207539.5458645</v>
      </c>
      <c r="K253" s="13">
        <v>21408773.5256829</v>
      </c>
      <c r="L253" s="13">
        <v>7808737.29938062</v>
      </c>
    </row>
    <row r="254" spans="2:12" s="1" customFormat="1" ht="10" x14ac:dyDescent="0.2">
      <c r="B254" s="62">
        <v>45017</v>
      </c>
      <c r="C254" s="63">
        <v>52413</v>
      </c>
      <c r="D254" s="13">
        <v>243</v>
      </c>
      <c r="E254" s="64">
        <v>7396</v>
      </c>
      <c r="F254" s="270"/>
      <c r="G254" s="270"/>
      <c r="H254" s="253">
        <v>56531253.266211003</v>
      </c>
      <c r="I254" s="253"/>
      <c r="J254" s="13">
        <v>37705262.128086999</v>
      </c>
      <c r="K254" s="13">
        <v>20537800.479853898</v>
      </c>
      <c r="L254" s="13">
        <v>7460347.1793867303</v>
      </c>
    </row>
    <row r="255" spans="2:12" s="1" customFormat="1" ht="10" x14ac:dyDescent="0.2">
      <c r="B255" s="62">
        <v>45017</v>
      </c>
      <c r="C255" s="63">
        <v>52444</v>
      </c>
      <c r="D255" s="13">
        <v>244</v>
      </c>
      <c r="E255" s="64">
        <v>7427</v>
      </c>
      <c r="F255" s="270"/>
      <c r="G255" s="270"/>
      <c r="H255" s="253">
        <v>54399492.431836002</v>
      </c>
      <c r="I255" s="253"/>
      <c r="J255" s="13">
        <v>36221879.158193201</v>
      </c>
      <c r="K255" s="13">
        <v>19679634.867775399</v>
      </c>
      <c r="L255" s="13">
        <v>7118340.5936272303</v>
      </c>
    </row>
    <row r="256" spans="2:12" s="1" customFormat="1" ht="10" x14ac:dyDescent="0.2">
      <c r="B256" s="62">
        <v>45017</v>
      </c>
      <c r="C256" s="63">
        <v>52475</v>
      </c>
      <c r="D256" s="13">
        <v>245</v>
      </c>
      <c r="E256" s="64">
        <v>7458</v>
      </c>
      <c r="F256" s="270"/>
      <c r="G256" s="270"/>
      <c r="H256" s="253">
        <v>52286296.027662002</v>
      </c>
      <c r="I256" s="253"/>
      <c r="J256" s="13">
        <v>34755759.730066702</v>
      </c>
      <c r="K256" s="13">
        <v>18835056.968548901</v>
      </c>
      <c r="L256" s="13">
        <v>6783991.3473377097</v>
      </c>
    </row>
    <row r="257" spans="2:12" s="1" customFormat="1" ht="10" x14ac:dyDescent="0.2">
      <c r="B257" s="62">
        <v>45017</v>
      </c>
      <c r="C257" s="63">
        <v>52505</v>
      </c>
      <c r="D257" s="13">
        <v>246</v>
      </c>
      <c r="E257" s="64">
        <v>7488</v>
      </c>
      <c r="F257" s="270"/>
      <c r="G257" s="270"/>
      <c r="H257" s="253">
        <v>50203822.143175997</v>
      </c>
      <c r="I257" s="253"/>
      <c r="J257" s="13">
        <v>33316720.965885501</v>
      </c>
      <c r="K257" s="13">
        <v>18010765.457044002</v>
      </c>
      <c r="L257" s="13">
        <v>6460507.0001484901</v>
      </c>
    </row>
    <row r="258" spans="2:12" s="1" customFormat="1" ht="10" x14ac:dyDescent="0.2">
      <c r="B258" s="62">
        <v>45017</v>
      </c>
      <c r="C258" s="63">
        <v>52536</v>
      </c>
      <c r="D258" s="13">
        <v>247</v>
      </c>
      <c r="E258" s="64">
        <v>7519</v>
      </c>
      <c r="F258" s="270"/>
      <c r="G258" s="270"/>
      <c r="H258" s="253">
        <v>48138042.797691002</v>
      </c>
      <c r="I258" s="253"/>
      <c r="J258" s="13">
        <v>31891627.0704135</v>
      </c>
      <c r="K258" s="13">
        <v>17196524.746906199</v>
      </c>
      <c r="L258" s="13">
        <v>6142310.1121146502</v>
      </c>
    </row>
    <row r="259" spans="2:12" s="1" customFormat="1" ht="10" x14ac:dyDescent="0.2">
      <c r="B259" s="62">
        <v>45017</v>
      </c>
      <c r="C259" s="63">
        <v>52566</v>
      </c>
      <c r="D259" s="13">
        <v>248</v>
      </c>
      <c r="E259" s="64">
        <v>7549</v>
      </c>
      <c r="F259" s="270"/>
      <c r="G259" s="270"/>
      <c r="H259" s="253">
        <v>46079874.395689003</v>
      </c>
      <c r="I259" s="253"/>
      <c r="J259" s="13">
        <v>30477974.0715953</v>
      </c>
      <c r="K259" s="13">
        <v>16393809.139043201</v>
      </c>
      <c r="L259" s="13">
        <v>5831590.3458041605</v>
      </c>
    </row>
    <row r="260" spans="2:12" s="1" customFormat="1" ht="10" x14ac:dyDescent="0.2">
      <c r="B260" s="62">
        <v>45017</v>
      </c>
      <c r="C260" s="63">
        <v>52597</v>
      </c>
      <c r="D260" s="13">
        <v>249</v>
      </c>
      <c r="E260" s="64">
        <v>7580</v>
      </c>
      <c r="F260" s="270"/>
      <c r="G260" s="270"/>
      <c r="H260" s="253">
        <v>43810194.683932997</v>
      </c>
      <c r="I260" s="253"/>
      <c r="J260" s="13">
        <v>28927624.4595038</v>
      </c>
      <c r="K260" s="13">
        <v>15520318.9876958</v>
      </c>
      <c r="L260" s="13">
        <v>5497489.3449876001</v>
      </c>
    </row>
    <row r="261" spans="2:12" s="1" customFormat="1" ht="10" x14ac:dyDescent="0.2">
      <c r="B261" s="62">
        <v>45017</v>
      </c>
      <c r="C261" s="63">
        <v>52628</v>
      </c>
      <c r="D261" s="13">
        <v>250</v>
      </c>
      <c r="E261" s="64">
        <v>7611</v>
      </c>
      <c r="F261" s="270"/>
      <c r="G261" s="270"/>
      <c r="H261" s="253">
        <v>41791480.192731</v>
      </c>
      <c r="I261" s="253"/>
      <c r="J261" s="13">
        <v>27547876.049472101</v>
      </c>
      <c r="K261" s="13">
        <v>14742464.319476901</v>
      </c>
      <c r="L261" s="13">
        <v>5199845.71918156</v>
      </c>
    </row>
    <row r="262" spans="2:12" s="1" customFormat="1" ht="10" x14ac:dyDescent="0.2">
      <c r="B262" s="62">
        <v>45017</v>
      </c>
      <c r="C262" s="63">
        <v>52657</v>
      </c>
      <c r="D262" s="13">
        <v>251</v>
      </c>
      <c r="E262" s="64">
        <v>7640</v>
      </c>
      <c r="F262" s="270"/>
      <c r="G262" s="270"/>
      <c r="H262" s="253">
        <v>39795268.750007004</v>
      </c>
      <c r="I262" s="253"/>
      <c r="J262" s="13">
        <v>26190401.149043899</v>
      </c>
      <c r="K262" s="13">
        <v>13982652.2635087</v>
      </c>
      <c r="L262" s="13">
        <v>4912306.7370534502</v>
      </c>
    </row>
    <row r="263" spans="2:12" s="1" customFormat="1" ht="10" x14ac:dyDescent="0.2">
      <c r="B263" s="62">
        <v>45017</v>
      </c>
      <c r="C263" s="63">
        <v>52688</v>
      </c>
      <c r="D263" s="13">
        <v>252</v>
      </c>
      <c r="E263" s="64">
        <v>7671</v>
      </c>
      <c r="F263" s="270"/>
      <c r="G263" s="270"/>
      <c r="H263" s="253">
        <v>37814151.540634997</v>
      </c>
      <c r="I263" s="253"/>
      <c r="J263" s="13">
        <v>24844361.954091299</v>
      </c>
      <c r="K263" s="13">
        <v>13230289.5052457</v>
      </c>
      <c r="L263" s="13">
        <v>4628304.1106677298</v>
      </c>
    </row>
    <row r="264" spans="2:12" s="1" customFormat="1" ht="10" x14ac:dyDescent="0.2">
      <c r="B264" s="62">
        <v>45017</v>
      </c>
      <c r="C264" s="63">
        <v>52718</v>
      </c>
      <c r="D264" s="13">
        <v>253</v>
      </c>
      <c r="E264" s="64">
        <v>7701</v>
      </c>
      <c r="F264" s="270"/>
      <c r="G264" s="270"/>
      <c r="H264" s="253">
        <v>35783805.768905997</v>
      </c>
      <c r="I264" s="253"/>
      <c r="J264" s="13">
        <v>23471809.715885501</v>
      </c>
      <c r="K264" s="13">
        <v>12468604.3069435</v>
      </c>
      <c r="L264" s="13">
        <v>4343966.4858659999</v>
      </c>
    </row>
    <row r="265" spans="2:12" s="1" customFormat="1" ht="10" x14ac:dyDescent="0.2">
      <c r="B265" s="62">
        <v>45017</v>
      </c>
      <c r="C265" s="63">
        <v>52749</v>
      </c>
      <c r="D265" s="13">
        <v>254</v>
      </c>
      <c r="E265" s="64">
        <v>7732</v>
      </c>
      <c r="F265" s="270"/>
      <c r="G265" s="270"/>
      <c r="H265" s="253">
        <v>33868495.340351</v>
      </c>
      <c r="I265" s="253"/>
      <c r="J265" s="13">
        <v>22177813.640504699</v>
      </c>
      <c r="K265" s="13">
        <v>11751250.6497685</v>
      </c>
      <c r="L265" s="13">
        <v>4076705.4362518298</v>
      </c>
    </row>
    <row r="266" spans="2:12" s="1" customFormat="1" ht="10" x14ac:dyDescent="0.2">
      <c r="B266" s="62">
        <v>45017</v>
      </c>
      <c r="C266" s="63">
        <v>52779</v>
      </c>
      <c r="D266" s="13">
        <v>255</v>
      </c>
      <c r="E266" s="64">
        <v>7762</v>
      </c>
      <c r="F266" s="270"/>
      <c r="G266" s="270"/>
      <c r="H266" s="253">
        <v>31996776.152826998</v>
      </c>
      <c r="I266" s="253"/>
      <c r="J266" s="13">
        <v>20917780.927506302</v>
      </c>
      <c r="K266" s="13">
        <v>11056323.504295699</v>
      </c>
      <c r="L266" s="13">
        <v>3819900.61542563</v>
      </c>
    </row>
    <row r="267" spans="2:12" s="1" customFormat="1" ht="10" x14ac:dyDescent="0.2">
      <c r="B267" s="62">
        <v>45017</v>
      </c>
      <c r="C267" s="63">
        <v>52810</v>
      </c>
      <c r="D267" s="13">
        <v>256</v>
      </c>
      <c r="E267" s="64">
        <v>7793</v>
      </c>
      <c r="F267" s="270"/>
      <c r="G267" s="270"/>
      <c r="H267" s="253">
        <v>30209946.317669999</v>
      </c>
      <c r="I267" s="253"/>
      <c r="J267" s="13">
        <v>19716150.285326902</v>
      </c>
      <c r="K267" s="13">
        <v>10394685.166418999</v>
      </c>
      <c r="L267" s="13">
        <v>3576096.9627074301</v>
      </c>
    </row>
    <row r="268" spans="2:12" s="1" customFormat="1" ht="10" x14ac:dyDescent="0.2">
      <c r="B268" s="62">
        <v>45017</v>
      </c>
      <c r="C268" s="63">
        <v>52841</v>
      </c>
      <c r="D268" s="13">
        <v>257</v>
      </c>
      <c r="E268" s="64">
        <v>7824</v>
      </c>
      <c r="F268" s="270"/>
      <c r="G268" s="270"/>
      <c r="H268" s="253">
        <v>28494018.695494998</v>
      </c>
      <c r="I268" s="253"/>
      <c r="J268" s="13">
        <v>18564730.553584199</v>
      </c>
      <c r="K268" s="13">
        <v>9762745.3927501198</v>
      </c>
      <c r="L268" s="13">
        <v>3344464.0240874202</v>
      </c>
    </row>
    <row r="269" spans="2:12" s="1" customFormat="1" ht="10" x14ac:dyDescent="0.2">
      <c r="B269" s="62">
        <v>45017</v>
      </c>
      <c r="C269" s="63">
        <v>52871</v>
      </c>
      <c r="D269" s="13">
        <v>258</v>
      </c>
      <c r="E269" s="64">
        <v>7854</v>
      </c>
      <c r="F269" s="270"/>
      <c r="G269" s="270"/>
      <c r="H269" s="253">
        <v>26870489.996344</v>
      </c>
      <c r="I269" s="253"/>
      <c r="J269" s="13">
        <v>17478215.584647998</v>
      </c>
      <c r="K269" s="13">
        <v>9168750.8642720804</v>
      </c>
      <c r="L269" s="13">
        <v>3128101.38799538</v>
      </c>
    </row>
    <row r="270" spans="2:12" s="1" customFormat="1" ht="10" x14ac:dyDescent="0.2">
      <c r="B270" s="62">
        <v>45017</v>
      </c>
      <c r="C270" s="63">
        <v>52902</v>
      </c>
      <c r="D270" s="13">
        <v>259</v>
      </c>
      <c r="E270" s="64">
        <v>7885</v>
      </c>
      <c r="F270" s="270"/>
      <c r="G270" s="270"/>
      <c r="H270" s="253">
        <v>25305233.457394</v>
      </c>
      <c r="I270" s="253"/>
      <c r="J270" s="13">
        <v>16432159.172586201</v>
      </c>
      <c r="K270" s="13">
        <v>8598086.42733486</v>
      </c>
      <c r="L270" s="13">
        <v>2920983.3047159398</v>
      </c>
    </row>
    <row r="271" spans="2:12" s="1" customFormat="1" ht="10" x14ac:dyDescent="0.2">
      <c r="B271" s="62">
        <v>45017</v>
      </c>
      <c r="C271" s="63">
        <v>52932</v>
      </c>
      <c r="D271" s="13">
        <v>260</v>
      </c>
      <c r="E271" s="64">
        <v>7915</v>
      </c>
      <c r="F271" s="270"/>
      <c r="G271" s="270"/>
      <c r="H271" s="253">
        <v>23792260.772868998</v>
      </c>
      <c r="I271" s="253"/>
      <c r="J271" s="13">
        <v>15424338.8132702</v>
      </c>
      <c r="K271" s="13">
        <v>8050882.6595720602</v>
      </c>
      <c r="L271" s="13">
        <v>2723872.96207366</v>
      </c>
    </row>
    <row r="272" spans="2:12" s="1" customFormat="1" ht="10" x14ac:dyDescent="0.2">
      <c r="B272" s="62">
        <v>45017</v>
      </c>
      <c r="C272" s="63">
        <v>52963</v>
      </c>
      <c r="D272" s="13">
        <v>261</v>
      </c>
      <c r="E272" s="64">
        <v>7946</v>
      </c>
      <c r="F272" s="270"/>
      <c r="G272" s="270"/>
      <c r="H272" s="253">
        <v>22385652.901156001</v>
      </c>
      <c r="I272" s="253"/>
      <c r="J272" s="13">
        <v>14487831.61705</v>
      </c>
      <c r="K272" s="13">
        <v>7542831.7965732003</v>
      </c>
      <c r="L272" s="13">
        <v>2541173.9496166902</v>
      </c>
    </row>
    <row r="273" spans="2:12" s="1" customFormat="1" ht="10" x14ac:dyDescent="0.2">
      <c r="B273" s="62">
        <v>45017</v>
      </c>
      <c r="C273" s="63">
        <v>52994</v>
      </c>
      <c r="D273" s="13">
        <v>262</v>
      </c>
      <c r="E273" s="64">
        <v>7977</v>
      </c>
      <c r="F273" s="270"/>
      <c r="G273" s="270"/>
      <c r="H273" s="253">
        <v>21000550.492539998</v>
      </c>
      <c r="I273" s="253"/>
      <c r="J273" s="13">
        <v>13568351.394079801</v>
      </c>
      <c r="K273" s="13">
        <v>7046155.2628420396</v>
      </c>
      <c r="L273" s="13">
        <v>2363789.50281598</v>
      </c>
    </row>
    <row r="274" spans="2:12" s="1" customFormat="1" ht="10" x14ac:dyDescent="0.2">
      <c r="B274" s="62">
        <v>45017</v>
      </c>
      <c r="C274" s="63">
        <v>53022</v>
      </c>
      <c r="D274" s="13">
        <v>263</v>
      </c>
      <c r="E274" s="64">
        <v>8005</v>
      </c>
      <c r="F274" s="270"/>
      <c r="G274" s="270"/>
      <c r="H274" s="253">
        <v>19634654.415500998</v>
      </c>
      <c r="I274" s="253"/>
      <c r="J274" s="13">
        <v>12666417.1878129</v>
      </c>
      <c r="K274" s="13">
        <v>6562661.8989454899</v>
      </c>
      <c r="L274" s="13">
        <v>2193166.64727449</v>
      </c>
    </row>
    <row r="275" spans="2:12" s="1" customFormat="1" ht="10" x14ac:dyDescent="0.2">
      <c r="B275" s="62">
        <v>45017</v>
      </c>
      <c r="C275" s="63">
        <v>53053</v>
      </c>
      <c r="D275" s="13">
        <v>264</v>
      </c>
      <c r="E275" s="64">
        <v>8036</v>
      </c>
      <c r="F275" s="270"/>
      <c r="G275" s="270"/>
      <c r="H275" s="253">
        <v>18290320.774383001</v>
      </c>
      <c r="I275" s="253"/>
      <c r="J275" s="13">
        <v>11779168.314515401</v>
      </c>
      <c r="K275" s="13">
        <v>6087443.7721872898</v>
      </c>
      <c r="L275" s="13">
        <v>2025737.57870439</v>
      </c>
    </row>
    <row r="276" spans="2:12" s="1" customFormat="1" ht="10" x14ac:dyDescent="0.2">
      <c r="B276" s="62">
        <v>45017</v>
      </c>
      <c r="C276" s="63">
        <v>53083</v>
      </c>
      <c r="D276" s="13">
        <v>265</v>
      </c>
      <c r="E276" s="64">
        <v>8066</v>
      </c>
      <c r="F276" s="270"/>
      <c r="G276" s="270"/>
      <c r="H276" s="253">
        <v>16981161.205685999</v>
      </c>
      <c r="I276" s="253"/>
      <c r="J276" s="13">
        <v>10918104.596769501</v>
      </c>
      <c r="K276" s="13">
        <v>5628560.6889582695</v>
      </c>
      <c r="L276" s="13">
        <v>1865355.69935704</v>
      </c>
    </row>
    <row r="277" spans="2:12" s="1" customFormat="1" ht="10" x14ac:dyDescent="0.2">
      <c r="B277" s="62">
        <v>45017</v>
      </c>
      <c r="C277" s="63">
        <v>53114</v>
      </c>
      <c r="D277" s="13">
        <v>266</v>
      </c>
      <c r="E277" s="64">
        <v>8097</v>
      </c>
      <c r="F277" s="270"/>
      <c r="G277" s="270"/>
      <c r="H277" s="253">
        <v>15739102.349556001</v>
      </c>
      <c r="I277" s="253"/>
      <c r="J277" s="13">
        <v>10102354.5033333</v>
      </c>
      <c r="K277" s="13">
        <v>5194775.6935247201</v>
      </c>
      <c r="L277" s="13">
        <v>1714303.55057165</v>
      </c>
    </row>
    <row r="278" spans="2:12" s="1" customFormat="1" ht="10" x14ac:dyDescent="0.2">
      <c r="B278" s="62">
        <v>45017</v>
      </c>
      <c r="C278" s="63">
        <v>53144</v>
      </c>
      <c r="D278" s="13">
        <v>267</v>
      </c>
      <c r="E278" s="64">
        <v>8127</v>
      </c>
      <c r="F278" s="270"/>
      <c r="G278" s="270"/>
      <c r="H278" s="253">
        <v>14542622.148388</v>
      </c>
      <c r="I278" s="253"/>
      <c r="J278" s="13">
        <v>9319056.0844215993</v>
      </c>
      <c r="K278" s="13">
        <v>4780198.0258272104</v>
      </c>
      <c r="L278" s="13">
        <v>1571024.27789571</v>
      </c>
    </row>
    <row r="279" spans="2:12" s="1" customFormat="1" ht="10" x14ac:dyDescent="0.2">
      <c r="B279" s="62">
        <v>45017</v>
      </c>
      <c r="C279" s="63">
        <v>53175</v>
      </c>
      <c r="D279" s="13">
        <v>268</v>
      </c>
      <c r="E279" s="64">
        <v>8158</v>
      </c>
      <c r="F279" s="270"/>
      <c r="G279" s="270"/>
      <c r="H279" s="253">
        <v>13374990.280056</v>
      </c>
      <c r="I279" s="253"/>
      <c r="J279" s="13">
        <v>8556289.2812879793</v>
      </c>
      <c r="K279" s="13">
        <v>4377775.7874073703</v>
      </c>
      <c r="L279" s="13">
        <v>1432673.21935923</v>
      </c>
    </row>
    <row r="280" spans="2:12" s="1" customFormat="1" ht="10" x14ac:dyDescent="0.2">
      <c r="B280" s="62">
        <v>45017</v>
      </c>
      <c r="C280" s="63">
        <v>53206</v>
      </c>
      <c r="D280" s="13">
        <v>269</v>
      </c>
      <c r="E280" s="64">
        <v>8189</v>
      </c>
      <c r="F280" s="270"/>
      <c r="G280" s="270"/>
      <c r="H280" s="253">
        <v>12228245.558395</v>
      </c>
      <c r="I280" s="253"/>
      <c r="J280" s="13">
        <v>7809422.4140144698</v>
      </c>
      <c r="K280" s="13">
        <v>3985483.9370203498</v>
      </c>
      <c r="L280" s="13">
        <v>1298767.19529962</v>
      </c>
    </row>
    <row r="281" spans="2:12" s="1" customFormat="1" ht="10" x14ac:dyDescent="0.2">
      <c r="B281" s="62">
        <v>45017</v>
      </c>
      <c r="C281" s="63">
        <v>53236</v>
      </c>
      <c r="D281" s="13">
        <v>270</v>
      </c>
      <c r="E281" s="64">
        <v>8219</v>
      </c>
      <c r="F281" s="270"/>
      <c r="G281" s="270"/>
      <c r="H281" s="253">
        <v>11133626.628900999</v>
      </c>
      <c r="I281" s="253"/>
      <c r="J281" s="13">
        <v>7098686.1696926001</v>
      </c>
      <c r="K281" s="13">
        <v>3613848.08674578</v>
      </c>
      <c r="L281" s="13">
        <v>1172833.1244944199</v>
      </c>
    </row>
    <row r="282" spans="2:12" s="1" customFormat="1" ht="10" x14ac:dyDescent="0.2">
      <c r="B282" s="62">
        <v>45017</v>
      </c>
      <c r="C282" s="63">
        <v>53267</v>
      </c>
      <c r="D282" s="13">
        <v>271</v>
      </c>
      <c r="E282" s="64">
        <v>8250</v>
      </c>
      <c r="F282" s="270"/>
      <c r="G282" s="270"/>
      <c r="H282" s="253">
        <v>10087135.775785999</v>
      </c>
      <c r="I282" s="253"/>
      <c r="J282" s="13">
        <v>6420546.1104156896</v>
      </c>
      <c r="K282" s="13">
        <v>3260303.1080713202</v>
      </c>
      <c r="L282" s="13">
        <v>1053612.5340312</v>
      </c>
    </row>
    <row r="283" spans="2:12" s="1" customFormat="1" ht="10" x14ac:dyDescent="0.2">
      <c r="B283" s="62">
        <v>45017</v>
      </c>
      <c r="C283" s="63">
        <v>53297</v>
      </c>
      <c r="D283" s="13">
        <v>272</v>
      </c>
      <c r="E283" s="64">
        <v>8280</v>
      </c>
      <c r="F283" s="270"/>
      <c r="G283" s="270"/>
      <c r="H283" s="253">
        <v>9078822.9365880005</v>
      </c>
      <c r="I283" s="253"/>
      <c r="J283" s="13">
        <v>5769261.2984041302</v>
      </c>
      <c r="K283" s="13">
        <v>2922375.27781292</v>
      </c>
      <c r="L283" s="13">
        <v>940535.12483477802</v>
      </c>
    </row>
    <row r="284" spans="2:12" s="1" customFormat="1" ht="10" x14ac:dyDescent="0.2">
      <c r="B284" s="62">
        <v>45017</v>
      </c>
      <c r="C284" s="63">
        <v>53328</v>
      </c>
      <c r="D284" s="13">
        <v>273</v>
      </c>
      <c r="E284" s="64">
        <v>8311</v>
      </c>
      <c r="F284" s="270"/>
      <c r="G284" s="270"/>
      <c r="H284" s="253">
        <v>8117914.9115479998</v>
      </c>
      <c r="I284" s="253"/>
      <c r="J284" s="13">
        <v>5149889.8137130197</v>
      </c>
      <c r="K284" s="13">
        <v>2602003.0777632901</v>
      </c>
      <c r="L284" s="13">
        <v>833879.81123884802</v>
      </c>
    </row>
    <row r="285" spans="2:12" s="1" customFormat="1" ht="10" x14ac:dyDescent="0.2">
      <c r="B285" s="62">
        <v>45017</v>
      </c>
      <c r="C285" s="63">
        <v>53359</v>
      </c>
      <c r="D285" s="13">
        <v>274</v>
      </c>
      <c r="E285" s="64">
        <v>8342</v>
      </c>
      <c r="F285" s="270"/>
      <c r="G285" s="270"/>
      <c r="H285" s="253">
        <v>7198154.3135700002</v>
      </c>
      <c r="I285" s="253"/>
      <c r="J285" s="13">
        <v>4558661.8020893</v>
      </c>
      <c r="K285" s="13">
        <v>2297424.9634807301</v>
      </c>
      <c r="L285" s="13">
        <v>733151.29968294105</v>
      </c>
    </row>
    <row r="286" spans="2:12" s="1" customFormat="1" ht="10" x14ac:dyDescent="0.2">
      <c r="B286" s="62">
        <v>45017</v>
      </c>
      <c r="C286" s="63">
        <v>53387</v>
      </c>
      <c r="D286" s="13">
        <v>275</v>
      </c>
      <c r="E286" s="64">
        <v>8370</v>
      </c>
      <c r="F286" s="270"/>
      <c r="G286" s="270"/>
      <c r="H286" s="253">
        <v>6324835.6682850001</v>
      </c>
      <c r="I286" s="253"/>
      <c r="J286" s="13">
        <v>3999443.7251599901</v>
      </c>
      <c r="K286" s="13">
        <v>2010965.7238531101</v>
      </c>
      <c r="L286" s="13">
        <v>639281.22897665098</v>
      </c>
    </row>
    <row r="287" spans="2:12" s="1" customFormat="1" ht="10" x14ac:dyDescent="0.2">
      <c r="B287" s="62">
        <v>45017</v>
      </c>
      <c r="C287" s="63">
        <v>53418</v>
      </c>
      <c r="D287" s="13">
        <v>276</v>
      </c>
      <c r="E287" s="64">
        <v>8401</v>
      </c>
      <c r="F287" s="270"/>
      <c r="G287" s="270"/>
      <c r="H287" s="253">
        <v>5518753.0557230003</v>
      </c>
      <c r="I287" s="253"/>
      <c r="J287" s="13">
        <v>3483806.9773790198</v>
      </c>
      <c r="K287" s="13">
        <v>1747242.7835610299</v>
      </c>
      <c r="L287" s="13">
        <v>553091.72296922503</v>
      </c>
    </row>
    <row r="288" spans="2:12" s="1" customFormat="1" ht="10" x14ac:dyDescent="0.2">
      <c r="B288" s="62">
        <v>45017</v>
      </c>
      <c r="C288" s="63">
        <v>53448</v>
      </c>
      <c r="D288" s="13">
        <v>277</v>
      </c>
      <c r="E288" s="64">
        <v>8431</v>
      </c>
      <c r="F288" s="270"/>
      <c r="G288" s="270"/>
      <c r="H288" s="253">
        <v>4752929.429707</v>
      </c>
      <c r="I288" s="253"/>
      <c r="J288" s="13">
        <v>2995442.9296856299</v>
      </c>
      <c r="K288" s="13">
        <v>1498614.6981547901</v>
      </c>
      <c r="L288" s="13">
        <v>472443.605359949</v>
      </c>
    </row>
    <row r="289" spans="2:12" s="1" customFormat="1" ht="10" x14ac:dyDescent="0.2">
      <c r="B289" s="62">
        <v>45017</v>
      </c>
      <c r="C289" s="63">
        <v>53479</v>
      </c>
      <c r="D289" s="13">
        <v>278</v>
      </c>
      <c r="E289" s="64">
        <v>8462</v>
      </c>
      <c r="F289" s="270"/>
      <c r="G289" s="270"/>
      <c r="H289" s="253">
        <v>4101463.0382590001</v>
      </c>
      <c r="I289" s="253"/>
      <c r="J289" s="13">
        <v>2580484.5594612001</v>
      </c>
      <c r="K289" s="13">
        <v>1287728.4648966601</v>
      </c>
      <c r="L289" s="13">
        <v>404241.50549321598</v>
      </c>
    </row>
    <row r="290" spans="2:12" s="1" customFormat="1" ht="10" x14ac:dyDescent="0.2">
      <c r="B290" s="62">
        <v>45017</v>
      </c>
      <c r="C290" s="63">
        <v>53509</v>
      </c>
      <c r="D290" s="13">
        <v>279</v>
      </c>
      <c r="E290" s="64">
        <v>8492</v>
      </c>
      <c r="F290" s="270"/>
      <c r="G290" s="270"/>
      <c r="H290" s="253">
        <v>3612073.7908049999</v>
      </c>
      <c r="I290" s="253"/>
      <c r="J290" s="13">
        <v>2268849.22957958</v>
      </c>
      <c r="K290" s="13">
        <v>1129427.70085839</v>
      </c>
      <c r="L290" s="13">
        <v>353094.64047468599</v>
      </c>
    </row>
    <row r="291" spans="2:12" s="1" customFormat="1" ht="10" x14ac:dyDescent="0.2">
      <c r="B291" s="62">
        <v>45017</v>
      </c>
      <c r="C291" s="63">
        <v>53540</v>
      </c>
      <c r="D291" s="13">
        <v>280</v>
      </c>
      <c r="E291" s="64">
        <v>8523</v>
      </c>
      <c r="F291" s="270"/>
      <c r="G291" s="270"/>
      <c r="H291" s="253">
        <v>3176139.5415360001</v>
      </c>
      <c r="I291" s="253"/>
      <c r="J291" s="13">
        <v>1991642.4610820301</v>
      </c>
      <c r="K291" s="13">
        <v>988913.41401205305</v>
      </c>
      <c r="L291" s="13">
        <v>307855.968482083</v>
      </c>
    </row>
    <row r="292" spans="2:12" s="1" customFormat="1" ht="10" x14ac:dyDescent="0.2">
      <c r="B292" s="62">
        <v>45017</v>
      </c>
      <c r="C292" s="63">
        <v>53571</v>
      </c>
      <c r="D292" s="13">
        <v>281</v>
      </c>
      <c r="E292" s="64">
        <v>8554</v>
      </c>
      <c r="F292" s="270"/>
      <c r="G292" s="270"/>
      <c r="H292" s="253">
        <v>2760365.217766</v>
      </c>
      <c r="I292" s="253"/>
      <c r="J292" s="13">
        <v>1727989.6128142299</v>
      </c>
      <c r="K292" s="13">
        <v>855819.36966983997</v>
      </c>
      <c r="L292" s="13">
        <v>265294.37456722802</v>
      </c>
    </row>
    <row r="293" spans="2:12" s="1" customFormat="1" ht="10" x14ac:dyDescent="0.2">
      <c r="B293" s="62">
        <v>45017</v>
      </c>
      <c r="C293" s="63">
        <v>53601</v>
      </c>
      <c r="D293" s="13">
        <v>282</v>
      </c>
      <c r="E293" s="64">
        <v>8584</v>
      </c>
      <c r="F293" s="270"/>
      <c r="G293" s="270"/>
      <c r="H293" s="253">
        <v>2393180.4995499998</v>
      </c>
      <c r="I293" s="253"/>
      <c r="J293" s="13">
        <v>1495672.8040878801</v>
      </c>
      <c r="K293" s="13">
        <v>738936.88977415895</v>
      </c>
      <c r="L293" s="13">
        <v>228123.15072853799</v>
      </c>
    </row>
    <row r="294" spans="2:12" s="1" customFormat="1" ht="10" x14ac:dyDescent="0.2">
      <c r="B294" s="62">
        <v>45017</v>
      </c>
      <c r="C294" s="63">
        <v>53632</v>
      </c>
      <c r="D294" s="13">
        <v>283</v>
      </c>
      <c r="E294" s="64">
        <v>8615</v>
      </c>
      <c r="F294" s="270"/>
      <c r="G294" s="270"/>
      <c r="H294" s="253">
        <v>2081346.71</v>
      </c>
      <c r="I294" s="253"/>
      <c r="J294" s="13">
        <v>1298578.92835739</v>
      </c>
      <c r="K294" s="13">
        <v>639931.06864183105</v>
      </c>
      <c r="L294" s="13">
        <v>196721.500429129</v>
      </c>
    </row>
    <row r="295" spans="2:12" s="1" customFormat="1" ht="10" x14ac:dyDescent="0.2">
      <c r="B295" s="62">
        <v>45017</v>
      </c>
      <c r="C295" s="63">
        <v>53662</v>
      </c>
      <c r="D295" s="13">
        <v>284</v>
      </c>
      <c r="E295" s="64">
        <v>8645</v>
      </c>
      <c r="F295" s="270"/>
      <c r="G295" s="270"/>
      <c r="H295" s="253">
        <v>1803546.27</v>
      </c>
      <c r="I295" s="253"/>
      <c r="J295" s="13">
        <v>1123408.6656406501</v>
      </c>
      <c r="K295" s="13">
        <v>552245.74850506999</v>
      </c>
      <c r="L295" s="13">
        <v>169070.21194444201</v>
      </c>
    </row>
    <row r="296" spans="2:12" s="1" customFormat="1" ht="10" x14ac:dyDescent="0.2">
      <c r="B296" s="62">
        <v>45017</v>
      </c>
      <c r="C296" s="63">
        <v>53693</v>
      </c>
      <c r="D296" s="13">
        <v>285</v>
      </c>
      <c r="E296" s="64">
        <v>8676</v>
      </c>
      <c r="F296" s="270"/>
      <c r="G296" s="270"/>
      <c r="H296" s="253">
        <v>1569764.92</v>
      </c>
      <c r="I296" s="253"/>
      <c r="J296" s="13">
        <v>976130.49252196401</v>
      </c>
      <c r="K296" s="13">
        <v>478626.327578158</v>
      </c>
      <c r="L296" s="13">
        <v>145910.96156756001</v>
      </c>
    </row>
    <row r="297" spans="2:12" s="1" customFormat="1" ht="10" x14ac:dyDescent="0.2">
      <c r="B297" s="62">
        <v>45017</v>
      </c>
      <c r="C297" s="63">
        <v>53724</v>
      </c>
      <c r="D297" s="13">
        <v>286</v>
      </c>
      <c r="E297" s="64">
        <v>8707</v>
      </c>
      <c r="F297" s="270"/>
      <c r="G297" s="270"/>
      <c r="H297" s="253">
        <v>1382710.24</v>
      </c>
      <c r="I297" s="253"/>
      <c r="J297" s="13">
        <v>858355.54725045897</v>
      </c>
      <c r="K297" s="13">
        <v>419807.328282003</v>
      </c>
      <c r="L297" s="13">
        <v>127437.713467662</v>
      </c>
    </row>
    <row r="298" spans="2:12" s="1" customFormat="1" ht="10" x14ac:dyDescent="0.2">
      <c r="B298" s="62">
        <v>45017</v>
      </c>
      <c r="C298" s="63">
        <v>53752</v>
      </c>
      <c r="D298" s="13">
        <v>287</v>
      </c>
      <c r="E298" s="64">
        <v>8735</v>
      </c>
      <c r="F298" s="270"/>
      <c r="G298" s="270"/>
      <c r="H298" s="253">
        <v>1227114.46</v>
      </c>
      <c r="I298" s="253"/>
      <c r="J298" s="13">
        <v>760598.09933895105</v>
      </c>
      <c r="K298" s="13">
        <v>371141.18433472799</v>
      </c>
      <c r="L298" s="13">
        <v>112233.398959178</v>
      </c>
    </row>
    <row r="299" spans="2:12" s="1" customFormat="1" ht="10" x14ac:dyDescent="0.2">
      <c r="B299" s="62">
        <v>45017</v>
      </c>
      <c r="C299" s="63">
        <v>53783</v>
      </c>
      <c r="D299" s="13">
        <v>288</v>
      </c>
      <c r="E299" s="64">
        <v>8766</v>
      </c>
      <c r="F299" s="270"/>
      <c r="G299" s="270"/>
      <c r="H299" s="253">
        <v>1086818.78</v>
      </c>
      <c r="I299" s="253"/>
      <c r="J299" s="13">
        <v>672496.57284897997</v>
      </c>
      <c r="K299" s="13">
        <v>327316.63805208798</v>
      </c>
      <c r="L299" s="13">
        <v>98561.582455839307</v>
      </c>
    </row>
    <row r="300" spans="2:12" s="1" customFormat="1" ht="10" x14ac:dyDescent="0.2">
      <c r="B300" s="62">
        <v>45017</v>
      </c>
      <c r="C300" s="63">
        <v>53813</v>
      </c>
      <c r="D300" s="13">
        <v>289</v>
      </c>
      <c r="E300" s="64">
        <v>8796</v>
      </c>
      <c r="F300" s="270"/>
      <c r="G300" s="270"/>
      <c r="H300" s="253">
        <v>968586.95</v>
      </c>
      <c r="I300" s="253"/>
      <c r="J300" s="13">
        <v>598353.88461599301</v>
      </c>
      <c r="K300" s="13">
        <v>290513.21230227698</v>
      </c>
      <c r="L300" s="13">
        <v>87120.740452188504</v>
      </c>
    </row>
    <row r="301" spans="2:12" s="1" customFormat="1" ht="10" x14ac:dyDescent="0.2">
      <c r="B301" s="62">
        <v>45017</v>
      </c>
      <c r="C301" s="63">
        <v>53844</v>
      </c>
      <c r="D301" s="13">
        <v>290</v>
      </c>
      <c r="E301" s="64">
        <v>8827</v>
      </c>
      <c r="F301" s="270"/>
      <c r="G301" s="270"/>
      <c r="H301" s="253">
        <v>872187.83</v>
      </c>
      <c r="I301" s="253"/>
      <c r="J301" s="13">
        <v>537888.55427359405</v>
      </c>
      <c r="K301" s="13">
        <v>260491.86767294799</v>
      </c>
      <c r="L301" s="13">
        <v>77786.898990784306</v>
      </c>
    </row>
    <row r="302" spans="2:12" s="1" customFormat="1" ht="10" x14ac:dyDescent="0.2">
      <c r="B302" s="62">
        <v>45017</v>
      </c>
      <c r="C302" s="63">
        <v>53874</v>
      </c>
      <c r="D302" s="13">
        <v>291</v>
      </c>
      <c r="E302" s="64">
        <v>8857</v>
      </c>
      <c r="F302" s="270"/>
      <c r="G302" s="270"/>
      <c r="H302" s="253">
        <v>787877.6</v>
      </c>
      <c r="I302" s="253"/>
      <c r="J302" s="13">
        <v>485095.88907014002</v>
      </c>
      <c r="K302" s="13">
        <v>234346.90815778999</v>
      </c>
      <c r="L302" s="13">
        <v>69692.749807903907</v>
      </c>
    </row>
    <row r="303" spans="2:12" s="1" customFormat="1" ht="10" x14ac:dyDescent="0.2">
      <c r="B303" s="62">
        <v>45017</v>
      </c>
      <c r="C303" s="63">
        <v>53905</v>
      </c>
      <c r="D303" s="13">
        <v>292</v>
      </c>
      <c r="E303" s="64">
        <v>8888</v>
      </c>
      <c r="F303" s="270"/>
      <c r="G303" s="270"/>
      <c r="H303" s="253">
        <v>714876.7</v>
      </c>
      <c r="I303" s="253"/>
      <c r="J303" s="13">
        <v>439402.74157070002</v>
      </c>
      <c r="K303" s="13">
        <v>211732.969780463</v>
      </c>
      <c r="L303" s="13">
        <v>62700.8575955325</v>
      </c>
    </row>
    <row r="304" spans="2:12" s="1" customFormat="1" ht="10" x14ac:dyDescent="0.2">
      <c r="B304" s="62">
        <v>45017</v>
      </c>
      <c r="C304" s="63">
        <v>53936</v>
      </c>
      <c r="D304" s="13">
        <v>293</v>
      </c>
      <c r="E304" s="64">
        <v>8919</v>
      </c>
      <c r="F304" s="270"/>
      <c r="G304" s="270"/>
      <c r="H304" s="253">
        <v>650731.44999999995</v>
      </c>
      <c r="I304" s="253"/>
      <c r="J304" s="13">
        <v>399297.13658039202</v>
      </c>
      <c r="K304" s="13">
        <v>191918.13533685901</v>
      </c>
      <c r="L304" s="13">
        <v>56592.336777935401</v>
      </c>
    </row>
    <row r="305" spans="2:12" s="1" customFormat="1" ht="10" x14ac:dyDescent="0.2">
      <c r="B305" s="62">
        <v>45017</v>
      </c>
      <c r="C305" s="63">
        <v>53966</v>
      </c>
      <c r="D305" s="13">
        <v>294</v>
      </c>
      <c r="E305" s="64">
        <v>8949</v>
      </c>
      <c r="F305" s="270"/>
      <c r="G305" s="270"/>
      <c r="H305" s="253">
        <v>596679.43000000005</v>
      </c>
      <c r="I305" s="253"/>
      <c r="J305" s="13">
        <v>365529.15761249798</v>
      </c>
      <c r="K305" s="13">
        <v>175255.48235013001</v>
      </c>
      <c r="L305" s="13">
        <v>51467.053731678199</v>
      </c>
    </row>
    <row r="306" spans="2:12" s="1" customFormat="1" ht="10" x14ac:dyDescent="0.2">
      <c r="B306" s="62">
        <v>45017</v>
      </c>
      <c r="C306" s="63">
        <v>53997</v>
      </c>
      <c r="D306" s="13">
        <v>295</v>
      </c>
      <c r="E306" s="64">
        <v>8980</v>
      </c>
      <c r="F306" s="270"/>
      <c r="G306" s="270"/>
      <c r="H306" s="253">
        <v>557163.65</v>
      </c>
      <c r="I306" s="253"/>
      <c r="J306" s="13">
        <v>340742.66302839201</v>
      </c>
      <c r="K306" s="13">
        <v>162955.93895727501</v>
      </c>
      <c r="L306" s="13">
        <v>47652.370258645897</v>
      </c>
    </row>
    <row r="307" spans="2:12" s="1" customFormat="1" ht="10" x14ac:dyDescent="0.2">
      <c r="B307" s="62">
        <v>45017</v>
      </c>
      <c r="C307" s="63">
        <v>54027</v>
      </c>
      <c r="D307" s="13">
        <v>296</v>
      </c>
      <c r="E307" s="64">
        <v>9010</v>
      </c>
      <c r="F307" s="270"/>
      <c r="G307" s="270"/>
      <c r="H307" s="253">
        <v>533506.49</v>
      </c>
      <c r="I307" s="253"/>
      <c r="J307" s="13">
        <v>325739.18521334702</v>
      </c>
      <c r="K307" s="13">
        <v>155397.29429573001</v>
      </c>
      <c r="L307" s="13">
        <v>45255.758773376903</v>
      </c>
    </row>
    <row r="308" spans="2:12" s="1" customFormat="1" ht="10" x14ac:dyDescent="0.2">
      <c r="B308" s="62">
        <v>45017</v>
      </c>
      <c r="C308" s="63">
        <v>54058</v>
      </c>
      <c r="D308" s="13">
        <v>297</v>
      </c>
      <c r="E308" s="64">
        <v>9041</v>
      </c>
      <c r="F308" s="270"/>
      <c r="G308" s="270"/>
      <c r="H308" s="253">
        <v>512651.72</v>
      </c>
      <c r="I308" s="253"/>
      <c r="J308" s="13">
        <v>312475.15825970302</v>
      </c>
      <c r="K308" s="13">
        <v>148690.43659141101</v>
      </c>
      <c r="L308" s="13">
        <v>43119.136412584099</v>
      </c>
    </row>
    <row r="309" spans="2:12" s="1" customFormat="1" ht="10" x14ac:dyDescent="0.2">
      <c r="B309" s="62">
        <v>45017</v>
      </c>
      <c r="C309" s="63">
        <v>54089</v>
      </c>
      <c r="D309" s="13">
        <v>298</v>
      </c>
      <c r="E309" s="64">
        <v>9072</v>
      </c>
      <c r="F309" s="270"/>
      <c r="G309" s="270"/>
      <c r="H309" s="253">
        <v>491768.8</v>
      </c>
      <c r="I309" s="253"/>
      <c r="J309" s="13">
        <v>299238.05871682701</v>
      </c>
      <c r="K309" s="13">
        <v>142029.46837919499</v>
      </c>
      <c r="L309" s="13">
        <v>41013.0529420768</v>
      </c>
    </row>
    <row r="310" spans="2:12" s="1" customFormat="1" ht="10" x14ac:dyDescent="0.2">
      <c r="B310" s="62">
        <v>45017</v>
      </c>
      <c r="C310" s="63">
        <v>54118</v>
      </c>
      <c r="D310" s="13">
        <v>299</v>
      </c>
      <c r="E310" s="64">
        <v>9101</v>
      </c>
      <c r="F310" s="270"/>
      <c r="G310" s="270"/>
      <c r="H310" s="253">
        <v>473787.67</v>
      </c>
      <c r="I310" s="253"/>
      <c r="J310" s="13">
        <v>287839.20926692401</v>
      </c>
      <c r="K310" s="13">
        <v>136294.09100196601</v>
      </c>
      <c r="L310" s="13">
        <v>39200.9157111799</v>
      </c>
    </row>
    <row r="311" spans="2:12" s="1" customFormat="1" ht="10" x14ac:dyDescent="0.2">
      <c r="B311" s="62">
        <v>45017</v>
      </c>
      <c r="C311" s="63">
        <v>54149</v>
      </c>
      <c r="D311" s="13">
        <v>300</v>
      </c>
      <c r="E311" s="64">
        <v>9132</v>
      </c>
      <c r="F311" s="270"/>
      <c r="G311" s="270"/>
      <c r="H311" s="253">
        <v>456592.95</v>
      </c>
      <c r="I311" s="253"/>
      <c r="J311" s="13">
        <v>276922.45887123799</v>
      </c>
      <c r="K311" s="13">
        <v>130791.447616196</v>
      </c>
      <c r="L311" s="13">
        <v>37458.911278387597</v>
      </c>
    </row>
    <row r="312" spans="2:12" s="1" customFormat="1" ht="10" x14ac:dyDescent="0.2">
      <c r="B312" s="62">
        <v>45017</v>
      </c>
      <c r="C312" s="63">
        <v>54179</v>
      </c>
      <c r="D312" s="13">
        <v>301</v>
      </c>
      <c r="E312" s="64">
        <v>9162</v>
      </c>
      <c r="F312" s="270"/>
      <c r="G312" s="270"/>
      <c r="H312" s="253">
        <v>439371.33</v>
      </c>
      <c r="I312" s="253"/>
      <c r="J312" s="13">
        <v>266040.19214777299</v>
      </c>
      <c r="K312" s="13">
        <v>125342.452374001</v>
      </c>
      <c r="L312" s="13">
        <v>35751.154848234102</v>
      </c>
    </row>
    <row r="313" spans="2:12" s="1" customFormat="1" ht="10" x14ac:dyDescent="0.2">
      <c r="B313" s="62">
        <v>45017</v>
      </c>
      <c r="C313" s="63">
        <v>54210</v>
      </c>
      <c r="D313" s="13">
        <v>302</v>
      </c>
      <c r="E313" s="64">
        <v>9193</v>
      </c>
      <c r="F313" s="270"/>
      <c r="G313" s="270"/>
      <c r="H313" s="253">
        <v>422122.77</v>
      </c>
      <c r="I313" s="253"/>
      <c r="J313" s="13">
        <v>255162.64563251601</v>
      </c>
      <c r="K313" s="13">
        <v>119911.855731592</v>
      </c>
      <c r="L313" s="13">
        <v>34057.332643289497</v>
      </c>
    </row>
    <row r="314" spans="2:12" s="1" customFormat="1" ht="10" x14ac:dyDescent="0.2">
      <c r="B314" s="62">
        <v>45017</v>
      </c>
      <c r="C314" s="63">
        <v>54240</v>
      </c>
      <c r="D314" s="13">
        <v>303</v>
      </c>
      <c r="E314" s="64">
        <v>9223</v>
      </c>
      <c r="F314" s="270"/>
      <c r="G314" s="270"/>
      <c r="H314" s="253">
        <v>406151.95</v>
      </c>
      <c r="I314" s="253"/>
      <c r="J314" s="13">
        <v>245105.70516881699</v>
      </c>
      <c r="K314" s="13">
        <v>114902.165876778</v>
      </c>
      <c r="L314" s="13">
        <v>32500.7067915111</v>
      </c>
    </row>
    <row r="315" spans="2:12" s="1" customFormat="1" ht="10" x14ac:dyDescent="0.2">
      <c r="B315" s="62">
        <v>45017</v>
      </c>
      <c r="C315" s="63">
        <v>54271</v>
      </c>
      <c r="D315" s="13">
        <v>304</v>
      </c>
      <c r="E315" s="64">
        <v>9254</v>
      </c>
      <c r="F315" s="270"/>
      <c r="G315" s="270"/>
      <c r="H315" s="253">
        <v>390155.73</v>
      </c>
      <c r="I315" s="253"/>
      <c r="J315" s="13">
        <v>235052.917500632</v>
      </c>
      <c r="K315" s="13">
        <v>109909.32327912599</v>
      </c>
      <c r="L315" s="13">
        <v>30956.777378794101</v>
      </c>
    </row>
    <row r="316" spans="2:12" s="1" customFormat="1" ht="10" x14ac:dyDescent="0.2">
      <c r="B316" s="62">
        <v>45017</v>
      </c>
      <c r="C316" s="63">
        <v>54302</v>
      </c>
      <c r="D316" s="13">
        <v>305</v>
      </c>
      <c r="E316" s="64">
        <v>9285</v>
      </c>
      <c r="F316" s="270"/>
      <c r="G316" s="270"/>
      <c r="H316" s="253">
        <v>374134.1</v>
      </c>
      <c r="I316" s="253"/>
      <c r="J316" s="13">
        <v>225018.242764072</v>
      </c>
      <c r="K316" s="13">
        <v>104949.58111645099</v>
      </c>
      <c r="L316" s="13">
        <v>29434.627168950101</v>
      </c>
    </row>
    <row r="317" spans="2:12" s="1" customFormat="1" ht="10" x14ac:dyDescent="0.2">
      <c r="B317" s="62">
        <v>45017</v>
      </c>
      <c r="C317" s="63">
        <v>54332</v>
      </c>
      <c r="D317" s="13">
        <v>306</v>
      </c>
      <c r="E317" s="64">
        <v>9315</v>
      </c>
      <c r="F317" s="270"/>
      <c r="G317" s="270"/>
      <c r="H317" s="253">
        <v>358087.75</v>
      </c>
      <c r="I317" s="253"/>
      <c r="J317" s="13">
        <v>215013.86216159799</v>
      </c>
      <c r="K317" s="13">
        <v>100036.66577047</v>
      </c>
      <c r="L317" s="13">
        <v>27941.719038479099</v>
      </c>
    </row>
    <row r="318" spans="2:12" s="1" customFormat="1" ht="10" x14ac:dyDescent="0.2">
      <c r="B318" s="62">
        <v>45017</v>
      </c>
      <c r="C318" s="63">
        <v>54363</v>
      </c>
      <c r="D318" s="13">
        <v>307</v>
      </c>
      <c r="E318" s="64">
        <v>9346</v>
      </c>
      <c r="F318" s="270"/>
      <c r="G318" s="270"/>
      <c r="H318" s="253">
        <v>343909.69</v>
      </c>
      <c r="I318" s="253"/>
      <c r="J318" s="13">
        <v>206150.402784915</v>
      </c>
      <c r="K318" s="13">
        <v>95668.9546511558</v>
      </c>
      <c r="L318" s="13">
        <v>26608.571593672899</v>
      </c>
    </row>
    <row r="319" spans="2:12" s="1" customFormat="1" ht="10" x14ac:dyDescent="0.2">
      <c r="B319" s="62">
        <v>45017</v>
      </c>
      <c r="C319" s="63">
        <v>54393</v>
      </c>
      <c r="D319" s="13">
        <v>308</v>
      </c>
      <c r="E319" s="64">
        <v>9376</v>
      </c>
      <c r="F319" s="270"/>
      <c r="G319" s="270"/>
      <c r="H319" s="253">
        <v>329707.75</v>
      </c>
      <c r="I319" s="253"/>
      <c r="J319" s="13">
        <v>197312.90516390299</v>
      </c>
      <c r="K319" s="13">
        <v>91342.332866665194</v>
      </c>
      <c r="L319" s="13">
        <v>25301.059934107401</v>
      </c>
    </row>
    <row r="320" spans="2:12" s="1" customFormat="1" ht="10" x14ac:dyDescent="0.2">
      <c r="B320" s="62">
        <v>45017</v>
      </c>
      <c r="C320" s="63">
        <v>54424</v>
      </c>
      <c r="D320" s="13">
        <v>309</v>
      </c>
      <c r="E320" s="64">
        <v>9407</v>
      </c>
      <c r="F320" s="270"/>
      <c r="G320" s="270"/>
      <c r="H320" s="253">
        <v>315481.78999999998</v>
      </c>
      <c r="I320" s="253"/>
      <c r="J320" s="13">
        <v>188479.19174097499</v>
      </c>
      <c r="K320" s="13">
        <v>87031.027680602201</v>
      </c>
      <c r="L320" s="13">
        <v>24004.758856214099</v>
      </c>
    </row>
    <row r="321" spans="2:12" s="1" customFormat="1" ht="10" x14ac:dyDescent="0.2">
      <c r="B321" s="62">
        <v>45017</v>
      </c>
      <c r="C321" s="63">
        <v>54455</v>
      </c>
      <c r="D321" s="13">
        <v>310</v>
      </c>
      <c r="E321" s="64">
        <v>9438</v>
      </c>
      <c r="F321" s="270"/>
      <c r="G321" s="270"/>
      <c r="H321" s="253">
        <v>301231.93</v>
      </c>
      <c r="I321" s="253"/>
      <c r="J321" s="13">
        <v>179660.62154988199</v>
      </c>
      <c r="K321" s="13">
        <v>82748.035439798507</v>
      </c>
      <c r="L321" s="13">
        <v>22726.761119260998</v>
      </c>
    </row>
    <row r="322" spans="2:12" s="1" customFormat="1" ht="10" x14ac:dyDescent="0.2">
      <c r="B322" s="62">
        <v>45017</v>
      </c>
      <c r="C322" s="63">
        <v>54483</v>
      </c>
      <c r="D322" s="13">
        <v>311</v>
      </c>
      <c r="E322" s="64">
        <v>9466</v>
      </c>
      <c r="F322" s="270"/>
      <c r="G322" s="270"/>
      <c r="H322" s="253">
        <v>286958.02</v>
      </c>
      <c r="I322" s="253"/>
      <c r="J322" s="13">
        <v>170885.173448872</v>
      </c>
      <c r="K322" s="13">
        <v>78525.424651984504</v>
      </c>
      <c r="L322" s="13">
        <v>21484.4955101983</v>
      </c>
    </row>
    <row r="323" spans="2:12" s="1" customFormat="1" ht="10" x14ac:dyDescent="0.2">
      <c r="B323" s="62">
        <v>45017</v>
      </c>
      <c r="C323" s="63">
        <v>54514</v>
      </c>
      <c r="D323" s="13">
        <v>312</v>
      </c>
      <c r="E323" s="64">
        <v>9497</v>
      </c>
      <c r="F323" s="270"/>
      <c r="G323" s="270"/>
      <c r="H323" s="253">
        <v>273134.40999999997</v>
      </c>
      <c r="I323" s="253"/>
      <c r="J323" s="13">
        <v>162377.26137234599</v>
      </c>
      <c r="K323" s="13">
        <v>74426.091987784195</v>
      </c>
      <c r="L323" s="13">
        <v>20276.6731920858</v>
      </c>
    </row>
    <row r="324" spans="2:12" s="1" customFormat="1" ht="10" x14ac:dyDescent="0.2">
      <c r="B324" s="62">
        <v>45017</v>
      </c>
      <c r="C324" s="63">
        <v>54544</v>
      </c>
      <c r="D324" s="13">
        <v>313</v>
      </c>
      <c r="E324" s="64">
        <v>9527</v>
      </c>
      <c r="F324" s="270"/>
      <c r="G324" s="270"/>
      <c r="H324" s="253">
        <v>259705.92</v>
      </c>
      <c r="I324" s="253"/>
      <c r="J324" s="13">
        <v>154140.65687550299</v>
      </c>
      <c r="K324" s="13">
        <v>70476.929661214002</v>
      </c>
      <c r="L324" s="13">
        <v>19122.054220053</v>
      </c>
    </row>
    <row r="325" spans="2:12" s="1" customFormat="1" ht="10" x14ac:dyDescent="0.2">
      <c r="B325" s="62">
        <v>45017</v>
      </c>
      <c r="C325" s="63">
        <v>54575</v>
      </c>
      <c r="D325" s="13">
        <v>314</v>
      </c>
      <c r="E325" s="64">
        <v>9558</v>
      </c>
      <c r="F325" s="270"/>
      <c r="G325" s="270"/>
      <c r="H325" s="253">
        <v>246254.66</v>
      </c>
      <c r="I325" s="253"/>
      <c r="J325" s="13">
        <v>145909.171881538</v>
      </c>
      <c r="K325" s="13">
        <v>66543.625025235902</v>
      </c>
      <c r="L325" s="13">
        <v>17978.383695454701</v>
      </c>
    </row>
    <row r="326" spans="2:12" s="1" customFormat="1" ht="10" x14ac:dyDescent="0.2">
      <c r="B326" s="62">
        <v>45017</v>
      </c>
      <c r="C326" s="63">
        <v>54605</v>
      </c>
      <c r="D326" s="13">
        <v>315</v>
      </c>
      <c r="E326" s="64">
        <v>9588</v>
      </c>
      <c r="F326" s="270"/>
      <c r="G326" s="270"/>
      <c r="H326" s="253">
        <v>233364.93</v>
      </c>
      <c r="I326" s="253"/>
      <c r="J326" s="13">
        <v>138044.87452701401</v>
      </c>
      <c r="K326" s="13">
        <v>62802.0639548564</v>
      </c>
      <c r="L326" s="13">
        <v>16897.956563980701</v>
      </c>
    </row>
    <row r="327" spans="2:12" s="1" customFormat="1" ht="10" x14ac:dyDescent="0.2">
      <c r="B327" s="62">
        <v>45017</v>
      </c>
      <c r="C327" s="63">
        <v>54636</v>
      </c>
      <c r="D327" s="13">
        <v>316</v>
      </c>
      <c r="E327" s="64">
        <v>9619</v>
      </c>
      <c r="F327" s="270"/>
      <c r="G327" s="270"/>
      <c r="H327" s="253">
        <v>220453.17</v>
      </c>
      <c r="I327" s="253"/>
      <c r="J327" s="13">
        <v>130185.861851946</v>
      </c>
      <c r="K327" s="13">
        <v>59076.063126788402</v>
      </c>
      <c r="L327" s="13">
        <v>15828.0873407451</v>
      </c>
    </row>
    <row r="328" spans="2:12" s="1" customFormat="1" ht="10" x14ac:dyDescent="0.2">
      <c r="B328" s="62">
        <v>45017</v>
      </c>
      <c r="C328" s="63">
        <v>54667</v>
      </c>
      <c r="D328" s="13">
        <v>317</v>
      </c>
      <c r="E328" s="64">
        <v>9650</v>
      </c>
      <c r="F328" s="270"/>
      <c r="G328" s="270"/>
      <c r="H328" s="253">
        <v>208442.42</v>
      </c>
      <c r="I328" s="253"/>
      <c r="J328" s="13">
        <v>122884.288739121</v>
      </c>
      <c r="K328" s="13">
        <v>55620.921061905603</v>
      </c>
      <c r="L328" s="13">
        <v>14839.2409983819</v>
      </c>
    </row>
    <row r="329" spans="2:12" s="1" customFormat="1" ht="10" x14ac:dyDescent="0.2">
      <c r="B329" s="62">
        <v>45017</v>
      </c>
      <c r="C329" s="63">
        <v>54697</v>
      </c>
      <c r="D329" s="13">
        <v>318</v>
      </c>
      <c r="E329" s="64">
        <v>9680</v>
      </c>
      <c r="F329" s="270"/>
      <c r="G329" s="270"/>
      <c r="H329" s="253">
        <v>196410.76</v>
      </c>
      <c r="I329" s="253"/>
      <c r="J329" s="13">
        <v>115601.132826891</v>
      </c>
      <c r="K329" s="13">
        <v>52195.573467240203</v>
      </c>
      <c r="L329" s="13">
        <v>13868.301307030801</v>
      </c>
    </row>
    <row r="330" spans="2:12" s="1" customFormat="1" ht="10" x14ac:dyDescent="0.2">
      <c r="B330" s="62">
        <v>45017</v>
      </c>
      <c r="C330" s="63">
        <v>54728</v>
      </c>
      <c r="D330" s="13">
        <v>319</v>
      </c>
      <c r="E330" s="64">
        <v>9711</v>
      </c>
      <c r="F330" s="270"/>
      <c r="G330" s="270"/>
      <c r="H330" s="253">
        <v>184358.13</v>
      </c>
      <c r="I330" s="253"/>
      <c r="J330" s="13">
        <v>108323.30127945601</v>
      </c>
      <c r="K330" s="13">
        <v>48785.140895058801</v>
      </c>
      <c r="L330" s="13">
        <v>12907.2516766148</v>
      </c>
    </row>
    <row r="331" spans="2:12" s="1" customFormat="1" ht="10" x14ac:dyDescent="0.2">
      <c r="B331" s="62">
        <v>45017</v>
      </c>
      <c r="C331" s="63">
        <v>54758</v>
      </c>
      <c r="D331" s="13">
        <v>320</v>
      </c>
      <c r="E331" s="64">
        <v>9741</v>
      </c>
      <c r="F331" s="270"/>
      <c r="G331" s="270"/>
      <c r="H331" s="253">
        <v>172284.45</v>
      </c>
      <c r="I331" s="253"/>
      <c r="J331" s="13">
        <v>101063.011206429</v>
      </c>
      <c r="K331" s="13">
        <v>45403.327015003997</v>
      </c>
      <c r="L331" s="13">
        <v>11963.271970666199</v>
      </c>
    </row>
    <row r="332" spans="2:12" s="1" customFormat="1" ht="10" x14ac:dyDescent="0.2">
      <c r="B332" s="62">
        <v>45017</v>
      </c>
      <c r="C332" s="63">
        <v>54789</v>
      </c>
      <c r="D332" s="13">
        <v>321</v>
      </c>
      <c r="E332" s="64">
        <v>9772</v>
      </c>
      <c r="F332" s="270"/>
      <c r="G332" s="270"/>
      <c r="H332" s="253">
        <v>160190.54999999999</v>
      </c>
      <c r="I332" s="253"/>
      <c r="J332" s="13">
        <v>93809.284774305706</v>
      </c>
      <c r="K332" s="13">
        <v>42037.352977830698</v>
      </c>
      <c r="L332" s="13">
        <v>11029.460742288</v>
      </c>
    </row>
    <row r="333" spans="2:12" s="1" customFormat="1" ht="10" x14ac:dyDescent="0.2">
      <c r="B333" s="62">
        <v>45017</v>
      </c>
      <c r="C333" s="63">
        <v>54820</v>
      </c>
      <c r="D333" s="13">
        <v>322</v>
      </c>
      <c r="E333" s="64">
        <v>9803</v>
      </c>
      <c r="F333" s="270"/>
      <c r="G333" s="270"/>
      <c r="H333" s="253">
        <v>149008.29</v>
      </c>
      <c r="I333" s="253"/>
      <c r="J333" s="13">
        <v>87112.833906080297</v>
      </c>
      <c r="K333" s="13">
        <v>38937.294478640797</v>
      </c>
      <c r="L333" s="13">
        <v>10172.8188053546</v>
      </c>
    </row>
    <row r="334" spans="2:12" s="1" customFormat="1" ht="10" x14ac:dyDescent="0.2">
      <c r="B334" s="62">
        <v>45017</v>
      </c>
      <c r="C334" s="63">
        <v>54848</v>
      </c>
      <c r="D334" s="13">
        <v>323</v>
      </c>
      <c r="E334" s="64">
        <v>9831</v>
      </c>
      <c r="F334" s="270"/>
      <c r="G334" s="270"/>
      <c r="H334" s="253">
        <v>137806.51999999999</v>
      </c>
      <c r="I334" s="253"/>
      <c r="J334" s="13">
        <v>80440.655339795107</v>
      </c>
      <c r="K334" s="13">
        <v>35872.392741532203</v>
      </c>
      <c r="L334" s="13">
        <v>9336.2160744798002</v>
      </c>
    </row>
    <row r="335" spans="2:12" s="1" customFormat="1" ht="10" x14ac:dyDescent="0.2">
      <c r="B335" s="62">
        <v>45017</v>
      </c>
      <c r="C335" s="63">
        <v>54879</v>
      </c>
      <c r="D335" s="13">
        <v>324</v>
      </c>
      <c r="E335" s="64">
        <v>9862</v>
      </c>
      <c r="F335" s="270"/>
      <c r="G335" s="270"/>
      <c r="H335" s="253">
        <v>126585.2</v>
      </c>
      <c r="I335" s="253"/>
      <c r="J335" s="13">
        <v>73765.203614588099</v>
      </c>
      <c r="K335" s="13">
        <v>32811.824808259698</v>
      </c>
      <c r="L335" s="13">
        <v>8503.4967926383306</v>
      </c>
    </row>
    <row r="336" spans="2:12" s="1" customFormat="1" ht="10" x14ac:dyDescent="0.2">
      <c r="B336" s="62">
        <v>45017</v>
      </c>
      <c r="C336" s="63">
        <v>54909</v>
      </c>
      <c r="D336" s="13">
        <v>325</v>
      </c>
      <c r="E336" s="64">
        <v>9892</v>
      </c>
      <c r="F336" s="270"/>
      <c r="G336" s="270"/>
      <c r="H336" s="253">
        <v>115344.3</v>
      </c>
      <c r="I336" s="253"/>
      <c r="J336" s="13">
        <v>67104.448514114396</v>
      </c>
      <c r="K336" s="13">
        <v>29775.558574066799</v>
      </c>
      <c r="L336" s="13">
        <v>7684.9875631377199</v>
      </c>
    </row>
    <row r="337" spans="2:12" s="1" customFormat="1" ht="10" x14ac:dyDescent="0.2">
      <c r="B337" s="62">
        <v>45017</v>
      </c>
      <c r="C337" s="63">
        <v>54940</v>
      </c>
      <c r="D337" s="13">
        <v>326</v>
      </c>
      <c r="E337" s="64">
        <v>9923</v>
      </c>
      <c r="F337" s="270"/>
      <c r="G337" s="270"/>
      <c r="H337" s="253">
        <v>104154.7</v>
      </c>
      <c r="I337" s="253"/>
      <c r="J337" s="13">
        <v>60491.844236032397</v>
      </c>
      <c r="K337" s="13">
        <v>26773.153249787501</v>
      </c>
      <c r="L337" s="13">
        <v>6880.8072952618704</v>
      </c>
    </row>
    <row r="338" spans="2:12" s="1" customFormat="1" ht="10" x14ac:dyDescent="0.2">
      <c r="B338" s="62">
        <v>45017</v>
      </c>
      <c r="C338" s="63">
        <v>54970</v>
      </c>
      <c r="D338" s="13">
        <v>327</v>
      </c>
      <c r="E338" s="64">
        <v>9953</v>
      </c>
      <c r="F338" s="270"/>
      <c r="G338" s="270"/>
      <c r="H338" s="253">
        <v>92945.68</v>
      </c>
      <c r="I338" s="253"/>
      <c r="J338" s="13">
        <v>53893.169100949701</v>
      </c>
      <c r="K338" s="13">
        <v>23793.930479943101</v>
      </c>
      <c r="L338" s="13">
        <v>6090.0680159634303</v>
      </c>
    </row>
    <row r="339" spans="2:12" s="1" customFormat="1" ht="10" x14ac:dyDescent="0.2">
      <c r="B339" s="62">
        <v>45017</v>
      </c>
      <c r="C339" s="63">
        <v>55001</v>
      </c>
      <c r="D339" s="13">
        <v>328</v>
      </c>
      <c r="E339" s="64">
        <v>9984</v>
      </c>
      <c r="F339" s="270"/>
      <c r="G339" s="270"/>
      <c r="H339" s="253">
        <v>82850.67</v>
      </c>
      <c r="I339" s="253"/>
      <c r="J339" s="13">
        <v>47958.248877908503</v>
      </c>
      <c r="K339" s="13">
        <v>21119.803637958601</v>
      </c>
      <c r="L339" s="13">
        <v>5382.72819388687</v>
      </c>
    </row>
    <row r="340" spans="2:12" s="1" customFormat="1" ht="10" x14ac:dyDescent="0.2">
      <c r="B340" s="62">
        <v>45017</v>
      </c>
      <c r="C340" s="63">
        <v>55032</v>
      </c>
      <c r="D340" s="13">
        <v>329</v>
      </c>
      <c r="E340" s="64">
        <v>10015</v>
      </c>
      <c r="F340" s="270"/>
      <c r="G340" s="270"/>
      <c r="H340" s="253">
        <v>72738.320000000007</v>
      </c>
      <c r="I340" s="253"/>
      <c r="J340" s="13">
        <v>42033.285485938897</v>
      </c>
      <c r="K340" s="13">
        <v>18463.498236616098</v>
      </c>
      <c r="L340" s="13">
        <v>4685.7939043030201</v>
      </c>
    </row>
    <row r="341" spans="2:12" s="1" customFormat="1" ht="10" x14ac:dyDescent="0.2">
      <c r="B341" s="62">
        <v>45017</v>
      </c>
      <c r="C341" s="63">
        <v>55062</v>
      </c>
      <c r="D341" s="13">
        <v>330</v>
      </c>
      <c r="E341" s="64">
        <v>10045</v>
      </c>
      <c r="F341" s="270"/>
      <c r="G341" s="270"/>
      <c r="H341" s="253">
        <v>62608.55</v>
      </c>
      <c r="I341" s="253"/>
      <c r="J341" s="13">
        <v>36120.210901668601</v>
      </c>
      <c r="K341" s="13">
        <v>15827.0763178864</v>
      </c>
      <c r="L341" s="13">
        <v>4000.2393144274401</v>
      </c>
    </row>
    <row r="342" spans="2:12" s="1" customFormat="1" ht="10" x14ac:dyDescent="0.2">
      <c r="B342" s="62">
        <v>45017</v>
      </c>
      <c r="C342" s="63">
        <v>55093</v>
      </c>
      <c r="D342" s="13">
        <v>331</v>
      </c>
      <c r="E342" s="64">
        <v>10076</v>
      </c>
      <c r="F342" s="270"/>
      <c r="G342" s="270"/>
      <c r="H342" s="253">
        <v>53834.11</v>
      </c>
      <c r="I342" s="253"/>
      <c r="J342" s="13">
        <v>31005.372141869299</v>
      </c>
      <c r="K342" s="13">
        <v>13551.3156156901</v>
      </c>
      <c r="L342" s="13">
        <v>3410.5416465684898</v>
      </c>
    </row>
    <row r="343" spans="2:12" s="1" customFormat="1" ht="10" x14ac:dyDescent="0.2">
      <c r="B343" s="62">
        <v>45017</v>
      </c>
      <c r="C343" s="63">
        <v>55123</v>
      </c>
      <c r="D343" s="13">
        <v>332</v>
      </c>
      <c r="E343" s="64">
        <v>10106</v>
      </c>
      <c r="F343" s="270"/>
      <c r="G343" s="270"/>
      <c r="H343" s="253">
        <v>47546.01</v>
      </c>
      <c r="I343" s="253"/>
      <c r="J343" s="13">
        <v>27338.837809209799</v>
      </c>
      <c r="K343" s="13">
        <v>11919.3981713875</v>
      </c>
      <c r="L343" s="13">
        <v>2987.5302270288998</v>
      </c>
    </row>
    <row r="344" spans="2:12" s="1" customFormat="1" ht="10" x14ac:dyDescent="0.2">
      <c r="B344" s="62">
        <v>45017</v>
      </c>
      <c r="C344" s="63">
        <v>55154</v>
      </c>
      <c r="D344" s="13">
        <v>333</v>
      </c>
      <c r="E344" s="64">
        <v>10137</v>
      </c>
      <c r="F344" s="270"/>
      <c r="G344" s="270"/>
      <c r="H344" s="253">
        <v>41249.96</v>
      </c>
      <c r="I344" s="253"/>
      <c r="J344" s="13">
        <v>23678.396134271701</v>
      </c>
      <c r="K344" s="13">
        <v>10297.235709112099</v>
      </c>
      <c r="L344" s="13">
        <v>2570.0126082258498</v>
      </c>
    </row>
    <row r="345" spans="2:12" s="1" customFormat="1" ht="10" x14ac:dyDescent="0.2">
      <c r="B345" s="62">
        <v>45017</v>
      </c>
      <c r="C345" s="63">
        <v>55185</v>
      </c>
      <c r="D345" s="13">
        <v>334</v>
      </c>
      <c r="E345" s="64">
        <v>10168</v>
      </c>
      <c r="F345" s="270"/>
      <c r="G345" s="270"/>
      <c r="H345" s="253">
        <v>34945.89</v>
      </c>
      <c r="I345" s="253"/>
      <c r="J345" s="13">
        <v>20025.696723972698</v>
      </c>
      <c r="K345" s="13">
        <v>8686.6055243565897</v>
      </c>
      <c r="L345" s="13">
        <v>2158.8442896758702</v>
      </c>
    </row>
    <row r="346" spans="2:12" s="1" customFormat="1" ht="10" x14ac:dyDescent="0.2">
      <c r="B346" s="62">
        <v>45017</v>
      </c>
      <c r="C346" s="63">
        <v>55213</v>
      </c>
      <c r="D346" s="13">
        <v>335</v>
      </c>
      <c r="E346" s="64">
        <v>10196</v>
      </c>
      <c r="F346" s="270"/>
      <c r="G346" s="270"/>
      <c r="H346" s="253">
        <v>28736.959999999999</v>
      </c>
      <c r="I346" s="253"/>
      <c r="J346" s="13">
        <v>16442.447949383299</v>
      </c>
      <c r="K346" s="13">
        <v>7115.9036145559703</v>
      </c>
      <c r="L346" s="13">
        <v>1761.7175776305</v>
      </c>
    </row>
    <row r="347" spans="2:12" s="1" customFormat="1" ht="10" x14ac:dyDescent="0.2">
      <c r="B347" s="62">
        <v>45017</v>
      </c>
      <c r="C347" s="63">
        <v>55244</v>
      </c>
      <c r="D347" s="13">
        <v>336</v>
      </c>
      <c r="E347" s="64">
        <v>10227</v>
      </c>
      <c r="F347" s="270"/>
      <c r="G347" s="270"/>
      <c r="H347" s="253">
        <v>24589.67</v>
      </c>
      <c r="I347" s="253"/>
      <c r="J347" s="13">
        <v>14045.6270244846</v>
      </c>
      <c r="K347" s="13">
        <v>6063.1568847974804</v>
      </c>
      <c r="L347" s="13">
        <v>1494.7262309493599</v>
      </c>
    </row>
    <row r="348" spans="2:12" s="1" customFormat="1" ht="10" x14ac:dyDescent="0.2">
      <c r="B348" s="62">
        <v>45017</v>
      </c>
      <c r="C348" s="63">
        <v>55274</v>
      </c>
      <c r="D348" s="13">
        <v>337</v>
      </c>
      <c r="E348" s="64">
        <v>10257</v>
      </c>
      <c r="F348" s="270"/>
      <c r="G348" s="270"/>
      <c r="H348" s="253">
        <v>20437.93</v>
      </c>
      <c r="I348" s="253"/>
      <c r="J348" s="13">
        <v>11654.9898337061</v>
      </c>
      <c r="K348" s="13">
        <v>5018.7936565676</v>
      </c>
      <c r="L348" s="13">
        <v>1232.1916858406701</v>
      </c>
    </row>
    <row r="349" spans="2:12" s="1" customFormat="1" ht="10" x14ac:dyDescent="0.2">
      <c r="B349" s="62">
        <v>45017</v>
      </c>
      <c r="C349" s="63">
        <v>55305</v>
      </c>
      <c r="D349" s="13">
        <v>338</v>
      </c>
      <c r="E349" s="64">
        <v>10288</v>
      </c>
      <c r="F349" s="270"/>
      <c r="G349" s="270"/>
      <c r="H349" s="253">
        <v>16281.79</v>
      </c>
      <c r="I349" s="253"/>
      <c r="J349" s="13">
        <v>9269.1502012799992</v>
      </c>
      <c r="K349" s="13">
        <v>3981.2683735869</v>
      </c>
      <c r="L349" s="13">
        <v>973.32304744065402</v>
      </c>
    </row>
    <row r="350" spans="2:12" s="1" customFormat="1" ht="10" x14ac:dyDescent="0.2">
      <c r="B350" s="62">
        <v>45017</v>
      </c>
      <c r="C350" s="63">
        <v>55335</v>
      </c>
      <c r="D350" s="13">
        <v>339</v>
      </c>
      <c r="E350" s="64">
        <v>10318</v>
      </c>
      <c r="F350" s="270"/>
      <c r="G350" s="270"/>
      <c r="H350" s="253">
        <v>12812.08</v>
      </c>
      <c r="I350" s="253"/>
      <c r="J350" s="13">
        <v>7281.8876303917696</v>
      </c>
      <c r="K350" s="13">
        <v>3120.0048881685102</v>
      </c>
      <c r="L350" s="13">
        <v>759.63840136741703</v>
      </c>
    </row>
    <row r="351" spans="2:12" s="1" customFormat="1" ht="10" x14ac:dyDescent="0.2">
      <c r="B351" s="62">
        <v>45017</v>
      </c>
      <c r="C351" s="63">
        <v>55366</v>
      </c>
      <c r="D351" s="13">
        <v>340</v>
      </c>
      <c r="E351" s="64">
        <v>10349</v>
      </c>
      <c r="F351" s="270"/>
      <c r="G351" s="270"/>
      <c r="H351" s="253">
        <v>9338.56</v>
      </c>
      <c r="I351" s="253"/>
      <c r="J351" s="13">
        <v>5298.6718425900599</v>
      </c>
      <c r="K351" s="13">
        <v>2264.5004850761702</v>
      </c>
      <c r="L351" s="13">
        <v>549.01053006383904</v>
      </c>
    </row>
    <row r="352" spans="2:12" s="1" customFormat="1" ht="10" x14ac:dyDescent="0.2">
      <c r="B352" s="62">
        <v>45017</v>
      </c>
      <c r="C352" s="63">
        <v>55397</v>
      </c>
      <c r="D352" s="13">
        <v>341</v>
      </c>
      <c r="E352" s="64">
        <v>10380</v>
      </c>
      <c r="F352" s="270"/>
      <c r="G352" s="270"/>
      <c r="H352" s="253">
        <v>8007.88</v>
      </c>
      <c r="I352" s="253"/>
      <c r="J352" s="13">
        <v>4535.9415093227599</v>
      </c>
      <c r="K352" s="13">
        <v>1933.60131625247</v>
      </c>
      <c r="L352" s="13">
        <v>466.801033483271</v>
      </c>
    </row>
    <row r="353" spans="2:12" s="1" customFormat="1" ht="10" x14ac:dyDescent="0.2">
      <c r="B353" s="62">
        <v>45017</v>
      </c>
      <c r="C353" s="63">
        <v>55427</v>
      </c>
      <c r="D353" s="13">
        <v>342</v>
      </c>
      <c r="E353" s="64">
        <v>10410</v>
      </c>
      <c r="F353" s="270"/>
      <c r="G353" s="270"/>
      <c r="H353" s="253">
        <v>6676.07</v>
      </c>
      <c r="I353" s="253"/>
      <c r="J353" s="13">
        <v>3775.35096901106</v>
      </c>
      <c r="K353" s="13">
        <v>1605.41229949422</v>
      </c>
      <c r="L353" s="13">
        <v>385.98243823264602</v>
      </c>
    </row>
    <row r="354" spans="2:12" s="1" customFormat="1" ht="10" x14ac:dyDescent="0.2">
      <c r="B354" s="62">
        <v>45017</v>
      </c>
      <c r="C354" s="63">
        <v>55458</v>
      </c>
      <c r="D354" s="13">
        <v>343</v>
      </c>
      <c r="E354" s="64">
        <v>10441</v>
      </c>
      <c r="F354" s="270"/>
      <c r="G354" s="270"/>
      <c r="H354" s="253">
        <v>5343.12</v>
      </c>
      <c r="I354" s="253"/>
      <c r="J354" s="13">
        <v>3016.4362873395899</v>
      </c>
      <c r="K354" s="13">
        <v>1279.43287040873</v>
      </c>
      <c r="L354" s="13">
        <v>306.30570312320299</v>
      </c>
    </row>
    <row r="355" spans="2:12" s="1" customFormat="1" ht="10" x14ac:dyDescent="0.2">
      <c r="B355" s="62">
        <v>45017</v>
      </c>
      <c r="C355" s="63">
        <v>55488</v>
      </c>
      <c r="D355" s="13">
        <v>344</v>
      </c>
      <c r="E355" s="64">
        <v>10471</v>
      </c>
      <c r="F355" s="270"/>
      <c r="G355" s="270"/>
      <c r="H355" s="253">
        <v>4009.04</v>
      </c>
      <c r="I355" s="253"/>
      <c r="J355" s="13">
        <v>2259.5719687446299</v>
      </c>
      <c r="K355" s="13">
        <v>956.04711047927401</v>
      </c>
      <c r="L355" s="13">
        <v>227.94651435511901</v>
      </c>
    </row>
    <row r="356" spans="2:12" s="1" customFormat="1" ht="10" x14ac:dyDescent="0.2">
      <c r="B356" s="62">
        <v>45017</v>
      </c>
      <c r="C356" s="63">
        <v>55519</v>
      </c>
      <c r="D356" s="13">
        <v>345</v>
      </c>
      <c r="E356" s="64">
        <v>10502</v>
      </c>
      <c r="F356" s="270"/>
      <c r="G356" s="270"/>
      <c r="H356" s="253">
        <v>2673.83</v>
      </c>
      <c r="I356" s="253"/>
      <c r="J356" s="13">
        <v>1504.4659389021499</v>
      </c>
      <c r="K356" s="13">
        <v>634.93543826541202</v>
      </c>
      <c r="L356" s="13">
        <v>150.74393552331301</v>
      </c>
    </row>
    <row r="357" spans="2:12" s="1" customFormat="1" ht="10" x14ac:dyDescent="0.2">
      <c r="B357" s="62">
        <v>45017</v>
      </c>
      <c r="C357" s="63">
        <v>55550</v>
      </c>
      <c r="D357" s="13">
        <v>346</v>
      </c>
      <c r="E357" s="64">
        <v>10533</v>
      </c>
      <c r="F357" s="270"/>
      <c r="G357" s="270"/>
      <c r="H357" s="253">
        <v>1337.48</v>
      </c>
      <c r="I357" s="253"/>
      <c r="J357" s="13">
        <v>751.27449222739699</v>
      </c>
      <c r="K357" s="13">
        <v>316.25685237806903</v>
      </c>
      <c r="L357" s="13">
        <v>74.766464695876806</v>
      </c>
    </row>
    <row r="358" spans="2:12" s="1" customFormat="1" ht="10" x14ac:dyDescent="0.2">
      <c r="B358" s="62">
        <v>45017</v>
      </c>
      <c r="C358" s="63">
        <v>55579</v>
      </c>
      <c r="D358" s="13">
        <v>347</v>
      </c>
      <c r="E358" s="64">
        <v>10562</v>
      </c>
      <c r="F358" s="270"/>
      <c r="G358" s="270"/>
      <c r="H358" s="253">
        <v>0</v>
      </c>
      <c r="I358" s="253"/>
      <c r="J358" s="13">
        <v>0</v>
      </c>
      <c r="K358" s="13">
        <v>0</v>
      </c>
      <c r="L358" s="13">
        <v>0</v>
      </c>
    </row>
    <row r="359" spans="2:12" s="1" customFormat="1" ht="10" x14ac:dyDescent="0.2">
      <c r="B359" s="62">
        <v>45017</v>
      </c>
      <c r="C359" s="63">
        <v>55610</v>
      </c>
      <c r="D359" s="13">
        <v>348</v>
      </c>
      <c r="E359" s="64">
        <v>10593</v>
      </c>
      <c r="F359" s="270"/>
      <c r="G359" s="270"/>
      <c r="H359" s="253">
        <v>0</v>
      </c>
      <c r="I359" s="253"/>
      <c r="J359" s="13">
        <v>0</v>
      </c>
      <c r="K359" s="13">
        <v>0</v>
      </c>
      <c r="L359" s="13">
        <v>0</v>
      </c>
    </row>
    <row r="360" spans="2:12" s="1" customFormat="1" ht="10" x14ac:dyDescent="0.2">
      <c r="B360" s="62">
        <v>45017</v>
      </c>
      <c r="C360" s="63">
        <v>55640</v>
      </c>
      <c r="D360" s="13">
        <v>349</v>
      </c>
      <c r="E360" s="64">
        <v>10623</v>
      </c>
      <c r="F360" s="270"/>
      <c r="G360" s="270"/>
      <c r="H360" s="253">
        <v>0</v>
      </c>
      <c r="I360" s="253"/>
      <c r="J360" s="13">
        <v>0</v>
      </c>
      <c r="K360" s="13">
        <v>0</v>
      </c>
      <c r="L360" s="13">
        <v>0</v>
      </c>
    </row>
    <row r="361" spans="2:12" s="1" customFormat="1" ht="9" x14ac:dyDescent="0.2">
      <c r="B361" s="65"/>
      <c r="C361" s="66"/>
      <c r="D361" s="67"/>
      <c r="E361" s="68"/>
      <c r="F361" s="274"/>
      <c r="G361" s="274"/>
      <c r="H361" s="275">
        <v>257322329950.767</v>
      </c>
      <c r="I361" s="275"/>
      <c r="J361" s="69">
        <v>230416022048.05099</v>
      </c>
      <c r="K361" s="69">
        <v>197932437287.983</v>
      </c>
      <c r="L361" s="69">
        <v>158555666744.30701</v>
      </c>
    </row>
    <row r="362" spans="2:12" s="1" customFormat="1" ht="8" x14ac:dyDescent="0.2"/>
  </sheetData>
  <mergeCells count="710">
    <mergeCell ref="H360:I360"/>
    <mergeCell ref="H361:I361"/>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335:I335"/>
    <mergeCell ref="H336:I336"/>
    <mergeCell ref="H337:I337"/>
    <mergeCell ref="H338:I338"/>
    <mergeCell ref="H339:I339"/>
    <mergeCell ref="H34:I34"/>
    <mergeCell ref="H340:I340"/>
    <mergeCell ref="H341:I341"/>
    <mergeCell ref="H342:I34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329:I329"/>
    <mergeCell ref="H33:I33"/>
    <mergeCell ref="H330:I330"/>
    <mergeCell ref="H331:I331"/>
    <mergeCell ref="H332:I332"/>
    <mergeCell ref="H333:I333"/>
    <mergeCell ref="H334:I334"/>
    <mergeCell ref="H88:I88"/>
    <mergeCell ref="H89:I89"/>
    <mergeCell ref="H90:I90"/>
    <mergeCell ref="H91:I91"/>
    <mergeCell ref="H92:I92"/>
    <mergeCell ref="H93:I93"/>
    <mergeCell ref="H94:I94"/>
    <mergeCell ref="H95:I95"/>
    <mergeCell ref="H96:I96"/>
    <mergeCell ref="H97:I97"/>
    <mergeCell ref="H98:I98"/>
    <mergeCell ref="H99:I99"/>
    <mergeCell ref="H319:I319"/>
    <mergeCell ref="H308:I308"/>
    <mergeCell ref="H309:I309"/>
    <mergeCell ref="H301:I301"/>
    <mergeCell ref="H302:I302"/>
    <mergeCell ref="H303:I303"/>
    <mergeCell ref="H304:I304"/>
    <mergeCell ref="H305:I305"/>
    <mergeCell ref="H306:I306"/>
    <mergeCell ref="H307:I307"/>
    <mergeCell ref="H327:I327"/>
    <mergeCell ref="H328:I328"/>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32:I32"/>
    <mergeCell ref="H251:I251"/>
    <mergeCell ref="H252:I252"/>
    <mergeCell ref="H253:I253"/>
    <mergeCell ref="H254:I254"/>
    <mergeCell ref="H255:I255"/>
    <mergeCell ref="H256:I256"/>
    <mergeCell ref="H257:I257"/>
    <mergeCell ref="H29:I29"/>
    <mergeCell ref="H290:I290"/>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21:I21"/>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12:I112"/>
    <mergeCell ref="H113:I113"/>
    <mergeCell ref="H114:I114"/>
    <mergeCell ref="H115:I115"/>
    <mergeCell ref="H116:I116"/>
    <mergeCell ref="H117:I117"/>
    <mergeCell ref="H118:I118"/>
    <mergeCell ref="H15:I15"/>
    <mergeCell ref="H150:I150"/>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04:I104"/>
    <mergeCell ref="H105:I105"/>
    <mergeCell ref="H106:I106"/>
    <mergeCell ref="H107:I107"/>
    <mergeCell ref="H108:I108"/>
    <mergeCell ref="H109:I109"/>
    <mergeCell ref="H11:I11"/>
    <mergeCell ref="H110:I110"/>
    <mergeCell ref="H13:I13"/>
    <mergeCell ref="F361:G361"/>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353:G353"/>
    <mergeCell ref="F354:G354"/>
    <mergeCell ref="F355:G355"/>
    <mergeCell ref="F356:G356"/>
    <mergeCell ref="F357:G357"/>
    <mergeCell ref="F358:G358"/>
    <mergeCell ref="F359:G359"/>
    <mergeCell ref="F36:G36"/>
    <mergeCell ref="F360:G360"/>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345:G345"/>
    <mergeCell ref="F346:G346"/>
    <mergeCell ref="F347:G347"/>
    <mergeCell ref="F348:G348"/>
    <mergeCell ref="F349:G349"/>
    <mergeCell ref="F35:G35"/>
    <mergeCell ref="F350:G350"/>
    <mergeCell ref="F351:G351"/>
    <mergeCell ref="F352:G352"/>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339:G339"/>
    <mergeCell ref="F34:G34"/>
    <mergeCell ref="F340:G340"/>
    <mergeCell ref="F341:G341"/>
    <mergeCell ref="F342:G342"/>
    <mergeCell ref="F343:G343"/>
    <mergeCell ref="F344:G344"/>
    <mergeCell ref="F90:G90"/>
    <mergeCell ref="F91:G91"/>
    <mergeCell ref="F92:G92"/>
    <mergeCell ref="F93:G93"/>
    <mergeCell ref="F94:G94"/>
    <mergeCell ref="F95:G95"/>
    <mergeCell ref="F96:G96"/>
    <mergeCell ref="F97:G97"/>
    <mergeCell ref="F98:G98"/>
    <mergeCell ref="F99:G99"/>
    <mergeCell ref="F329:G329"/>
    <mergeCell ref="F318:G318"/>
    <mergeCell ref="F319:G319"/>
    <mergeCell ref="F303:G303"/>
    <mergeCell ref="F304:G304"/>
    <mergeCell ref="F311:G311"/>
    <mergeCell ref="F312:G312"/>
    <mergeCell ref="F313:G313"/>
    <mergeCell ref="F314:G314"/>
    <mergeCell ref="F315:G315"/>
    <mergeCell ref="F316:G316"/>
    <mergeCell ref="F317:G317"/>
    <mergeCell ref="F337:G337"/>
    <mergeCell ref="F338:G338"/>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204:G204"/>
    <mergeCell ref="F205:G205"/>
    <mergeCell ref="F206:G206"/>
    <mergeCell ref="F207:G207"/>
    <mergeCell ref="F208:G208"/>
    <mergeCell ref="F209:G209"/>
    <mergeCell ref="F153:G153"/>
    <mergeCell ref="F154:G154"/>
    <mergeCell ref="F155:G155"/>
    <mergeCell ref="F156:G156"/>
    <mergeCell ref="F157:G157"/>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3:G33"/>
    <mergeCell ref="F261:G261"/>
    <mergeCell ref="F262:G262"/>
    <mergeCell ref="F263:G263"/>
    <mergeCell ref="F264:G264"/>
    <mergeCell ref="F265:G265"/>
    <mergeCell ref="F266:G266"/>
    <mergeCell ref="F267:G267"/>
    <mergeCell ref="F30:G30"/>
    <mergeCell ref="F300:G300"/>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158:G158"/>
    <mergeCell ref="F159:G159"/>
    <mergeCell ref="F16:G16"/>
    <mergeCell ref="F160:G160"/>
    <mergeCell ref="F17:G17"/>
    <mergeCell ref="F145:G145"/>
    <mergeCell ref="F146:G146"/>
    <mergeCell ref="F147:G147"/>
    <mergeCell ref="F148:G148"/>
    <mergeCell ref="F149:G149"/>
    <mergeCell ref="F19:G19"/>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12:G112"/>
    <mergeCell ref="F113:G113"/>
    <mergeCell ref="F114:G114"/>
    <mergeCell ref="F115:G115"/>
    <mergeCell ref="F116:G116"/>
    <mergeCell ref="F117:G117"/>
    <mergeCell ref="F118:G118"/>
    <mergeCell ref="F15:G15"/>
    <mergeCell ref="F150:G150"/>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04:G104"/>
    <mergeCell ref="F105:G105"/>
    <mergeCell ref="F106:G106"/>
    <mergeCell ref="F107:G107"/>
    <mergeCell ref="F108:G108"/>
    <mergeCell ref="F109:G109"/>
    <mergeCell ref="F11:G11"/>
    <mergeCell ref="F110:G110"/>
    <mergeCell ref="F13:G13"/>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H12:I1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election activeCell="B6" sqref="B6"/>
    </sheetView>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B994-F9C6-4CA7-AC87-1F1E90668F94}">
  <sheetPr>
    <tabColor rgb="FF002060"/>
  </sheetPr>
  <dimension ref="A1:J112"/>
  <sheetViews>
    <sheetView topLeftCell="A16" zoomScale="55" zoomScaleNormal="55" workbookViewId="0">
      <selection activeCell="C85" sqref="C85:C86"/>
    </sheetView>
  </sheetViews>
  <sheetFormatPr defaultRowHeight="14.5" x14ac:dyDescent="0.3"/>
  <cols>
    <col min="1" max="1" width="12.08984375" style="107" customWidth="1"/>
    <col min="2" max="2" width="55.08984375" style="107" bestFit="1" customWidth="1"/>
    <col min="3" max="3" width="40.81640625" style="107" customWidth="1"/>
    <col min="4" max="7" width="37.26953125" style="107" customWidth="1"/>
    <col min="8" max="8" width="6.6328125" style="107" customWidth="1"/>
    <col min="9" max="9" width="83.6328125" style="107" customWidth="1"/>
    <col min="10" max="10" width="43.36328125" style="107" customWidth="1"/>
    <col min="11" max="16384" width="8.7265625" style="102"/>
  </cols>
  <sheetData>
    <row r="1" spans="1:10" x14ac:dyDescent="0.3">
      <c r="A1" s="276" t="s">
        <v>1949</v>
      </c>
      <c r="B1" s="276"/>
    </row>
    <row r="2" spans="1:10" ht="31" x14ac:dyDescent="0.3">
      <c r="A2" s="99" t="s">
        <v>1950</v>
      </c>
      <c r="B2" s="99"/>
      <c r="C2" s="100"/>
      <c r="D2" s="100"/>
      <c r="E2" s="100"/>
      <c r="F2" s="101" t="s">
        <v>1346</v>
      </c>
      <c r="G2" s="148"/>
      <c r="H2" s="100"/>
      <c r="I2" s="99"/>
      <c r="J2" s="100"/>
    </row>
    <row r="3" spans="1:10" ht="15" thickBot="1" x14ac:dyDescent="0.35">
      <c r="A3" s="100"/>
      <c r="B3" s="103"/>
      <c r="C3" s="103"/>
      <c r="D3" s="100"/>
      <c r="E3" s="100"/>
      <c r="F3" s="100"/>
      <c r="G3" s="100"/>
      <c r="H3" s="100"/>
    </row>
    <row r="4" spans="1:10" ht="19" thickBot="1" x14ac:dyDescent="0.35">
      <c r="A4" s="104"/>
      <c r="B4" s="105" t="s">
        <v>0</v>
      </c>
      <c r="C4" s="106" t="s">
        <v>1</v>
      </c>
      <c r="D4" s="104"/>
      <c r="E4" s="104"/>
      <c r="F4" s="100"/>
      <c r="G4" s="100"/>
      <c r="H4" s="100"/>
      <c r="I4" s="115" t="s">
        <v>1951</v>
      </c>
      <c r="J4" s="210" t="s">
        <v>1929</v>
      </c>
    </row>
    <row r="5" spans="1:10" ht="15" thickBot="1" x14ac:dyDescent="0.35">
      <c r="H5" s="100"/>
      <c r="I5" s="218" t="s">
        <v>1931</v>
      </c>
      <c r="J5" s="107" t="s">
        <v>50</v>
      </c>
    </row>
    <row r="6" spans="1:10" ht="18.5" x14ac:dyDescent="0.3">
      <c r="A6" s="108"/>
      <c r="B6" s="109" t="s">
        <v>1952</v>
      </c>
      <c r="C6" s="108"/>
      <c r="E6" s="110"/>
      <c r="F6" s="110"/>
      <c r="G6" s="110"/>
      <c r="H6" s="100"/>
      <c r="I6" s="218" t="s">
        <v>1933</v>
      </c>
      <c r="J6" s="107" t="s">
        <v>1934</v>
      </c>
    </row>
    <row r="7" spans="1:10" x14ac:dyDescent="0.3">
      <c r="B7" s="111" t="s">
        <v>1953</v>
      </c>
      <c r="H7" s="100"/>
      <c r="I7" s="218" t="s">
        <v>1936</v>
      </c>
      <c r="J7" s="107" t="s">
        <v>1937</v>
      </c>
    </row>
    <row r="8" spans="1:10" x14ac:dyDescent="0.3">
      <c r="B8" s="111" t="s">
        <v>725</v>
      </c>
      <c r="H8" s="100"/>
      <c r="I8" s="218" t="s">
        <v>1954</v>
      </c>
      <c r="J8" s="107" t="s">
        <v>1955</v>
      </c>
    </row>
    <row r="9" spans="1:10" ht="15" thickBot="1" x14ac:dyDescent="0.35">
      <c r="B9" s="113" t="s">
        <v>726</v>
      </c>
      <c r="H9" s="100"/>
    </row>
    <row r="10" spans="1:10" x14ac:dyDescent="0.3">
      <c r="B10" s="114"/>
      <c r="H10" s="100"/>
      <c r="I10" s="219" t="s">
        <v>1956</v>
      </c>
    </row>
    <row r="11" spans="1:10" x14ac:dyDescent="0.3">
      <c r="B11" s="114"/>
      <c r="H11" s="100"/>
      <c r="I11" s="219" t="s">
        <v>1957</v>
      </c>
    </row>
    <row r="12" spans="1:10" ht="37" x14ac:dyDescent="0.3">
      <c r="A12" s="115" t="s">
        <v>5</v>
      </c>
      <c r="B12" s="115" t="s">
        <v>724</v>
      </c>
      <c r="C12" s="116"/>
      <c r="D12" s="116"/>
      <c r="E12" s="116"/>
      <c r="F12" s="116"/>
      <c r="G12" s="116"/>
      <c r="H12" s="100"/>
    </row>
    <row r="13" spans="1:10" x14ac:dyDescent="0.3">
      <c r="A13" s="125"/>
      <c r="B13" s="126" t="s">
        <v>727</v>
      </c>
      <c r="C13" s="125" t="s">
        <v>728</v>
      </c>
      <c r="D13" s="125" t="s">
        <v>729</v>
      </c>
      <c r="E13" s="127"/>
      <c r="F13" s="128"/>
      <c r="G13" s="128"/>
      <c r="H13" s="100"/>
    </row>
    <row r="14" spans="1:10" x14ac:dyDescent="0.3">
      <c r="A14" s="107" t="s">
        <v>730</v>
      </c>
      <c r="B14" s="122" t="s">
        <v>731</v>
      </c>
      <c r="C14" s="220"/>
      <c r="D14" s="220"/>
      <c r="E14" s="110"/>
      <c r="F14" s="110"/>
      <c r="G14" s="110"/>
      <c r="H14" s="100"/>
    </row>
    <row r="15" spans="1:10" x14ac:dyDescent="0.3">
      <c r="A15" s="107" t="s">
        <v>732</v>
      </c>
      <c r="B15" s="122" t="s">
        <v>733</v>
      </c>
      <c r="C15" s="107" t="s">
        <v>734</v>
      </c>
      <c r="D15" s="107" t="s">
        <v>735</v>
      </c>
      <c r="E15" s="110"/>
      <c r="F15" s="110"/>
      <c r="G15" s="110"/>
      <c r="H15" s="100"/>
    </row>
    <row r="16" spans="1:10" x14ac:dyDescent="0.3">
      <c r="A16" s="107" t="s">
        <v>736</v>
      </c>
      <c r="B16" s="122" t="s">
        <v>737</v>
      </c>
      <c r="E16" s="110"/>
      <c r="F16" s="110"/>
      <c r="G16" s="110"/>
      <c r="H16" s="100"/>
    </row>
    <row r="17" spans="1:8" x14ac:dyDescent="0.3">
      <c r="A17" s="107" t="s">
        <v>738</v>
      </c>
      <c r="B17" s="122" t="s">
        <v>739</v>
      </c>
      <c r="E17" s="110"/>
      <c r="F17" s="110"/>
      <c r="G17" s="110"/>
      <c r="H17" s="100"/>
    </row>
    <row r="18" spans="1:8" x14ac:dyDescent="0.3">
      <c r="A18" s="107" t="s">
        <v>740</v>
      </c>
      <c r="B18" s="122" t="s">
        <v>741</v>
      </c>
      <c r="E18" s="110"/>
      <c r="F18" s="110"/>
      <c r="G18" s="110"/>
      <c r="H18" s="100"/>
    </row>
    <row r="19" spans="1:8" x14ac:dyDescent="0.3">
      <c r="A19" s="107" t="s">
        <v>742</v>
      </c>
      <c r="B19" s="122" t="s">
        <v>743</v>
      </c>
      <c r="E19" s="110"/>
      <c r="F19" s="110"/>
      <c r="G19" s="110"/>
      <c r="H19" s="100"/>
    </row>
    <row r="20" spans="1:8" x14ac:dyDescent="0.3">
      <c r="A20" s="107" t="s">
        <v>744</v>
      </c>
      <c r="B20" s="122" t="s">
        <v>745</v>
      </c>
      <c r="E20" s="110"/>
      <c r="F20" s="110"/>
      <c r="G20" s="110"/>
      <c r="H20" s="100"/>
    </row>
    <row r="21" spans="1:8" x14ac:dyDescent="0.3">
      <c r="A21" s="107" t="s">
        <v>746</v>
      </c>
      <c r="B21" s="122" t="s">
        <v>747</v>
      </c>
      <c r="E21" s="110"/>
      <c r="F21" s="110"/>
      <c r="G21" s="110"/>
      <c r="H21" s="100"/>
    </row>
    <row r="22" spans="1:8" x14ac:dyDescent="0.3">
      <c r="A22" s="107" t="s">
        <v>748</v>
      </c>
      <c r="B22" s="122" t="s">
        <v>749</v>
      </c>
      <c r="E22" s="110"/>
      <c r="F22" s="110"/>
      <c r="G22" s="110"/>
      <c r="H22" s="100"/>
    </row>
    <row r="23" spans="1:8" ht="29" x14ac:dyDescent="0.3">
      <c r="A23" s="107" t="s">
        <v>750</v>
      </c>
      <c r="B23" s="122" t="s">
        <v>751</v>
      </c>
      <c r="C23" s="107" t="s">
        <v>752</v>
      </c>
      <c r="E23" s="110"/>
      <c r="F23" s="110"/>
      <c r="G23" s="110"/>
      <c r="H23" s="100"/>
    </row>
    <row r="24" spans="1:8" x14ac:dyDescent="0.3">
      <c r="A24" s="107" t="s">
        <v>753</v>
      </c>
      <c r="B24" s="122" t="s">
        <v>754</v>
      </c>
      <c r="C24" s="107" t="s">
        <v>755</v>
      </c>
      <c r="E24" s="110"/>
      <c r="F24" s="110"/>
      <c r="G24" s="110"/>
      <c r="H24" s="100"/>
    </row>
    <row r="25" spans="1:8" x14ac:dyDescent="0.3">
      <c r="A25" s="107" t="s">
        <v>756</v>
      </c>
      <c r="B25" s="120" t="s">
        <v>1958</v>
      </c>
      <c r="E25" s="110"/>
      <c r="F25" s="110"/>
      <c r="G25" s="110"/>
      <c r="H25" s="100"/>
    </row>
    <row r="26" spans="1:8" x14ac:dyDescent="0.3">
      <c r="A26" s="107" t="s">
        <v>757</v>
      </c>
      <c r="B26" s="221"/>
      <c r="C26" s="167"/>
      <c r="D26" s="167"/>
      <c r="E26" s="110"/>
      <c r="F26" s="110"/>
      <c r="G26" s="110"/>
      <c r="H26" s="100"/>
    </row>
    <row r="27" spans="1:8" x14ac:dyDescent="0.3">
      <c r="A27" s="107" t="s">
        <v>758</v>
      </c>
      <c r="B27" s="221"/>
      <c r="C27" s="167"/>
      <c r="D27" s="167"/>
      <c r="E27" s="110"/>
      <c r="F27" s="110"/>
      <c r="G27" s="110"/>
      <c r="H27" s="100"/>
    </row>
    <row r="28" spans="1:8" x14ac:dyDescent="0.3">
      <c r="A28" s="107" t="s">
        <v>759</v>
      </c>
      <c r="B28" s="221"/>
      <c r="C28" s="167"/>
      <c r="D28" s="167"/>
      <c r="E28" s="110"/>
      <c r="F28" s="110"/>
      <c r="G28" s="110"/>
      <c r="H28" s="100"/>
    </row>
    <row r="29" spans="1:8" x14ac:dyDescent="0.3">
      <c r="A29" s="107" t="s">
        <v>760</v>
      </c>
      <c r="B29" s="221"/>
      <c r="C29" s="167"/>
      <c r="D29" s="167"/>
      <c r="E29" s="110"/>
      <c r="F29" s="110"/>
      <c r="G29" s="110"/>
      <c r="H29" s="100"/>
    </row>
    <row r="30" spans="1:8" x14ac:dyDescent="0.3">
      <c r="A30" s="107" t="s">
        <v>761</v>
      </c>
      <c r="B30" s="221"/>
      <c r="C30" s="167"/>
      <c r="D30" s="167"/>
      <c r="E30" s="110"/>
      <c r="F30" s="110"/>
      <c r="G30" s="110"/>
      <c r="H30" s="100"/>
    </row>
    <row r="31" spans="1:8" x14ac:dyDescent="0.3">
      <c r="A31" s="107" t="s">
        <v>762</v>
      </c>
      <c r="B31" s="221"/>
      <c r="C31" s="167"/>
      <c r="D31" s="167"/>
      <c r="E31" s="110"/>
      <c r="F31" s="110"/>
      <c r="G31" s="110"/>
      <c r="H31" s="100"/>
    </row>
    <row r="32" spans="1:8" x14ac:dyDescent="0.3">
      <c r="A32" s="107" t="s">
        <v>763</v>
      </c>
      <c r="B32" s="221"/>
      <c r="C32" s="167"/>
      <c r="D32" s="167"/>
      <c r="E32" s="110"/>
      <c r="F32" s="110"/>
      <c r="G32" s="110"/>
      <c r="H32" s="100"/>
    </row>
    <row r="33" spans="1:8" ht="18.5" x14ac:dyDescent="0.3">
      <c r="A33" s="116"/>
      <c r="B33" s="115" t="s">
        <v>725</v>
      </c>
      <c r="C33" s="116"/>
      <c r="D33" s="116"/>
      <c r="E33" s="116"/>
      <c r="F33" s="116"/>
      <c r="G33" s="116"/>
      <c r="H33" s="100"/>
    </row>
    <row r="34" spans="1:8" x14ac:dyDescent="0.3">
      <c r="A34" s="125"/>
      <c r="B34" s="126" t="s">
        <v>764</v>
      </c>
      <c r="C34" s="125" t="s">
        <v>765</v>
      </c>
      <c r="D34" s="125" t="s">
        <v>729</v>
      </c>
      <c r="E34" s="125" t="s">
        <v>766</v>
      </c>
      <c r="F34" s="128"/>
      <c r="G34" s="128"/>
      <c r="H34" s="100"/>
    </row>
    <row r="35" spans="1:8" x14ac:dyDescent="0.3">
      <c r="A35" s="107" t="s">
        <v>767</v>
      </c>
      <c r="B35" s="220" t="s">
        <v>1959</v>
      </c>
      <c r="C35" s="220"/>
      <c r="D35" s="220"/>
      <c r="E35" s="220"/>
      <c r="F35" s="222"/>
      <c r="G35" s="222"/>
      <c r="H35" s="100"/>
    </row>
    <row r="36" spans="1:8" x14ac:dyDescent="0.3">
      <c r="A36" s="107" t="s">
        <v>768</v>
      </c>
      <c r="B36" s="122" t="s">
        <v>1960</v>
      </c>
      <c r="H36" s="100"/>
    </row>
    <row r="37" spans="1:8" x14ac:dyDescent="0.3">
      <c r="A37" s="107" t="s">
        <v>769</v>
      </c>
      <c r="B37" s="122" t="s">
        <v>1961</v>
      </c>
      <c r="H37" s="100"/>
    </row>
    <row r="38" spans="1:8" x14ac:dyDescent="0.3">
      <c r="A38" s="107" t="s">
        <v>770</v>
      </c>
      <c r="B38" s="122" t="s">
        <v>1962</v>
      </c>
      <c r="H38" s="100"/>
    </row>
    <row r="39" spans="1:8" x14ac:dyDescent="0.3">
      <c r="A39" s="107" t="s">
        <v>771</v>
      </c>
      <c r="B39" s="122" t="s">
        <v>1963</v>
      </c>
      <c r="H39" s="100"/>
    </row>
    <row r="40" spans="1:8" x14ac:dyDescent="0.3">
      <c r="A40" s="107" t="s">
        <v>772</v>
      </c>
      <c r="B40" s="122" t="s">
        <v>1964</v>
      </c>
      <c r="H40" s="100"/>
    </row>
    <row r="41" spans="1:8" x14ac:dyDescent="0.3">
      <c r="A41" s="107" t="s">
        <v>773</v>
      </c>
      <c r="B41" s="122" t="s">
        <v>1965</v>
      </c>
      <c r="H41" s="100"/>
    </row>
    <row r="42" spans="1:8" x14ac:dyDescent="0.3">
      <c r="A42" s="107" t="s">
        <v>774</v>
      </c>
      <c r="B42" s="122" t="s">
        <v>1966</v>
      </c>
      <c r="H42" s="100"/>
    </row>
    <row r="43" spans="1:8" x14ac:dyDescent="0.3">
      <c r="A43" s="107" t="s">
        <v>775</v>
      </c>
      <c r="B43" s="122" t="s">
        <v>1967</v>
      </c>
      <c r="H43" s="100"/>
    </row>
    <row r="44" spans="1:8" x14ac:dyDescent="0.3">
      <c r="A44" s="107" t="s">
        <v>776</v>
      </c>
      <c r="B44" s="122" t="s">
        <v>1968</v>
      </c>
      <c r="H44" s="100"/>
    </row>
    <row r="45" spans="1:8" x14ac:dyDescent="0.3">
      <c r="A45" s="107" t="s">
        <v>777</v>
      </c>
      <c r="B45" s="122" t="s">
        <v>1969</v>
      </c>
      <c r="H45" s="100"/>
    </row>
    <row r="46" spans="1:8" x14ac:dyDescent="0.3">
      <c r="A46" s="107" t="s">
        <v>778</v>
      </c>
      <c r="B46" s="122" t="s">
        <v>1970</v>
      </c>
      <c r="H46" s="100"/>
    </row>
    <row r="47" spans="1:8" x14ac:dyDescent="0.3">
      <c r="A47" s="107" t="s">
        <v>779</v>
      </c>
      <c r="B47" s="122" t="s">
        <v>1971</v>
      </c>
      <c r="H47" s="100"/>
    </row>
    <row r="48" spans="1:8" x14ac:dyDescent="0.3">
      <c r="A48" s="107" t="s">
        <v>780</v>
      </c>
      <c r="B48" s="122" t="s">
        <v>1972</v>
      </c>
      <c r="H48" s="100"/>
    </row>
    <row r="49" spans="1:8" x14ac:dyDescent="0.3">
      <c r="A49" s="107" t="s">
        <v>781</v>
      </c>
      <c r="B49" s="122" t="s">
        <v>1973</v>
      </c>
      <c r="H49" s="100"/>
    </row>
    <row r="50" spans="1:8" x14ac:dyDescent="0.3">
      <c r="A50" s="107" t="s">
        <v>782</v>
      </c>
      <c r="B50" s="122" t="s">
        <v>1974</v>
      </c>
      <c r="H50" s="100"/>
    </row>
    <row r="51" spans="1:8" x14ac:dyDescent="0.3">
      <c r="A51" s="107" t="s">
        <v>783</v>
      </c>
      <c r="B51" s="122" t="s">
        <v>1975</v>
      </c>
      <c r="H51" s="100"/>
    </row>
    <row r="52" spans="1:8" x14ac:dyDescent="0.3">
      <c r="A52" s="107" t="s">
        <v>784</v>
      </c>
      <c r="B52" s="122" t="s">
        <v>1976</v>
      </c>
      <c r="H52" s="100"/>
    </row>
    <row r="53" spans="1:8" x14ac:dyDescent="0.3">
      <c r="A53" s="107" t="s">
        <v>785</v>
      </c>
      <c r="B53" s="122" t="s">
        <v>1977</v>
      </c>
      <c r="H53" s="100"/>
    </row>
    <row r="54" spans="1:8" x14ac:dyDescent="0.3">
      <c r="A54" s="107" t="s">
        <v>786</v>
      </c>
      <c r="B54" s="122" t="s">
        <v>1978</v>
      </c>
      <c r="H54" s="100"/>
    </row>
    <row r="55" spans="1:8" x14ac:dyDescent="0.3">
      <c r="A55" s="107" t="s">
        <v>787</v>
      </c>
      <c r="B55" s="122" t="s">
        <v>1979</v>
      </c>
      <c r="H55" s="100"/>
    </row>
    <row r="56" spans="1:8" x14ac:dyDescent="0.3">
      <c r="A56" s="107" t="s">
        <v>788</v>
      </c>
      <c r="B56" s="122" t="s">
        <v>1980</v>
      </c>
      <c r="H56" s="100"/>
    </row>
    <row r="57" spans="1:8" x14ac:dyDescent="0.3">
      <c r="A57" s="107" t="s">
        <v>789</v>
      </c>
      <c r="B57" s="122" t="s">
        <v>1981</v>
      </c>
      <c r="H57" s="100"/>
    </row>
    <row r="58" spans="1:8" x14ac:dyDescent="0.3">
      <c r="A58" s="107" t="s">
        <v>790</v>
      </c>
      <c r="B58" s="122" t="s">
        <v>1982</v>
      </c>
      <c r="H58" s="100"/>
    </row>
    <row r="59" spans="1:8" x14ac:dyDescent="0.3">
      <c r="A59" s="107" t="s">
        <v>791</v>
      </c>
      <c r="B59" s="122" t="s">
        <v>1983</v>
      </c>
      <c r="H59" s="100"/>
    </row>
    <row r="60" spans="1:8" x14ac:dyDescent="0.3">
      <c r="A60" s="107" t="s">
        <v>792</v>
      </c>
      <c r="B60" s="122"/>
      <c r="E60" s="122"/>
      <c r="F60" s="122"/>
      <c r="G60" s="122"/>
      <c r="H60" s="100"/>
    </row>
    <row r="61" spans="1:8" x14ac:dyDescent="0.3">
      <c r="A61" s="107" t="s">
        <v>793</v>
      </c>
      <c r="B61" s="122"/>
      <c r="E61" s="122"/>
      <c r="F61" s="122"/>
      <c r="G61" s="122"/>
      <c r="H61" s="100"/>
    </row>
    <row r="62" spans="1:8" x14ac:dyDescent="0.3">
      <c r="A62" s="107" t="s">
        <v>794</v>
      </c>
      <c r="B62" s="122"/>
      <c r="E62" s="122"/>
      <c r="F62" s="122"/>
      <c r="G62" s="122"/>
      <c r="H62" s="100"/>
    </row>
    <row r="63" spans="1:8" x14ac:dyDescent="0.3">
      <c r="A63" s="107" t="s">
        <v>795</v>
      </c>
      <c r="B63" s="122"/>
      <c r="E63" s="122"/>
      <c r="F63" s="122"/>
      <c r="G63" s="122"/>
      <c r="H63" s="100"/>
    </row>
    <row r="64" spans="1:8" x14ac:dyDescent="0.3">
      <c r="A64" s="107" t="s">
        <v>796</v>
      </c>
      <c r="B64" s="122"/>
      <c r="E64" s="122"/>
      <c r="F64" s="122"/>
      <c r="G64" s="122"/>
      <c r="H64" s="100"/>
    </row>
    <row r="65" spans="1:10" x14ac:dyDescent="0.3">
      <c r="A65" s="107" t="s">
        <v>797</v>
      </c>
      <c r="B65" s="122"/>
      <c r="E65" s="122"/>
      <c r="F65" s="122"/>
      <c r="G65" s="122"/>
      <c r="H65" s="100"/>
    </row>
    <row r="66" spans="1:10" x14ac:dyDescent="0.3">
      <c r="A66" s="107" t="s">
        <v>798</v>
      </c>
      <c r="B66" s="122"/>
      <c r="E66" s="122"/>
      <c r="F66" s="122"/>
      <c r="G66" s="122"/>
      <c r="H66" s="100"/>
    </row>
    <row r="67" spans="1:10" x14ac:dyDescent="0.3">
      <c r="A67" s="107" t="s">
        <v>799</v>
      </c>
      <c r="B67" s="122"/>
      <c r="E67" s="122"/>
      <c r="F67" s="122"/>
      <c r="G67" s="122"/>
      <c r="H67" s="100"/>
    </row>
    <row r="68" spans="1:10" x14ac:dyDescent="0.3">
      <c r="A68" s="107" t="s">
        <v>800</v>
      </c>
      <c r="B68" s="122"/>
      <c r="E68" s="122"/>
      <c r="F68" s="122"/>
      <c r="G68" s="122"/>
      <c r="H68" s="100"/>
    </row>
    <row r="69" spans="1:10" x14ac:dyDescent="0.3">
      <c r="A69" s="107" t="s">
        <v>801</v>
      </c>
      <c r="B69" s="122"/>
      <c r="E69" s="122"/>
      <c r="F69" s="122"/>
      <c r="G69" s="122"/>
      <c r="H69" s="100"/>
    </row>
    <row r="70" spans="1:10" x14ac:dyDescent="0.3">
      <c r="A70" s="107" t="s">
        <v>802</v>
      </c>
      <c r="B70" s="122"/>
      <c r="E70" s="122"/>
      <c r="F70" s="122"/>
      <c r="G70" s="122"/>
      <c r="H70" s="100"/>
    </row>
    <row r="71" spans="1:10" x14ac:dyDescent="0.3">
      <c r="A71" s="107" t="s">
        <v>803</v>
      </c>
      <c r="B71" s="122"/>
      <c r="E71" s="122"/>
      <c r="F71" s="122"/>
      <c r="G71" s="122"/>
      <c r="H71" s="100"/>
    </row>
    <row r="72" spans="1:10" x14ac:dyDescent="0.3">
      <c r="A72" s="107" t="s">
        <v>804</v>
      </c>
      <c r="B72" s="122"/>
      <c r="E72" s="122"/>
      <c r="F72" s="122"/>
      <c r="G72" s="122"/>
      <c r="H72" s="100"/>
    </row>
    <row r="73" spans="1:10" ht="37" x14ac:dyDescent="0.3">
      <c r="A73" s="116"/>
      <c r="B73" s="115" t="s">
        <v>726</v>
      </c>
      <c r="C73" s="116"/>
      <c r="D73" s="116"/>
      <c r="E73" s="116"/>
      <c r="F73" s="116"/>
      <c r="G73" s="116"/>
      <c r="H73" s="100"/>
    </row>
    <row r="74" spans="1:10" x14ac:dyDescent="0.3">
      <c r="A74" s="125"/>
      <c r="B74" s="126" t="s">
        <v>805</v>
      </c>
      <c r="C74" s="125" t="s">
        <v>806</v>
      </c>
      <c r="D74" s="125"/>
      <c r="E74" s="128"/>
      <c r="F74" s="128"/>
      <c r="G74" s="128"/>
      <c r="H74" s="132"/>
      <c r="I74" s="132"/>
      <c r="J74" s="132"/>
    </row>
    <row r="75" spans="1:10" x14ac:dyDescent="0.3">
      <c r="A75" s="107" t="s">
        <v>807</v>
      </c>
      <c r="B75" s="107" t="s">
        <v>808</v>
      </c>
      <c r="C75" s="174">
        <v>54.865949992209202</v>
      </c>
      <c r="H75" s="100"/>
    </row>
    <row r="76" spans="1:10" x14ac:dyDescent="0.3">
      <c r="A76" s="107" t="s">
        <v>809</v>
      </c>
      <c r="B76" s="107" t="s">
        <v>1984</v>
      </c>
      <c r="C76" s="174">
        <v>167.562325344512</v>
      </c>
      <c r="H76" s="100"/>
    </row>
    <row r="77" spans="1:10" x14ac:dyDescent="0.3">
      <c r="A77" s="107" t="s">
        <v>810</v>
      </c>
      <c r="H77" s="100"/>
    </row>
    <row r="78" spans="1:10" x14ac:dyDescent="0.3">
      <c r="A78" s="107" t="s">
        <v>811</v>
      </c>
      <c r="H78" s="100"/>
    </row>
    <row r="79" spans="1:10" x14ac:dyDescent="0.3">
      <c r="A79" s="107" t="s">
        <v>812</v>
      </c>
      <c r="H79" s="100"/>
    </row>
    <row r="80" spans="1:10" x14ac:dyDescent="0.3">
      <c r="A80" s="107" t="s">
        <v>813</v>
      </c>
      <c r="H80" s="100"/>
    </row>
    <row r="81" spans="1:8" x14ac:dyDescent="0.3">
      <c r="A81" s="125"/>
      <c r="B81" s="126" t="s">
        <v>814</v>
      </c>
      <c r="C81" s="125" t="s">
        <v>440</v>
      </c>
      <c r="D81" s="125" t="s">
        <v>441</v>
      </c>
      <c r="E81" s="128" t="s">
        <v>815</v>
      </c>
      <c r="F81" s="128" t="s">
        <v>816</v>
      </c>
      <c r="G81" s="128" t="s">
        <v>817</v>
      </c>
      <c r="H81" s="100"/>
    </row>
    <row r="82" spans="1:8" x14ac:dyDescent="0.3">
      <c r="A82" s="107" t="s">
        <v>818</v>
      </c>
      <c r="B82" s="107" t="s">
        <v>1985</v>
      </c>
      <c r="C82" s="223">
        <v>1.6439516543588001E-3</v>
      </c>
      <c r="G82" s="223">
        <v>1.6439516543588001E-3</v>
      </c>
      <c r="H82" s="100"/>
    </row>
    <row r="83" spans="1:8" x14ac:dyDescent="0.3">
      <c r="A83" s="107" t="s">
        <v>819</v>
      </c>
      <c r="B83" s="107" t="s">
        <v>820</v>
      </c>
      <c r="C83" s="223">
        <v>4.0261049808971503E-6</v>
      </c>
      <c r="G83" s="223">
        <v>4.0261049808971503E-6</v>
      </c>
      <c r="H83" s="100"/>
    </row>
    <row r="84" spans="1:8" x14ac:dyDescent="0.3">
      <c r="A84" s="107" t="s">
        <v>821</v>
      </c>
      <c r="B84" s="107" t="s">
        <v>822</v>
      </c>
      <c r="C84" s="223">
        <v>2.7950441710763698E-4</v>
      </c>
      <c r="G84" s="223">
        <v>2.7950441710763698E-4</v>
      </c>
      <c r="H84" s="100"/>
    </row>
    <row r="85" spans="1:8" x14ac:dyDescent="0.3">
      <c r="A85" s="107" t="s">
        <v>823</v>
      </c>
      <c r="B85" s="107" t="s">
        <v>824</v>
      </c>
      <c r="C85" s="223">
        <v>4.5020517904876197E-5</v>
      </c>
      <c r="G85" s="223">
        <v>4.5020517904876197E-5</v>
      </c>
      <c r="H85" s="100"/>
    </row>
    <row r="86" spans="1:8" x14ac:dyDescent="0.3">
      <c r="A86" s="107" t="s">
        <v>825</v>
      </c>
      <c r="B86" s="107" t="s">
        <v>826</v>
      </c>
      <c r="C86" s="223">
        <v>0</v>
      </c>
      <c r="G86" s="223">
        <v>0</v>
      </c>
      <c r="H86" s="100"/>
    </row>
    <row r="87" spans="1:8" x14ac:dyDescent="0.3">
      <c r="A87" s="107" t="s">
        <v>827</v>
      </c>
      <c r="H87" s="100"/>
    </row>
    <row r="88" spans="1:8" x14ac:dyDescent="0.3">
      <c r="A88" s="107" t="s">
        <v>828</v>
      </c>
      <c r="H88" s="100"/>
    </row>
    <row r="89" spans="1:8" x14ac:dyDescent="0.3">
      <c r="A89" s="107" t="s">
        <v>829</v>
      </c>
      <c r="H89" s="100"/>
    </row>
    <row r="90" spans="1:8" x14ac:dyDescent="0.3">
      <c r="A90" s="107" t="s">
        <v>830</v>
      </c>
      <c r="H90" s="100"/>
    </row>
    <row r="91" spans="1:8" x14ac:dyDescent="0.3">
      <c r="H91" s="100"/>
    </row>
    <row r="92" spans="1:8" x14ac:dyDescent="0.3">
      <c r="H92" s="100"/>
    </row>
    <row r="93" spans="1:8" x14ac:dyDescent="0.3">
      <c r="H93" s="100"/>
    </row>
    <row r="94" spans="1:8" x14ac:dyDescent="0.3">
      <c r="H94" s="100"/>
    </row>
    <row r="95" spans="1:8" x14ac:dyDescent="0.3">
      <c r="H95" s="100"/>
    </row>
    <row r="96" spans="1:8" x14ac:dyDescent="0.3">
      <c r="H96" s="100"/>
    </row>
    <row r="97" spans="8:8" x14ac:dyDescent="0.3">
      <c r="H97" s="100"/>
    </row>
    <row r="98" spans="8:8" x14ac:dyDescent="0.3">
      <c r="H98" s="100"/>
    </row>
    <row r="99" spans="8:8" x14ac:dyDescent="0.3">
      <c r="H99" s="100"/>
    </row>
    <row r="100" spans="8:8" x14ac:dyDescent="0.3">
      <c r="H100" s="100"/>
    </row>
    <row r="101" spans="8:8" x14ac:dyDescent="0.3">
      <c r="H101" s="100"/>
    </row>
    <row r="102" spans="8:8" x14ac:dyDescent="0.3">
      <c r="H102" s="100"/>
    </row>
    <row r="103" spans="8:8" x14ac:dyDescent="0.3">
      <c r="H103" s="100"/>
    </row>
    <row r="104" spans="8:8" x14ac:dyDescent="0.3">
      <c r="H104" s="100"/>
    </row>
    <row r="105" spans="8:8" x14ac:dyDescent="0.3">
      <c r="H105" s="100"/>
    </row>
    <row r="106" spans="8:8" x14ac:dyDescent="0.3">
      <c r="H106" s="100"/>
    </row>
    <row r="107" spans="8:8" x14ac:dyDescent="0.3">
      <c r="H107" s="100"/>
    </row>
    <row r="108" spans="8:8" x14ac:dyDescent="0.3">
      <c r="H108" s="100"/>
    </row>
    <row r="109" spans="8:8" x14ac:dyDescent="0.3">
      <c r="H109" s="100"/>
    </row>
    <row r="110" spans="8:8" x14ac:dyDescent="0.3">
      <c r="H110" s="100"/>
    </row>
    <row r="111" spans="8:8" x14ac:dyDescent="0.3">
      <c r="H111" s="100"/>
    </row>
    <row r="112" spans="8:8" x14ac:dyDescent="0.3">
      <c r="H112" s="100"/>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DA24C90-186F-4F41-9A11-A73FC29FE1C2}"/>
    <hyperlink ref="B7" location="'E. Optional ECB-ECAIs data'!B12" display="1. Additional information on the programme" xr:uid="{09A1040F-28AE-4F7C-9A05-04B084CA6015}"/>
    <hyperlink ref="B9" location="'E. Optional ECB-ECAIs data'!B73" display="3.  Additional information on the asset distribution" xr:uid="{EEDD3B9A-D087-4C3A-85EE-BEBAF4ADC046}"/>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'B1. HTT Mortgage Assets'!Print_Area</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2023-05-04T13:08:21Z</dcterms:created>
  <dcterms:modified xsi:type="dcterms:W3CDTF">2023-05-10T14:21:23Z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2023-05-10T14:21:23Z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79be9a68-8f85-4ee0-ad57-202a330ec465</vt:lpwstr>
  </property>
  <property fmtid="{D5CDD505-2E9C-101B-9397-08002B2CF9AE}" pid="8" name="MSIP_Label_8ffbc0b8-e97b-47d1-beac-cb0955d66f3b_ContentBits">
    <vt:lpwstr>2</vt:lpwstr>
  </property>
</Properties>
</file>