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
    </mc:Choice>
  </mc:AlternateContent>
  <xr:revisionPtr revIDLastSave="0" documentId="13_ncr:1_{D9F069F0-7062-4ECC-82A7-01D31BEBA5EF}" xr6:coauthVersionLast="47" xr6:coauthVersionMax="47" xr10:uidLastSave="{00000000-0000-0000-0000-000000000000}"/>
  <bookViews>
    <workbookView xWindow="-110" yWindow="-110" windowWidth="19420" windowHeight="10420" xr2:uid="{00000000-000D-0000-FFFF-FFFF00000000}"/>
  </bookViews>
  <sheets>
    <sheet name="Introduction" sheetId="14" r:id="rId1"/>
    <sheet name="A. HTT General" sheetId="15" r:id="rId2"/>
    <sheet name="B1. HTT Mortgage Assets" sheetId="16" r:id="rId3"/>
    <sheet name="C. HTT Harmonised Glossary" sheetId="17" r:id="rId4"/>
    <sheet name="D1. Front Page" sheetId="4" r:id="rId5"/>
    <sheet name="D2. Covered Bond Series" sheetId="5" r:id="rId6"/>
    <sheet name="D3. Ratings" sheetId="6" r:id="rId7"/>
    <sheet name="D4. Tests Royal Decree" sheetId="7" r:id="rId8"/>
    <sheet name="D5. Cover Pool Summary" sheetId="8" r:id="rId9"/>
    <sheet name="D6. Stratification Tables" sheetId="9" r:id="rId10"/>
    <sheet name="D7. Stratification Graphs" sheetId="10" r:id="rId11"/>
    <sheet name="D8. Performance" sheetId="11" r:id="rId12"/>
    <sheet name="D9. Amortisation" sheetId="12" r:id="rId13"/>
    <sheet name="D10. Amortisation Graph " sheetId="13" r:id="rId14"/>
    <sheet name="E. Optional ECB-ECAIs data" sheetId="18" r:id="rId15"/>
  </sheets>
  <externalReferences>
    <externalReference r:id="rId16"/>
  </externalReferences>
  <definedNames>
    <definedName name="_xlnm.Print_Area" localSheetId="3">'C. HTT Harmonised Glossary'!$A$1:$C$57</definedName>
    <definedName name="_xlnm.Print_Area" localSheetId="13">'D10. Amortisation Graph '!$A$1:$B$3</definedName>
    <definedName name="_xlnm.Print_Area" localSheetId="10">'D7. Stratification Graphs'!$A$1:$E$47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6" l="1"/>
  <c r="G598" i="16" s="1"/>
  <c r="C598" i="16"/>
  <c r="G596" i="16"/>
  <c r="F596" i="16"/>
  <c r="G594" i="16"/>
  <c r="F594" i="16"/>
  <c r="G592" i="16"/>
  <c r="F592" i="16"/>
  <c r="G590" i="16"/>
  <c r="F590" i="16"/>
  <c r="G588" i="16"/>
  <c r="F588" i="16"/>
  <c r="G586" i="16"/>
  <c r="F586" i="16"/>
  <c r="G584" i="16"/>
  <c r="F584" i="16"/>
  <c r="G582" i="16"/>
  <c r="F582" i="16"/>
  <c r="G580" i="16"/>
  <c r="F580" i="16"/>
  <c r="D577" i="16"/>
  <c r="G576" i="16" s="1"/>
  <c r="C577" i="16"/>
  <c r="G575" i="16"/>
  <c r="F575" i="16"/>
  <c r="G573" i="16"/>
  <c r="F573" i="16"/>
  <c r="D570" i="16"/>
  <c r="G569" i="16" s="1"/>
  <c r="C570" i="16"/>
  <c r="F568" i="16" s="1"/>
  <c r="G568" i="16"/>
  <c r="G566" i="16"/>
  <c r="G564" i="16"/>
  <c r="G562" i="16"/>
  <c r="F562" i="16"/>
  <c r="G560" i="16"/>
  <c r="D555" i="16"/>
  <c r="G554" i="16" s="1"/>
  <c r="C555" i="16"/>
  <c r="F553" i="16" s="1"/>
  <c r="G553" i="16"/>
  <c r="G551" i="16"/>
  <c r="G549" i="16"/>
  <c r="G547" i="16"/>
  <c r="F547" i="16"/>
  <c r="G545" i="16"/>
  <c r="G543" i="16"/>
  <c r="F543" i="16"/>
  <c r="G541" i="16"/>
  <c r="G539" i="16"/>
  <c r="F539" i="16"/>
  <c r="G537" i="16"/>
  <c r="D532" i="16"/>
  <c r="C532" i="16"/>
  <c r="F528" i="16"/>
  <c r="F524" i="16"/>
  <c r="F520" i="16"/>
  <c r="F516" i="16"/>
  <c r="G480" i="16"/>
  <c r="F480" i="16"/>
  <c r="G476" i="16"/>
  <c r="F476" i="16"/>
  <c r="D475" i="16"/>
  <c r="C475" i="16"/>
  <c r="G473" i="16"/>
  <c r="F473" i="16"/>
  <c r="G471" i="16"/>
  <c r="F471" i="16"/>
  <c r="G469" i="16"/>
  <c r="F469" i="16"/>
  <c r="G467" i="16"/>
  <c r="F467" i="16"/>
  <c r="G458" i="16"/>
  <c r="F458" i="16"/>
  <c r="G454" i="16"/>
  <c r="F454" i="16"/>
  <c r="D453" i="16"/>
  <c r="C453" i="16"/>
  <c r="G451" i="16"/>
  <c r="F451" i="16"/>
  <c r="G449" i="16"/>
  <c r="F449" i="16"/>
  <c r="G447" i="16"/>
  <c r="F447" i="16"/>
  <c r="G445" i="16"/>
  <c r="F445" i="16"/>
  <c r="D440" i="16"/>
  <c r="G422" i="16" s="1"/>
  <c r="C440" i="16"/>
  <c r="F438" i="16" s="1"/>
  <c r="F432" i="16"/>
  <c r="F428" i="16"/>
  <c r="G424" i="16"/>
  <c r="F424" i="16"/>
  <c r="F421" i="16"/>
  <c r="G418" i="16"/>
  <c r="G416" i="16"/>
  <c r="F416" i="16"/>
  <c r="D381" i="16"/>
  <c r="C381" i="16"/>
  <c r="F381" i="16" s="1"/>
  <c r="F380" i="16"/>
  <c r="G379" i="16"/>
  <c r="F378" i="16"/>
  <c r="G377" i="16"/>
  <c r="G375" i="16"/>
  <c r="F375" i="16"/>
  <c r="G373" i="16"/>
  <c r="F373" i="16"/>
  <c r="F372" i="16"/>
  <c r="G371" i="16"/>
  <c r="F370" i="16"/>
  <c r="G369" i="16"/>
  <c r="G367" i="16"/>
  <c r="F367" i="16"/>
  <c r="G365" i="16"/>
  <c r="F365" i="16"/>
  <c r="F364" i="16"/>
  <c r="G363" i="16"/>
  <c r="D360" i="16"/>
  <c r="G356" i="16" s="1"/>
  <c r="C360" i="16"/>
  <c r="F359" i="16" s="1"/>
  <c r="F358" i="16"/>
  <c r="F357" i="16"/>
  <c r="F356" i="16"/>
  <c r="D353" i="16"/>
  <c r="C353" i="16"/>
  <c r="F352" i="16"/>
  <c r="G351" i="16"/>
  <c r="F351" i="16"/>
  <c r="F350" i="16"/>
  <c r="G349" i="16"/>
  <c r="F349" i="16"/>
  <c r="F353" i="16" s="1"/>
  <c r="F348" i="16"/>
  <c r="G347" i="16"/>
  <c r="F347" i="16"/>
  <c r="G346" i="16"/>
  <c r="F346" i="16"/>
  <c r="D343" i="16"/>
  <c r="G342" i="16" s="1"/>
  <c r="C343" i="16"/>
  <c r="F342" i="16"/>
  <c r="G341" i="16"/>
  <c r="F341" i="16"/>
  <c r="F340" i="16"/>
  <c r="G339" i="16"/>
  <c r="F339" i="16"/>
  <c r="F338" i="16"/>
  <c r="G337" i="16"/>
  <c r="F337" i="16"/>
  <c r="F336" i="16"/>
  <c r="G335" i="16"/>
  <c r="F335" i="16"/>
  <c r="F334" i="16"/>
  <c r="F343" i="16" s="1"/>
  <c r="G333" i="16"/>
  <c r="F333" i="16"/>
  <c r="D328" i="16"/>
  <c r="G310" i="16" s="1"/>
  <c r="G328" i="16" s="1"/>
  <c r="C328" i="16"/>
  <c r="F310" i="16"/>
  <c r="F328" i="16" s="1"/>
  <c r="D305" i="16"/>
  <c r="C305" i="16"/>
  <c r="F304" i="16" s="1"/>
  <c r="G304" i="16"/>
  <c r="G303" i="16"/>
  <c r="G302" i="16"/>
  <c r="G301" i="16"/>
  <c r="F301" i="16"/>
  <c r="G300" i="16"/>
  <c r="G299" i="16"/>
  <c r="F299" i="16"/>
  <c r="G298" i="16"/>
  <c r="G297" i="16"/>
  <c r="F297" i="16"/>
  <c r="G296" i="16"/>
  <c r="G295" i="16"/>
  <c r="F295" i="16"/>
  <c r="G294" i="16"/>
  <c r="G293" i="16"/>
  <c r="F293" i="16"/>
  <c r="G292" i="16"/>
  <c r="G291" i="16"/>
  <c r="F291" i="16"/>
  <c r="G290" i="16"/>
  <c r="G289" i="16"/>
  <c r="F289" i="16"/>
  <c r="G288" i="16"/>
  <c r="G305" i="16" s="1"/>
  <c r="G287" i="16"/>
  <c r="F287" i="16"/>
  <c r="G255" i="16"/>
  <c r="G253" i="16"/>
  <c r="G251" i="16"/>
  <c r="D249" i="16"/>
  <c r="G254" i="16" s="1"/>
  <c r="C249" i="16"/>
  <c r="F255" i="16" s="1"/>
  <c r="G248" i="16"/>
  <c r="G247" i="16"/>
  <c r="G246" i="16"/>
  <c r="G245" i="16"/>
  <c r="G244" i="16"/>
  <c r="G243" i="16"/>
  <c r="G242" i="16"/>
  <c r="G249" i="16" s="1"/>
  <c r="G241" i="16"/>
  <c r="F241" i="16"/>
  <c r="G233" i="16"/>
  <c r="G231" i="16"/>
  <c r="G229" i="16"/>
  <c r="D227" i="16"/>
  <c r="G232" i="16" s="1"/>
  <c r="C227" i="16"/>
  <c r="F233" i="16" s="1"/>
  <c r="G226" i="16"/>
  <c r="G225" i="16"/>
  <c r="G224" i="16"/>
  <c r="G223" i="16"/>
  <c r="F223" i="16"/>
  <c r="G222" i="16"/>
  <c r="G221" i="16"/>
  <c r="F221" i="16"/>
  <c r="G220" i="16"/>
  <c r="G227" i="16" s="1"/>
  <c r="G219" i="16"/>
  <c r="F219" i="16"/>
  <c r="D214" i="16"/>
  <c r="C214" i="16"/>
  <c r="F213" i="16" s="1"/>
  <c r="G213" i="16"/>
  <c r="G212" i="16"/>
  <c r="F212" i="16"/>
  <c r="G211" i="16"/>
  <c r="G210" i="16"/>
  <c r="F210" i="16"/>
  <c r="G209" i="16"/>
  <c r="G208" i="16"/>
  <c r="F208" i="16"/>
  <c r="G207" i="16"/>
  <c r="G206" i="16"/>
  <c r="F206" i="16"/>
  <c r="G205" i="16"/>
  <c r="G204" i="16"/>
  <c r="F204" i="16"/>
  <c r="G203" i="16"/>
  <c r="G202" i="16"/>
  <c r="F202" i="16"/>
  <c r="G201" i="16"/>
  <c r="G200" i="16"/>
  <c r="F200" i="16"/>
  <c r="G199" i="16"/>
  <c r="G198" i="16"/>
  <c r="F198" i="16"/>
  <c r="G197" i="16"/>
  <c r="G196" i="16"/>
  <c r="F196" i="16"/>
  <c r="G195" i="16"/>
  <c r="G194" i="16"/>
  <c r="F194" i="16"/>
  <c r="G193" i="16"/>
  <c r="G192" i="16"/>
  <c r="F192" i="16"/>
  <c r="G191" i="16"/>
  <c r="G214" i="16" s="1"/>
  <c r="G190" i="16"/>
  <c r="F190" i="16"/>
  <c r="F180" i="16"/>
  <c r="F174" i="16"/>
  <c r="F173" i="16"/>
  <c r="F172" i="16"/>
  <c r="F171" i="16"/>
  <c r="F170" i="16"/>
  <c r="F162" i="16"/>
  <c r="F161" i="16"/>
  <c r="F160" i="16"/>
  <c r="F152" i="16"/>
  <c r="F151" i="16"/>
  <c r="F150" i="16"/>
  <c r="F110" i="16"/>
  <c r="F109" i="16"/>
  <c r="F108" i="16"/>
  <c r="F107" i="16"/>
  <c r="F106" i="16"/>
  <c r="F105" i="16"/>
  <c r="F104" i="16"/>
  <c r="F103" i="16"/>
  <c r="F102" i="16"/>
  <c r="F101" i="16"/>
  <c r="F100" i="16"/>
  <c r="F99" i="16"/>
  <c r="F44" i="16"/>
  <c r="F30" i="16"/>
  <c r="F29" i="16"/>
  <c r="F28" i="16"/>
  <c r="C15" i="16"/>
  <c r="F25" i="16" s="1"/>
  <c r="G227" i="15"/>
  <c r="F227" i="15"/>
  <c r="G226" i="15"/>
  <c r="F226" i="15"/>
  <c r="G225" i="15"/>
  <c r="F225" i="15"/>
  <c r="G224" i="15"/>
  <c r="F224" i="15"/>
  <c r="G223" i="15"/>
  <c r="F223" i="15"/>
  <c r="G222" i="15"/>
  <c r="F222" i="15"/>
  <c r="G221" i="15"/>
  <c r="F221" i="15"/>
  <c r="G220" i="15"/>
  <c r="C220" i="15"/>
  <c r="G219" i="15"/>
  <c r="F219" i="15"/>
  <c r="G218" i="15"/>
  <c r="F218" i="15"/>
  <c r="G217" i="15"/>
  <c r="F217" i="15"/>
  <c r="F220" i="15" s="1"/>
  <c r="F212" i="15"/>
  <c r="F210" i="15"/>
  <c r="F209" i="15"/>
  <c r="C208" i="15"/>
  <c r="F215" i="15" s="1"/>
  <c r="F206" i="15"/>
  <c r="F205" i="15"/>
  <c r="F204" i="15"/>
  <c r="F203" i="15"/>
  <c r="F202" i="15"/>
  <c r="F201" i="15"/>
  <c r="F200" i="15"/>
  <c r="F199" i="15"/>
  <c r="F198" i="15"/>
  <c r="F197" i="15"/>
  <c r="F196" i="15"/>
  <c r="F208" i="15" s="1"/>
  <c r="F195" i="15"/>
  <c r="F194" i="15"/>
  <c r="F193" i="15"/>
  <c r="F187" i="15"/>
  <c r="F185" i="15"/>
  <c r="F184" i="15"/>
  <c r="F183" i="15"/>
  <c r="F181" i="15"/>
  <c r="F180" i="15"/>
  <c r="C179" i="15"/>
  <c r="F186" i="15" s="1"/>
  <c r="F178" i="15"/>
  <c r="F177" i="15"/>
  <c r="F175" i="15"/>
  <c r="F179" i="15" s="1"/>
  <c r="F174" i="15"/>
  <c r="C167" i="15"/>
  <c r="F166" i="15"/>
  <c r="F167" i="15" s="1"/>
  <c r="D166" i="15"/>
  <c r="D167" i="15" s="1"/>
  <c r="F165" i="15"/>
  <c r="D165" i="15"/>
  <c r="F164" i="15"/>
  <c r="D164" i="15"/>
  <c r="G162" i="15"/>
  <c r="F162" i="15"/>
  <c r="G161" i="15"/>
  <c r="F161" i="15"/>
  <c r="G160" i="15"/>
  <c r="F160" i="15"/>
  <c r="G159" i="15"/>
  <c r="F159" i="15"/>
  <c r="G158" i="15"/>
  <c r="F158" i="15"/>
  <c r="G157" i="15"/>
  <c r="F157" i="15"/>
  <c r="G156" i="15"/>
  <c r="F156" i="15"/>
  <c r="G154" i="15"/>
  <c r="F154" i="15"/>
  <c r="G152" i="15"/>
  <c r="F152" i="15"/>
  <c r="G151" i="15"/>
  <c r="F151" i="15"/>
  <c r="G150" i="15"/>
  <c r="F150" i="15"/>
  <c r="G149" i="15"/>
  <c r="F149" i="15"/>
  <c r="G148" i="15"/>
  <c r="F148" i="15"/>
  <c r="G147" i="15"/>
  <c r="F147" i="15"/>
  <c r="G146" i="15"/>
  <c r="F146" i="15"/>
  <c r="G145" i="15"/>
  <c r="F145" i="15"/>
  <c r="G144" i="15"/>
  <c r="F144" i="15"/>
  <c r="G143" i="15"/>
  <c r="F143" i="15"/>
  <c r="G142" i="15"/>
  <c r="F142" i="15"/>
  <c r="G141" i="15"/>
  <c r="F141" i="15"/>
  <c r="G140" i="15"/>
  <c r="F140" i="15"/>
  <c r="G139" i="15"/>
  <c r="F139" i="15"/>
  <c r="F153" i="15" s="1"/>
  <c r="G138" i="15"/>
  <c r="G153" i="15" s="1"/>
  <c r="F138" i="15"/>
  <c r="G136" i="15"/>
  <c r="F136" i="15"/>
  <c r="G135" i="15"/>
  <c r="F135" i="15"/>
  <c r="G134" i="15"/>
  <c r="F134" i="15"/>
  <c r="G133" i="15"/>
  <c r="F133" i="15"/>
  <c r="G132" i="15"/>
  <c r="F132" i="15"/>
  <c r="G131" i="15"/>
  <c r="F131" i="15"/>
  <c r="G130" i="15"/>
  <c r="F130" i="15"/>
  <c r="G128" i="15"/>
  <c r="F128" i="15"/>
  <c r="G126" i="15"/>
  <c r="F126" i="15"/>
  <c r="G125" i="15"/>
  <c r="F125" i="15"/>
  <c r="G124" i="15"/>
  <c r="F124" i="15"/>
  <c r="G123" i="15"/>
  <c r="F123" i="15"/>
  <c r="G122" i="15"/>
  <c r="F122" i="15"/>
  <c r="G121" i="15"/>
  <c r="F121" i="15"/>
  <c r="G120" i="15"/>
  <c r="F120" i="15"/>
  <c r="G119" i="15"/>
  <c r="F119" i="15"/>
  <c r="G118" i="15"/>
  <c r="F118" i="15"/>
  <c r="G117" i="15"/>
  <c r="F117" i="15"/>
  <c r="G116" i="15"/>
  <c r="F116" i="15"/>
  <c r="G115" i="15"/>
  <c r="F115" i="15"/>
  <c r="G114" i="15"/>
  <c r="F114" i="15"/>
  <c r="G113" i="15"/>
  <c r="F113" i="15"/>
  <c r="F127" i="15" s="1"/>
  <c r="G112" i="15"/>
  <c r="G127" i="15" s="1"/>
  <c r="F112" i="15"/>
  <c r="D100" i="15"/>
  <c r="G104" i="15" s="1"/>
  <c r="C100" i="15"/>
  <c r="F101" i="15" s="1"/>
  <c r="G98" i="15"/>
  <c r="G96" i="15"/>
  <c r="G94" i="15"/>
  <c r="F78" i="15"/>
  <c r="D77" i="15"/>
  <c r="G86" i="15" s="1"/>
  <c r="C77" i="15"/>
  <c r="F87" i="15" s="1"/>
  <c r="G75" i="15"/>
  <c r="G73" i="15"/>
  <c r="G71" i="15"/>
  <c r="F64" i="15"/>
  <c r="F63" i="15"/>
  <c r="F60" i="15"/>
  <c r="F59" i="15"/>
  <c r="C58" i="15"/>
  <c r="F62" i="15" s="1"/>
  <c r="F57" i="15"/>
  <c r="F56" i="15"/>
  <c r="F53" i="15"/>
  <c r="F58" i="15" s="1"/>
  <c r="F10" i="14"/>
  <c r="F9" i="14"/>
  <c r="F292" i="15"/>
  <c r="F360" i="16" l="1"/>
  <c r="F436" i="16"/>
  <c r="F531" i="16"/>
  <c r="F529" i="16"/>
  <c r="F527" i="16"/>
  <c r="F525" i="16"/>
  <c r="F523" i="16"/>
  <c r="F521" i="16"/>
  <c r="F519" i="16"/>
  <c r="F517" i="16"/>
  <c r="F515" i="16"/>
  <c r="F551" i="16"/>
  <c r="F566" i="16"/>
  <c r="F225" i="16"/>
  <c r="F243" i="16"/>
  <c r="F245" i="16"/>
  <c r="F247" i="16"/>
  <c r="F250" i="16"/>
  <c r="F252" i="16"/>
  <c r="F254" i="16"/>
  <c r="F303" i="16"/>
  <c r="F419" i="16"/>
  <c r="F422" i="16"/>
  <c r="G428" i="16"/>
  <c r="G432" i="16"/>
  <c r="G436" i="16"/>
  <c r="G531" i="16"/>
  <c r="G529" i="16"/>
  <c r="G527" i="16"/>
  <c r="G525" i="16"/>
  <c r="G523" i="16"/>
  <c r="G521" i="16"/>
  <c r="G519" i="16"/>
  <c r="G517" i="16"/>
  <c r="G515" i="16"/>
  <c r="F13" i="16"/>
  <c r="F16" i="16"/>
  <c r="F20" i="16"/>
  <c r="F24" i="16"/>
  <c r="G228" i="16"/>
  <c r="G230" i="16"/>
  <c r="G250" i="16"/>
  <c r="G252" i="16"/>
  <c r="G334" i="16"/>
  <c r="G343" i="16" s="1"/>
  <c r="G336" i="16"/>
  <c r="G338" i="16"/>
  <c r="G340" i="16"/>
  <c r="F363" i="16"/>
  <c r="F368" i="16"/>
  <c r="F371" i="16"/>
  <c r="F376" i="16"/>
  <c r="F379" i="16"/>
  <c r="G381" i="16"/>
  <c r="G380" i="16"/>
  <c r="G378" i="16"/>
  <c r="G376" i="16"/>
  <c r="G374" i="16"/>
  <c r="G372" i="16"/>
  <c r="G370" i="16"/>
  <c r="G368" i="16"/>
  <c r="G366" i="16"/>
  <c r="G364" i="16"/>
  <c r="F417" i="16"/>
  <c r="F440" i="16" s="1"/>
  <c r="F420" i="16"/>
  <c r="F426" i="16"/>
  <c r="F430" i="16"/>
  <c r="F434" i="16"/>
  <c r="F459" i="16"/>
  <c r="F457" i="16"/>
  <c r="F455" i="16"/>
  <c r="F452" i="16"/>
  <c r="F450" i="16"/>
  <c r="F448" i="16"/>
  <c r="F446" i="16"/>
  <c r="F453" i="16" s="1"/>
  <c r="F456" i="16"/>
  <c r="F481" i="16"/>
  <c r="F479" i="16"/>
  <c r="F477" i="16"/>
  <c r="F474" i="16"/>
  <c r="F472" i="16"/>
  <c r="F470" i="16"/>
  <c r="F468" i="16"/>
  <c r="F475" i="16" s="1"/>
  <c r="F478" i="16"/>
  <c r="F514" i="16"/>
  <c r="F518" i="16"/>
  <c r="F522" i="16"/>
  <c r="F526" i="16"/>
  <c r="F530" i="16"/>
  <c r="F537" i="16"/>
  <c r="F541" i="16"/>
  <c r="F545" i="16"/>
  <c r="F549" i="16"/>
  <c r="F560" i="16"/>
  <c r="F564" i="16"/>
  <c r="F576" i="16"/>
  <c r="F574" i="16"/>
  <c r="F577" i="16" s="1"/>
  <c r="F598" i="16"/>
  <c r="F597" i="16"/>
  <c r="F595" i="16"/>
  <c r="F593" i="16"/>
  <c r="F591" i="16"/>
  <c r="F589" i="16"/>
  <c r="F587" i="16"/>
  <c r="F585" i="16"/>
  <c r="F583" i="16"/>
  <c r="F581" i="16"/>
  <c r="F18" i="16"/>
  <c r="F22" i="16"/>
  <c r="F26" i="16"/>
  <c r="G359" i="16"/>
  <c r="G357" i="16"/>
  <c r="G360" i="16" s="1"/>
  <c r="F439" i="16"/>
  <c r="F437" i="16"/>
  <c r="F435" i="16"/>
  <c r="F433" i="16"/>
  <c r="F431" i="16"/>
  <c r="F429" i="16"/>
  <c r="F427" i="16"/>
  <c r="F425" i="16"/>
  <c r="F554" i="16"/>
  <c r="F552" i="16"/>
  <c r="F550" i="16"/>
  <c r="F548" i="16"/>
  <c r="F546" i="16"/>
  <c r="F544" i="16"/>
  <c r="F542" i="16"/>
  <c r="F540" i="16"/>
  <c r="F538" i="16"/>
  <c r="F569" i="16"/>
  <c r="F567" i="16"/>
  <c r="F565" i="16"/>
  <c r="F563" i="16"/>
  <c r="F561" i="16"/>
  <c r="F12" i="16"/>
  <c r="F19" i="16"/>
  <c r="F23" i="16"/>
  <c r="F228" i="16"/>
  <c r="F230" i="16"/>
  <c r="F232" i="16"/>
  <c r="G358" i="16"/>
  <c r="G439" i="16"/>
  <c r="G437" i="16"/>
  <c r="G435" i="16"/>
  <c r="G433" i="16"/>
  <c r="G431" i="16"/>
  <c r="G429" i="16"/>
  <c r="G427" i="16"/>
  <c r="G425" i="16"/>
  <c r="G423" i="16"/>
  <c r="G421" i="16"/>
  <c r="G419" i="16"/>
  <c r="G417" i="16"/>
  <c r="G440" i="16" s="1"/>
  <c r="G516" i="16"/>
  <c r="G520" i="16"/>
  <c r="G524" i="16"/>
  <c r="G528" i="16"/>
  <c r="F14" i="16"/>
  <c r="F17" i="16"/>
  <c r="F21" i="16"/>
  <c r="F191" i="16"/>
  <c r="F214" i="16" s="1"/>
  <c r="F193" i="16"/>
  <c r="F195" i="16"/>
  <c r="F197" i="16"/>
  <c r="F199" i="16"/>
  <c r="F201" i="16"/>
  <c r="F203" i="16"/>
  <c r="F205" i="16"/>
  <c r="F207" i="16"/>
  <c r="F209" i="16"/>
  <c r="F211" i="16"/>
  <c r="F220" i="16"/>
  <c r="F227" i="16" s="1"/>
  <c r="F222" i="16"/>
  <c r="F224" i="16"/>
  <c r="F226" i="16"/>
  <c r="F229" i="16"/>
  <c r="F231" i="16"/>
  <c r="F242" i="16"/>
  <c r="F249" i="16" s="1"/>
  <c r="F244" i="16"/>
  <c r="F246" i="16"/>
  <c r="F248" i="16"/>
  <c r="F251" i="16"/>
  <c r="F253" i="16"/>
  <c r="F288" i="16"/>
  <c r="F305" i="16" s="1"/>
  <c r="F290" i="16"/>
  <c r="F292" i="16"/>
  <c r="F294" i="16"/>
  <c r="F296" i="16"/>
  <c r="F298" i="16"/>
  <c r="F300" i="16"/>
  <c r="F302" i="16"/>
  <c r="G352" i="16"/>
  <c r="G350" i="16"/>
  <c r="G348" i="16"/>
  <c r="G353" i="16" s="1"/>
  <c r="F366" i="16"/>
  <c r="F369" i="16"/>
  <c r="F374" i="16"/>
  <c r="F377" i="16"/>
  <c r="F418" i="16"/>
  <c r="G420" i="16"/>
  <c r="F423" i="16"/>
  <c r="G426" i="16"/>
  <c r="G430" i="16"/>
  <c r="G434" i="16"/>
  <c r="G438" i="16"/>
  <c r="G459" i="16"/>
  <c r="G457" i="16"/>
  <c r="G455" i="16"/>
  <c r="G452" i="16"/>
  <c r="G450" i="16"/>
  <c r="G448" i="16"/>
  <c r="G446" i="16"/>
  <c r="G453" i="16" s="1"/>
  <c r="G456" i="16"/>
  <c r="G481" i="16"/>
  <c r="G479" i="16"/>
  <c r="G477" i="16"/>
  <c r="G474" i="16"/>
  <c r="G472" i="16"/>
  <c r="G470" i="16"/>
  <c r="G468" i="16"/>
  <c r="G475" i="16" s="1"/>
  <c r="G478" i="16"/>
  <c r="G514" i="16"/>
  <c r="G518" i="16"/>
  <c r="G522" i="16"/>
  <c r="G526" i="16"/>
  <c r="G530" i="16"/>
  <c r="G538" i="16"/>
  <c r="G555" i="16" s="1"/>
  <c r="G540" i="16"/>
  <c r="G542" i="16"/>
  <c r="G544" i="16"/>
  <c r="G546" i="16"/>
  <c r="G548" i="16"/>
  <c r="G550" i="16"/>
  <c r="G552" i="16"/>
  <c r="G561" i="16"/>
  <c r="G570" i="16" s="1"/>
  <c r="G563" i="16"/>
  <c r="G565" i="16"/>
  <c r="G567" i="16"/>
  <c r="G574" i="16"/>
  <c r="G577" i="16" s="1"/>
  <c r="G581" i="16"/>
  <c r="G583" i="16"/>
  <c r="G585" i="16"/>
  <c r="G587" i="16"/>
  <c r="G589" i="16"/>
  <c r="G591" i="16"/>
  <c r="G593" i="16"/>
  <c r="G595" i="16"/>
  <c r="G597" i="16"/>
  <c r="G165" i="15"/>
  <c r="G166" i="15"/>
  <c r="G164" i="15"/>
  <c r="G167" i="15" s="1"/>
  <c r="G78" i="15"/>
  <c r="G80" i="15"/>
  <c r="G82" i="15"/>
  <c r="G87" i="15"/>
  <c r="G101" i="15"/>
  <c r="G103" i="15"/>
  <c r="G105" i="15"/>
  <c r="F213" i="15"/>
  <c r="F71" i="15"/>
  <c r="F73" i="15"/>
  <c r="F75" i="15"/>
  <c r="F80" i="15"/>
  <c r="F94" i="15"/>
  <c r="F98" i="15"/>
  <c r="F103" i="15"/>
  <c r="F105" i="15"/>
  <c r="F61" i="15"/>
  <c r="F70" i="15"/>
  <c r="F72" i="15"/>
  <c r="F74" i="15"/>
  <c r="F76" i="15"/>
  <c r="F79" i="15"/>
  <c r="F81" i="15"/>
  <c r="F86" i="15"/>
  <c r="F93" i="15"/>
  <c r="F95" i="15"/>
  <c r="F97" i="15"/>
  <c r="F99" i="15"/>
  <c r="F102" i="15"/>
  <c r="F104" i="15"/>
  <c r="F214" i="15"/>
  <c r="F82" i="15"/>
  <c r="F96" i="15"/>
  <c r="G70" i="15"/>
  <c r="G72" i="15"/>
  <c r="G74" i="15"/>
  <c r="G76" i="15"/>
  <c r="G79" i="15"/>
  <c r="G81" i="15"/>
  <c r="G93" i="15"/>
  <c r="G100" i="15" s="1"/>
  <c r="G95" i="15"/>
  <c r="G97" i="15"/>
  <c r="G99" i="15"/>
  <c r="G102" i="15"/>
  <c r="F182" i="15"/>
  <c r="F211" i="15"/>
  <c r="F570" i="16" l="1"/>
  <c r="F555" i="16"/>
  <c r="G532" i="16"/>
  <c r="F532" i="16"/>
  <c r="F15" i="16"/>
  <c r="F100" i="15"/>
  <c r="G77" i="15"/>
  <c r="F77" i="15"/>
</calcChain>
</file>

<file path=xl/sharedStrings.xml><?xml version="1.0" encoding="utf-8"?>
<sst xmlns="http://schemas.openxmlformats.org/spreadsheetml/2006/main" count="3009" uniqueCount="1838">
  <si>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</si>
  <si>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</si>
  <si>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</si>
  <si>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</si>
  <si>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</si>
  <si>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</si>
  <si>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</si>
  <si>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</si>
  <si>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</si>
  <si>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</si>
  <si>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</si>
  <si>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</si>
  <si>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</si>
  <si>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</si>
  <si>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</si>
  <si>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</si>
  <si>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</si>
  <si>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</si>
  <si>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</si>
  <si>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</si>
  <si>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</si>
  <si>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</si>
  <si>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</si>
  <si>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</si>
  <si>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</si>
  <si>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</si>
  <si>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</si>
  <si>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</si>
  <si>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</si>
  <si>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</si>
  <si>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</si>
  <si>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</si>
  <si>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</si>
  <si>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</si>
  <si>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</si>
  <si>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</si>
  <si>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</si>
  <si>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</si>
  <si>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</si>
  <si>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</si>
  <si>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</si>
  <si>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</si>
  <si>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</si>
  <si>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</si>
  <si>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</si>
  <si>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</si>
  <si>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</si>
  <si>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</si>
  <si>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</si>
  <si>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</si>
  <si>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</si>
  <si>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</si>
  <si>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</si>
  <si>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</si>
  <si>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</si>
  <si>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</si>
  <si>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</si>
  <si>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</si>
  <si>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</si>
  <si>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</si>
  <si>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</si>
  <si>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</si>
  <si>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</si>
  <si>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</si>
  <si>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</si>
  <si>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</si>
  <si>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</si>
  <si>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</si>
  <si>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</si>
  <si>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</si>
  <si>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</si>
  <si>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</si>
  <si>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</si>
  <si>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</si>
  <si>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</si>
  <si>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</si>
  <si>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</si>
  <si>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</si>
  <si>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</si>
  <si>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</si>
  <si>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</si>
  <si>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</si>
  <si>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</si>
  <si>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</si>
  <si>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</si>
  <si>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</si>
  <si>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</si>
  <si>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</si>
  <si>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</si>
  <si>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</si>
  <si>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</si>
  <si>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</si>
  <si>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</si>
  <si>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</si>
  <si>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</si>
  <si>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</si>
  <si>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</si>
  <si>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</si>
  <si>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</si>
  <si>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</si>
  <si>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</si>
  <si>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</si>
  <si>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</si>
  <si>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</si>
  <si>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</si>
  <si>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</si>
  <si>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</si>
  <si>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</si>
  <si>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</si>
  <si>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</si>
  <si>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</si>
  <si>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</si>
  <si>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</si>
  <si>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</si>
  <si>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</si>
  <si>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</si>
  <si>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</si>
  <si>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</si>
  <si>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</si>
  <si>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</si>
  <si>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</si>
  <si>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</si>
  <si>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</si>
  <si>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</si>
  <si>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</si>
  <si>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</si>
  <si>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</si>
  <si>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</si>
  <si>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</si>
  <si>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</si>
  <si>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</si>
  <si>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</si>
  <si>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</si>
  <si>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</si>
  <si>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</si>
  <si>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</si>
  <si>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</si>
  <si>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</si>
  <si>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</si>
  <si>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</si>
  <si>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</si>
  <si>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</si>
  <si>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</si>
  <si>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</si>
  <si>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</si>
  <si>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</si>
  <si>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</si>
  <si>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</si>
  <si>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</si>
  <si>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</si>
  <si>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</si>
  <si>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</si>
  <si>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</si>
  <si>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</si>
  <si>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</si>
  <si>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</si>
  <si>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</si>
  <si>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</si>
  <si>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</si>
  <si>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</si>
  <si>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</si>
  <si>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</si>
  <si>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</si>
  <si>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</si>
  <si>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</si>
  <si>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</si>
  <si>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</si>
  <si>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</si>
  <si>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</si>
  <si>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</si>
  <si>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</si>
  <si>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</si>
  <si>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</si>
  <si>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</si>
  <si>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</si>
  <si>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</si>
  <si>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</si>
  <si>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</si>
  <si>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</si>
  <si>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</si>
  <si>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</si>
  <si>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</si>
  <si>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</si>
  <si>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</si>
  <si>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</si>
  <si>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</si>
  <si>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</si>
  <si>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</si>
  <si>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</si>
  <si>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</si>
  <si>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</si>
  <si>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</si>
  <si>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</si>
  <si>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</si>
  <si>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</si>
  <si>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</si>
  <si>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</si>
  <si>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</si>
  <si>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</si>
  <si>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</si>
  <si>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</si>
  <si>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</si>
  <si>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</si>
  <si>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</si>
  <si>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</si>
  <si>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</si>
  <si>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</si>
  <si>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</si>
  <si>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</si>
  <si>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</si>
  <si>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</si>
  <si>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</si>
  <si>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</si>
  <si>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</si>
  <si>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</si>
  <si>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</si>
  <si>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</si>
  <si>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</si>
  <si>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</si>
  <si>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</si>
  <si>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</si>
  <si>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</si>
  <si>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</si>
  <si>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</si>
  <si>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</si>
  <si>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</si>
  <si>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</si>
  <si>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</si>
  <si>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</si>
  <si>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</si>
  <si>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</si>
  <si>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</si>
  <si>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</si>
  <si>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</si>
  <si>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</si>
  <si>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</si>
  <si>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</si>
  <si>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</si>
  <si>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</si>
  <si>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</si>
  <si>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</si>
  <si>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</si>
  <si>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</si>
  <si>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</si>
  <si>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</si>
  <si>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</si>
  <si>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</si>
  <si>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</si>
  <si>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</si>
  <si>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</si>
  <si>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</si>
  <si>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</si>
  <si>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</si>
  <si>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</si>
  <si>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</si>
  <si>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</si>
  <si>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</si>
  <si>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</si>
  <si>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</si>
  <si>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</si>
  <si>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</si>
  <si>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</si>
  <si>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</si>
  <si>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</si>
  <si>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</si>
  <si>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</si>
  <si>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</si>
  <si>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</si>
  <si>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</si>
  <si>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</si>
  <si>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</si>
  <si>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</si>
  <si>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</si>
  <si>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</si>
  <si>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</si>
  <si>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</si>
  <si>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</si>
  <si>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</si>
  <si>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</si>
  <si>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</si>
  <si>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</si>
  <si>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</si>
  <si>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</si>
  <si>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</si>
  <si>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</si>
  <si>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</si>
  <si>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</si>
  <si>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</si>
  <si>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</si>
  <si>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</si>
  <si>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</si>
  <si>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</si>
  <si>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</si>
  <si>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</si>
  <si>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</si>
  <si>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</si>
  <si>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</si>
  <si>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</si>
  <si>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</si>
  <si>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</si>
  <si>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</si>
  <si>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</si>
  <si>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</si>
  <si>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</si>
  <si>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</si>
  <si>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</si>
  <si>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</si>
  <si>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</si>
  <si>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</si>
  <si>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</si>
  <si>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</si>
  <si>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</si>
  <si>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</si>
  <si>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</si>
  <si>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</si>
  <si>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</si>
  <si>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</si>
  <si>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</si>
  <si>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</si>
  <si>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</si>
  <si>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</si>
  <si>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</si>
  <si>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</si>
  <si>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</si>
  <si>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</si>
  <si>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</si>
  <si>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</si>
  <si>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</si>
  <si>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</si>
  <si>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</si>
  <si>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</si>
  <si>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</si>
  <si>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</si>
  <si>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</si>
  <si>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</si>
  <si>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</si>
  <si>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</si>
  <si>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</si>
  <si>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</si>
  <si>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</si>
  <si>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</si>
  <si>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</si>
  <si>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</si>
  <si>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</si>
  <si>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</si>
  <si>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</si>
  <si>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</si>
  <si>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</si>
  <si>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</si>
  <si>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</si>
  <si>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</si>
  <si>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</si>
  <si>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</si>
  <si>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</si>
  <si>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</si>
  <si>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</si>
  <si>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</si>
  <si>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</si>
  <si>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</si>
  <si>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</si>
  <si>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</si>
  <si>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</si>
  <si>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</si>
  <si>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</si>
  <si>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</si>
  <si>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</si>
  <si>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</si>
  <si>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</si>
  <si>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</si>
  <si>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</si>
  <si>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</si>
  <si>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</si>
  <si>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</si>
  <si>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</si>
  <si>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</si>
  <si>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</si>
  <si>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</si>
  <si>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</si>
  <si>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</si>
  <si>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</si>
  <si>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</si>
  <si>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</si>
  <si>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</si>
  <si>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</si>
  <si>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</si>
  <si>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</si>
  <si>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</si>
  <si>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</si>
  <si>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</si>
  <si>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</si>
  <si>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</si>
  <si>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</si>
  <si>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</si>
  <si>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</si>
  <si>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</si>
  <si>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</si>
  <si>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</si>
  <si>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</si>
  <si>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</si>
  <si>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</si>
  <si>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</si>
  <si>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</si>
  <si>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</si>
  <si>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</si>
  <si>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</si>
  <si>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</si>
  <si>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</si>
  <si>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</si>
  <si>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</si>
  <si>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</si>
  <si>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</si>
  <si>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</si>
  <si>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</si>
  <si>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</si>
  <si>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</si>
  <si>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</si>
  <si>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</si>
  <si>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</si>
  <si>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</si>
  <si>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</si>
  <si>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</si>
  <si>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</si>
  <si>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</si>
  <si>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</si>
  <si>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</si>
  <si>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</si>
  <si>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</si>
  <si>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</si>
  <si>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</si>
  <si>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</si>
  <si>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</si>
  <si>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</si>
  <si>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</si>
  <si>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</si>
  <si>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</si>
  <si>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</si>
  <si>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</si>
  <si>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</si>
  <si>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</si>
  <si>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</si>
  <si>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</si>
  <si>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</si>
  <si>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</si>
  <si>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</si>
  <si>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</si>
  <si>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</si>
  <si>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</si>
  <si>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</si>
  <si>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</si>
  <si>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</si>
  <si>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</si>
  <si>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</si>
  <si>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</si>
  <si>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</si>
  <si>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</si>
  <si>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</si>
  <si>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</si>
  <si>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</si>
  <si>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</si>
  <si>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</si>
  <si>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</si>
  <si>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</si>
  <si>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</si>
  <si>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</si>
  <si>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</si>
  <si>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</si>
  <si>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</si>
  <si>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</si>
  <si>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</si>
  <si>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</si>
  <si>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</si>
  <si>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</si>
  <si>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</si>
  <si>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</si>
  <si>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</si>
  <si>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</si>
  <si>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</si>
  <si>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</si>
  <si>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</si>
  <si>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</si>
  <si>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</si>
  <si>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</si>
  <si>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</si>
  <si>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</si>
  <si>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</si>
  <si>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</si>
  <si>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</si>
  <si>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</si>
  <si>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</si>
  <si>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</si>
  <si>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</si>
  <si>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</si>
  <si>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</si>
  <si>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</si>
  <si>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</si>
  <si>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</si>
  <si>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</si>
  <si>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</si>
  <si>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</si>
  <si>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</si>
  <si>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</si>
  <si>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</si>
  <si>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</si>
  <si>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</si>
  <si>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</si>
  <si>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</si>
  <si>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</si>
  <si>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</si>
  <si>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</si>
  <si>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</si>
  <si>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</si>
  <si>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</si>
  <si>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</si>
  <si>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</si>
  <si>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</si>
  <si>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</si>
  <si>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</si>
  <si>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</si>
  <si>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</si>
  <si>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</si>
  <si>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</si>
  <si>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</si>
  <si>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</si>
  <si>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</si>
  <si>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</si>
  <si>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</si>
  <si>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</si>
  <si>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</si>
  <si>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</si>
  <si>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</si>
  <si>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</si>
  <si>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</si>
  <si>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</si>
  <si>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</si>
  <si>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</si>
  <si>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</si>
  <si>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</si>
  <si>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</si>
  <si>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</si>
  <si>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</si>
  <si>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</si>
  <si>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</si>
  <si>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</si>
  <si>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</si>
  <si>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</si>
  <si>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</si>
  <si>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</si>
  <si>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</si>
  <si>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</si>
  <si>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</si>
  <si>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</si>
  <si>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</si>
  <si>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</si>
  <si>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</si>
  <si>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</si>
  <si>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</si>
  <si>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</si>
  <si>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</si>
  <si>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</si>
  <si>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</si>
  <si>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</si>
  <si>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</si>
  <si>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</si>
  <si>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</si>
  <si>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</si>
  <si>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</si>
  <si>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</si>
  <si>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</si>
  <si>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</si>
  <si>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</si>
  <si>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</si>
  <si>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</si>
  <si>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</si>
  <si>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</si>
  <si>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</si>
  <si>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</si>
  <si>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</si>
  <si>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</si>
  <si>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</si>
  <si>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</si>
  <si>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</si>
  <si>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</si>
  <si>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</si>
  <si>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</si>
  <si>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</si>
  <si>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</si>
  <si>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</si>
  <si>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</si>
  <si>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</si>
  <si>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</si>
  <si>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</si>
  <si>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</si>
  <si>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</si>
  <si>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</si>
  <si>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</si>
  <si>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</si>
  <si>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</si>
  <si>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</si>
  <si>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</si>
  <si>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</si>
  <si>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</si>
  <si>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</si>
  <si>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</si>
  <si>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</si>
  <si>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</si>
  <si>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</si>
  <si>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</si>
  <si>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</si>
  <si>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</si>
  <si>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</si>
  <si>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</si>
  <si>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</si>
  <si>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</si>
  <si>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</si>
  <si>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</si>
  <si>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</si>
  <si>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</si>
  <si>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</si>
  <si>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</si>
  <si>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</si>
  <si>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</si>
  <si>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</si>
  <si>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</si>
  <si>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</si>
  <si>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</si>
  <si>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</si>
  <si>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</si>
  <si>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</si>
  <si>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</si>
  <si>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</si>
  <si>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</si>
  <si>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</si>
  <si>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</si>
  <si>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</si>
  <si>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</si>
  <si>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</si>
  <si>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</si>
  <si>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</si>
  <si>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</si>
  <si>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</si>
  <si>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</si>
  <si>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</si>
  <si>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</si>
  <si>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</si>
  <si>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</si>
  <si>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</si>
  <si>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</si>
  <si>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</si>
  <si>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</si>
  <si>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</si>
  <si>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</si>
  <si>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</si>
  <si>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</si>
  <si>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</si>
  <si>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</si>
  <si>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</si>
  <si>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</si>
  <si>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</si>
  <si>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</si>
  <si>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</si>
  <si>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</si>
  <si>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</si>
  <si>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</si>
  <si>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</si>
  <si>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</si>
  <si>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</si>
  <si>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</si>
  <si>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</si>
  <si>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</si>
  <si>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</si>
  <si>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</si>
  <si>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</si>
  <si>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</si>
  <si>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</si>
  <si>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</si>
  <si>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</si>
  <si>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</si>
  <si>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</si>
  <si>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</si>
  <si>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</si>
  <si>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</si>
  <si>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</si>
  <si>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</si>
  <si>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</si>
  <si>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</si>
  <si>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</si>
  <si>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</si>
  <si>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</si>
  <si>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</si>
  <si>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</si>
  <si>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</si>
  <si>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</si>
  <si>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</si>
  <si>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</si>
  <si>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</si>
  <si>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</si>
  <si>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</si>
  <si>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</si>
  <si>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</si>
  <si>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</si>
  <si>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</si>
  <si>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</si>
  <si>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</si>
  <si>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</si>
  <si>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</si>
  <si>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</si>
  <si>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</si>
  <si>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</si>
  <si>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</si>
  <si>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</si>
  <si>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</si>
  <si>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</si>
  <si>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</si>
  <si>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</si>
  <si>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</si>
  <si>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</si>
  <si>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</si>
  <si>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</si>
  <si>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</si>
  <si>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</si>
  <si>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</si>
  <si>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</si>
  <si>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</si>
  <si>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</si>
  <si>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</si>
  <si>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</si>
  <si>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</si>
  <si>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</si>
  <si>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</si>
  <si>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</si>
  <si>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</si>
  <si>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</si>
  <si>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</si>
  <si>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</si>
  <si>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</si>
  <si>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</si>
  <si>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</si>
  <si>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</si>
  <si>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</si>
  <si>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</si>
  <si>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</si>
  <si>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</si>
  <si>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</si>
  <si>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</si>
  <si>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</si>
  <si>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</si>
  <si>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</si>
  <si>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</si>
  <si>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</si>
  <si>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</si>
  <si>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</si>
  <si>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</si>
  <si>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</si>
  <si>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</si>
  <si>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</si>
  <si>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</si>
  <si>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</si>
  <si>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</si>
  <si>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</si>
  <si>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</si>
  <si>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</si>
  <si>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</si>
  <si>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</si>
  <si>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</si>
  <si>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</si>
  <si>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</si>
  <si>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</si>
  <si>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</si>
  <si>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</si>
  <si>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</si>
  <si>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</si>
  <si>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</si>
  <si>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</si>
  <si>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</si>
  <si>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</si>
  <si>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</si>
  <si>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</si>
  <si>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</si>
  <si>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</si>
  <si>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</si>
  <si>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</si>
  <si>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</si>
  <si>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</si>
  <si>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</si>
  <si>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</si>
  <si>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</si>
  <si>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</si>
  <si>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</si>
  <si>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</si>
  <si>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</si>
  <si>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</si>
  <si>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</si>
  <si>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</si>
  <si>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</si>
  <si>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</si>
  <si>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</si>
  <si>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</si>
  <si>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</si>
  <si>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</si>
  <si>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</si>
  <si>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</si>
  <si>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</si>
  <si>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</si>
  <si>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</si>
  <si>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</si>
  <si>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</si>
  <si>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</si>
  <si>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</si>
  <si>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</si>
  <si>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</si>
  <si>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</si>
  <si>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</si>
  <si>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</si>
  <si>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</si>
  <si>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</si>
  <si>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</si>
  <si>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</si>
  <si>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</si>
  <si>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</si>
  <si>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</si>
  <si>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</si>
  <si>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</si>
  <si>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</si>
  <si>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</si>
  <si>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</si>
  <si>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</si>
  <si>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</si>
  <si>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</si>
  <si>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</si>
  <si>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</si>
  <si>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</si>
  <si>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</si>
  <si>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</si>
  <si>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</si>
  <si>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</si>
  <si>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</si>
  <si>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</si>
  <si>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</si>
  <si>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</si>
  <si>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</si>
  <si>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</si>
  <si>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</si>
  <si>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</si>
  <si>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</si>
  <si>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</si>
  <si>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</si>
  <si>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</si>
  <si>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</si>
  <si>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</si>
  <si>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</si>
  <si>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</si>
  <si>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</si>
  <si>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</si>
  <si>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</si>
  <si>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</si>
  <si>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</si>
  <si>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</si>
  <si>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</si>
  <si>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</si>
  <si>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</si>
  <si>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</si>
  <si>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</si>
  <si>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</si>
  <si>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</si>
  <si>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</si>
  <si>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</si>
  <si>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</si>
  <si>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</si>
  <si>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</si>
  <si>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</si>
  <si>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</si>
  <si>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</si>
  <si>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</si>
  <si>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</si>
  <si>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</si>
  <si>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</si>
  <si>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</si>
  <si>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</si>
  <si>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</si>
  <si>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</si>
  <si>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</si>
  <si>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</si>
  <si>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</si>
  <si>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</si>
  <si>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</si>
  <si>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</si>
  <si>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</si>
  <si>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</si>
  <si>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</si>
  <si>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</si>
  <si>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</si>
  <si>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</si>
  <si>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</si>
  <si>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</si>
  <si>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</si>
  <si>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</si>
  <si>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</si>
  <si>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</si>
  <si>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</si>
  <si>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</si>
  <si>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</si>
  <si>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</si>
  <si>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</si>
  <si>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</si>
  <si>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</si>
  <si>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</si>
  <si>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</si>
  <si>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</si>
  <si>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</si>
  <si>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</si>
  <si>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</si>
  <si>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</si>
  <si>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</si>
  <si>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</si>
  <si>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</si>
  <si>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</si>
  <si>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</si>
  <si>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</si>
  <si>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</si>
  <si>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</si>
  <si>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</si>
  <si>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</si>
  <si>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</si>
  <si>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</si>
  <si>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</si>
  <si>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</si>
  <si>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</si>
  <si>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</si>
  <si>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</si>
  <si>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</si>
  <si>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</si>
  <si>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</si>
  <si>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23/09/2023</t>
  </si>
  <si>
    <t>BD@150169</t>
  </si>
  <si>
    <t>BE0002586643</t>
  </si>
  <si>
    <t>22/03/2023</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</si>
  <si>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</si>
  <si>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</si>
  <si>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</si>
  <si>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</si>
  <si>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</si>
  <si>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</si>
  <si>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</si>
  <si>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</si>
  <si>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</si>
  <si>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</si>
  <si>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</si>
  <si>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</si>
  <si>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</si>
  <si>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</si>
  <si>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</si>
  <si>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</si>
  <si>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</si>
  <si>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</si>
  <si>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</si>
  <si>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</si>
  <si>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</si>
  <si>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</si>
  <si>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</si>
  <si>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</si>
  <si>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</si>
  <si>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</si>
  <si>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</si>
  <si>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</si>
  <si>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</si>
  <si>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</si>
  <si>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</si>
  <si>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</si>
  <si>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</si>
  <si>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</si>
  <si>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</si>
  <si>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</si>
  <si>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</si>
  <si>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</si>
  <si>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</si>
  <si>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</si>
  <si>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</si>
  <si>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</si>
  <si>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</si>
  <si>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</si>
  <si>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</si>
  <si>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</si>
  <si>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</si>
  <si>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</si>
  <si>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</si>
  <si>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</si>
  <si>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</si>
  <si>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</si>
  <si>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</si>
  <si>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</si>
  <si>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</si>
  <si>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</si>
  <si>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</si>
  <si>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</si>
  <si>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</si>
  <si>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</si>
  <si>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</si>
  <si>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</si>
  <si>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</si>
  <si>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</si>
  <si>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</si>
  <si>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</si>
  <si>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</si>
  <si>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</si>
  <si>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</si>
  <si>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</si>
  <si>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</si>
  <si>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</si>
  <si>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</si>
  <si>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</si>
  <si>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</si>
  <si>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</si>
  <si>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</si>
  <si>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</si>
  <si>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</si>
  <si>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</si>
  <si>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</si>
  <si>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</si>
  <si>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</si>
  <si>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</si>
  <si>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</si>
  <si>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</si>
  <si>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</si>
  <si>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</si>
  <si>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</si>
  <si>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</si>
  <si>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</si>
  <si>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</si>
  <si>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</si>
  <si>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</si>
  <si>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</si>
  <si>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</si>
  <si>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</si>
  <si>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</si>
  <si>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</si>
  <si>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</si>
  <si>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</si>
  <si>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</si>
  <si>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</si>
  <si>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</si>
  <si>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</si>
  <si>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</si>
  <si>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</si>
  <si>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</si>
  <si>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</si>
  <si>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</si>
  <si>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</si>
  <si>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</si>
  <si>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</si>
  <si>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</si>
  <si>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</si>
  <si>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</si>
  <si>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</si>
  <si>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</si>
  <si>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</si>
  <si>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</si>
  <si>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</si>
  <si>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</si>
  <si>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</si>
  <si>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</si>
  <si>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</si>
  <si>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</si>
  <si>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</si>
  <si>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</si>
  <si>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AA-</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</si>
  <si>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</si>
  <si>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</si>
  <si>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</si>
  <si>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</si>
  <si>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</si>
  <si>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</si>
  <si>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</si>
  <si>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</si>
  <si>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</si>
  <si>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</si>
  <si>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</si>
  <si>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</si>
  <si>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</si>
  <si>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</si>
  <si>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</si>
  <si>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</si>
  <si>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</si>
  <si>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</si>
  <si>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</si>
  <si>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</si>
  <si>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</si>
  <si>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</si>
  <si>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</si>
  <si>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</si>
  <si>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</si>
  <si>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</si>
  <si>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</si>
  <si>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</si>
  <si>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</si>
  <si>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</si>
  <si>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</si>
  <si>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</si>
  <si>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</si>
  <si>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</si>
  <si>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</si>
  <si>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</si>
  <si>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</si>
  <si>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&gt;22 and &lt;=23</t>
  </si>
  <si>
    <t>&lt;0</t>
  </si>
  <si>
    <t>&gt;21 and &lt;=22</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</si>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</sst>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57"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38" fillId="0" borderId="0" applyNumberFormat="0" applyFill="0" applyBorder="0" applyAlignment="0" applyProtection="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55">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30" fillId="0" borderId="12" xfId="1" applyFont="1" applyBorder="1"/>
    <xf numFmtId="0" fontId="31" fillId="0" borderId="0" xfId="1" applyFont="1" applyAlignment="1">
      <alignment horizontal="center"/>
    </xf>
    <xf numFmtId="0" fontId="32" fillId="0" borderId="0" xfId="1" applyFont="1" applyAlignment="1">
      <alignment horizontal="center" vertical="center"/>
    </xf>
    <xf numFmtId="0" fontId="33" fillId="0" borderId="0" xfId="1" applyFont="1" applyAlignment="1">
      <alignment horizontal="center" vertical="center"/>
    </xf>
    <xf numFmtId="0" fontId="34" fillId="0" borderId="0" xfId="1" applyFont="1" applyAlignment="1">
      <alignment horizontal="center" vertical="center"/>
    </xf>
    <xf numFmtId="0" fontId="35" fillId="0" borderId="0" xfId="1" applyFont="1" applyAlignment="1">
      <alignment horizontal="center" vertical="center"/>
    </xf>
    <xf numFmtId="14" fontId="1" fillId="0" borderId="0" xfId="1" applyNumberFormat="1"/>
    <xf numFmtId="0" fontId="36" fillId="0" borderId="0" xfId="1" applyFont="1" applyAlignment="1">
      <alignment horizontal="center"/>
    </xf>
    <xf numFmtId="0" fontId="37"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32" fillId="0" borderId="0" xfId="3" applyFont="1" applyAlignment="1">
      <alignment horizontal="left" vertical="center"/>
    </xf>
    <xf numFmtId="0" fontId="39" fillId="0" borderId="0" xfId="3" applyAlignment="1">
      <alignment horizontal="center" vertical="center" wrapText="1"/>
    </xf>
    <xf numFmtId="0" fontId="40" fillId="0" borderId="0" xfId="3" applyFont="1" applyAlignment="1">
      <alignment horizontal="center" vertical="center"/>
    </xf>
    <xf numFmtId="0" fontId="39" fillId="0" borderId="0" xfId="3"/>
    <xf numFmtId="0" fontId="39" fillId="0" borderId="16" xfId="3" applyBorder="1" applyAlignment="1">
      <alignment horizontal="center" vertical="center" wrapText="1"/>
    </xf>
    <xf numFmtId="0" fontId="41" fillId="0" borderId="0" xfId="3" applyFont="1" applyAlignment="1">
      <alignment vertical="center" wrapText="1"/>
    </xf>
    <xf numFmtId="0" fontId="41" fillId="9" borderId="0" xfId="3" applyFont="1" applyFill="1" applyAlignment="1">
      <alignment horizontal="center" vertical="center" wrapText="1"/>
    </xf>
    <xf numFmtId="0" fontId="42" fillId="0" borderId="17" xfId="3" applyFont="1" applyBorder="1" applyAlignment="1">
      <alignment horizontal="center" vertical="center" wrapText="1"/>
    </xf>
    <xf numFmtId="0" fontId="42" fillId="0" borderId="0" xfId="3" applyFont="1" applyAlignment="1">
      <alignment horizontal="center" vertical="center" wrapText="1"/>
    </xf>
    <xf numFmtId="0" fontId="41" fillId="0" borderId="0" xfId="3" applyFont="1" applyAlignment="1">
      <alignment horizontal="center" vertical="center" wrapText="1"/>
    </xf>
    <xf numFmtId="0" fontId="41" fillId="8" borderId="18" xfId="3" applyFont="1" applyFill="1" applyBorder="1" applyAlignment="1">
      <alignment horizontal="center" vertical="center" wrapText="1"/>
    </xf>
    <xf numFmtId="0" fontId="43" fillId="0" borderId="0" xfId="3" applyFont="1" applyAlignment="1">
      <alignment horizontal="center" vertical="center" wrapText="1"/>
    </xf>
    <xf numFmtId="0" fontId="38" fillId="0" borderId="19" xfId="2" quotePrefix="1" applyFill="1" applyBorder="1" applyAlignment="1">
      <alignment horizontal="center" vertical="center" wrapText="1"/>
    </xf>
    <xf numFmtId="0" fontId="38" fillId="0" borderId="19" xfId="2" applyFill="1" applyBorder="1" applyAlignment="1">
      <alignment horizontal="center" vertical="center" wrapText="1"/>
    </xf>
    <xf numFmtId="0" fontId="38" fillId="0" borderId="20" xfId="2" quotePrefix="1" applyFill="1" applyBorder="1" applyAlignment="1">
      <alignment horizontal="center" vertical="center" wrapText="1"/>
    </xf>
    <xf numFmtId="0" fontId="38" fillId="0" borderId="0" xfId="2" quotePrefix="1" applyFill="1" applyBorder="1" applyAlignment="1">
      <alignment horizontal="center" vertical="center" wrapText="1"/>
    </xf>
    <xf numFmtId="0" fontId="41" fillId="8" borderId="0" xfId="3" applyFont="1" applyFill="1" applyAlignment="1">
      <alignment horizontal="center" vertical="center" wrapText="1"/>
    </xf>
    <xf numFmtId="0" fontId="43" fillId="8" borderId="0" xfId="3" applyFont="1" applyFill="1" applyAlignment="1">
      <alignment horizontal="center" vertical="center" wrapText="1"/>
    </xf>
    <xf numFmtId="0" fontId="39" fillId="8" borderId="0" xfId="3" applyFill="1" applyAlignment="1">
      <alignment horizontal="center" vertical="center" wrapText="1"/>
    </xf>
    <xf numFmtId="0" fontId="44" fillId="0" borderId="0" xfId="3" applyFont="1" applyAlignment="1">
      <alignment horizontal="center" vertical="center" wrapText="1"/>
    </xf>
    <xf numFmtId="14" fontId="42" fillId="0" borderId="0" xfId="3" applyNumberFormat="1" applyFont="1" applyAlignment="1">
      <alignment horizontal="center" vertical="center" wrapText="1"/>
    </xf>
    <xf numFmtId="0" fontId="45" fillId="0" borderId="0" xfId="3" applyFont="1" applyAlignment="1">
      <alignment horizontal="center" vertical="center" wrapText="1"/>
    </xf>
    <xf numFmtId="0" fontId="46" fillId="0" borderId="0" xfId="2" quotePrefix="1" applyFont="1" applyFill="1" applyBorder="1" applyAlignment="1">
      <alignment horizontal="center" vertical="center" wrapText="1"/>
    </xf>
    <xf numFmtId="0" fontId="42" fillId="0" borderId="0" xfId="3" quotePrefix="1" applyFont="1" applyAlignment="1">
      <alignment horizontal="center" vertical="center" wrapText="1"/>
    </xf>
    <xf numFmtId="0" fontId="44" fillId="0" borderId="0" xfId="3" quotePrefix="1" applyFont="1" applyAlignment="1">
      <alignment horizontal="center" vertical="center" wrapText="1"/>
    </xf>
    <xf numFmtId="0" fontId="44" fillId="10" borderId="0" xfId="3" applyFont="1" applyFill="1" applyAlignment="1">
      <alignment horizontal="center" vertical="center" wrapText="1"/>
    </xf>
    <xf numFmtId="0" fontId="47" fillId="10" borderId="0" xfId="3" quotePrefix="1" applyFont="1" applyFill="1" applyAlignment="1">
      <alignment horizontal="center" vertical="center" wrapText="1"/>
    </xf>
    <xf numFmtId="0" fontId="43"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42" fillId="0" borderId="0" xfId="3" applyNumberFormat="1" applyFont="1" applyAlignment="1">
      <alignment horizontal="center" vertical="center" wrapText="1"/>
    </xf>
    <xf numFmtId="0" fontId="45" fillId="0" borderId="0" xfId="3" quotePrefix="1" applyFont="1" applyAlignment="1">
      <alignment horizontal="center" vertical="center" wrapText="1"/>
    </xf>
    <xf numFmtId="0" fontId="29" fillId="0" borderId="0" xfId="3" applyFont="1" applyAlignment="1">
      <alignment horizontal="center" vertical="center" wrapText="1"/>
    </xf>
    <xf numFmtId="0" fontId="44" fillId="10" borderId="0" xfId="3" quotePrefix="1" applyFont="1" applyFill="1" applyAlignment="1">
      <alignment horizontal="center" vertical="center" wrapText="1"/>
    </xf>
    <xf numFmtId="170" fontId="42" fillId="0" borderId="0" xfId="3" applyNumberFormat="1" applyFont="1" applyAlignment="1">
      <alignment horizontal="center" vertical="center" wrapText="1"/>
    </xf>
    <xf numFmtId="9" fontId="42" fillId="0" borderId="0" xfId="4" applyFont="1" applyFill="1" applyBorder="1" applyAlignment="1">
      <alignment horizontal="center" vertical="center" wrapText="1"/>
    </xf>
    <xf numFmtId="3" fontId="42" fillId="0" borderId="0" xfId="3" quotePrefix="1" applyNumberFormat="1" applyFont="1" applyAlignment="1">
      <alignment horizontal="center" vertical="center" wrapText="1"/>
    </xf>
    <xf numFmtId="170" fontId="42" fillId="0" borderId="0" xfId="3" quotePrefix="1" applyNumberFormat="1" applyFont="1" applyAlignment="1">
      <alignment horizontal="center" vertical="center" wrapText="1"/>
    </xf>
    <xf numFmtId="10" fontId="42" fillId="0" borderId="0" xfId="3" quotePrefix="1" applyNumberFormat="1" applyFont="1" applyAlignment="1">
      <alignment horizontal="center" vertical="center" wrapText="1"/>
    </xf>
    <xf numFmtId="0" fontId="42" fillId="0" borderId="0" xfId="3" quotePrefix="1" applyFont="1" applyAlignment="1">
      <alignment horizontal="right" vertical="center" wrapText="1"/>
    </xf>
    <xf numFmtId="169" fontId="42" fillId="0" borderId="0" xfId="3" quotePrefix="1" applyNumberFormat="1" applyFont="1" applyAlignment="1">
      <alignment horizontal="center" vertical="center" wrapText="1"/>
    </xf>
    <xf numFmtId="170" fontId="42" fillId="0" borderId="0" xfId="4" quotePrefix="1" applyNumberFormat="1" applyFont="1" applyFill="1" applyBorder="1" applyAlignment="1">
      <alignment horizontal="center" vertical="center" wrapText="1"/>
    </xf>
    <xf numFmtId="0" fontId="45" fillId="0" borderId="0" xfId="3" applyFont="1" applyAlignment="1">
      <alignment horizontal="right" vertical="center" wrapText="1"/>
    </xf>
    <xf numFmtId="169" fontId="29" fillId="0" borderId="0" xfId="3" applyNumberFormat="1" applyFont="1" applyAlignment="1">
      <alignment horizontal="center" vertical="center" wrapText="1"/>
    </xf>
    <xf numFmtId="9" fontId="42" fillId="0" borderId="0" xfId="4" quotePrefix="1" applyFont="1" applyFill="1" applyBorder="1" applyAlignment="1">
      <alignment horizontal="center" vertical="center" wrapText="1"/>
    </xf>
    <xf numFmtId="0" fontId="48"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39" fillId="0" borderId="0" xfId="3" quotePrefix="1" applyAlignment="1">
      <alignment horizontal="center" vertical="center" wrapText="1"/>
    </xf>
    <xf numFmtId="0" fontId="39" fillId="0" borderId="0" xfId="3" quotePrefix="1" applyAlignment="1">
      <alignment horizontal="right" vertical="center" wrapText="1"/>
    </xf>
    <xf numFmtId="10" fontId="42" fillId="0" borderId="0" xfId="4" quotePrefix="1" applyNumberFormat="1" applyFont="1" applyFill="1" applyBorder="1" applyAlignment="1">
      <alignment horizontal="center" vertical="center" wrapText="1"/>
    </xf>
    <xf numFmtId="0" fontId="49"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42" fillId="0" borderId="0" xfId="3" applyNumberFormat="1" applyFont="1" applyAlignment="1">
      <alignment horizontal="center" vertical="center" wrapText="1"/>
    </xf>
    <xf numFmtId="171" fontId="44" fillId="0" borderId="0" xfId="3" applyNumberFormat="1" applyFont="1" applyAlignment="1">
      <alignment horizontal="center" vertical="center" wrapText="1"/>
    </xf>
    <xf numFmtId="0" fontId="47" fillId="10" borderId="0" xfId="3" applyFont="1" applyFill="1" applyAlignment="1">
      <alignment horizontal="center" vertical="center" wrapText="1"/>
    </xf>
    <xf numFmtId="170" fontId="42"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39" fillId="0" borderId="0" xfId="3" applyAlignment="1">
      <alignment horizontal="right" vertical="center" wrapText="1"/>
    </xf>
    <xf numFmtId="169" fontId="39"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45" fillId="0" borderId="0" xfId="3" quotePrefix="1" applyFont="1" applyAlignment="1">
      <alignment horizontal="right" vertical="center" wrapText="1"/>
    </xf>
    <xf numFmtId="169" fontId="45" fillId="0" borderId="0" xfId="3" quotePrefix="1" applyNumberFormat="1" applyFont="1" applyAlignment="1">
      <alignment horizontal="right" vertical="center" wrapText="1"/>
    </xf>
    <xf numFmtId="10" fontId="42" fillId="0" borderId="0" xfId="4" applyNumberFormat="1" applyFont="1" applyFill="1" applyBorder="1" applyAlignment="1">
      <alignment horizontal="center" vertical="center" wrapText="1"/>
    </xf>
    <xf numFmtId="0" fontId="38" fillId="0" borderId="0" xfId="2" applyAlignment="1" applyProtection="1">
      <alignment horizontal="center" vertical="center" wrapText="1"/>
    </xf>
    <xf numFmtId="0" fontId="39" fillId="0" borderId="0" xfId="3" applyAlignment="1">
      <alignment horizontal="center"/>
    </xf>
    <xf numFmtId="0" fontId="42" fillId="0" borderId="0" xfId="3" applyFont="1" applyAlignment="1" applyProtection="1">
      <alignment horizontal="center" vertical="center" wrapText="1"/>
      <protection locked="0"/>
    </xf>
    <xf numFmtId="0" fontId="50" fillId="0" borderId="0" xfId="3" applyFont="1" applyAlignment="1">
      <alignment horizontal="left" vertical="center"/>
    </xf>
    <xf numFmtId="0" fontId="50" fillId="0" borderId="0" xfId="3" applyFont="1" applyAlignment="1">
      <alignment horizontal="center" vertical="center" wrapText="1"/>
    </xf>
    <xf numFmtId="0" fontId="51" fillId="0" borderId="0" xfId="3" applyFont="1" applyAlignment="1">
      <alignment horizontal="center" vertical="center" wrapText="1"/>
    </xf>
    <xf numFmtId="0" fontId="38" fillId="0" borderId="0" xfId="2" applyFill="1" applyBorder="1" applyAlignment="1">
      <alignment horizontal="center" vertical="center" wrapText="1"/>
    </xf>
    <xf numFmtId="0" fontId="52" fillId="0" borderId="0" xfId="3" applyFont="1" applyAlignment="1">
      <alignment horizontal="center" vertical="center" wrapText="1"/>
    </xf>
    <xf numFmtId="0" fontId="38" fillId="0" borderId="0" xfId="2" applyAlignment="1">
      <alignment horizontal="center"/>
    </xf>
    <xf numFmtId="0" fontId="38" fillId="0" borderId="19" xfId="2" applyFill="1" applyBorder="1" applyAlignment="1" applyProtection="1">
      <alignment horizontal="center" vertical="center" wrapText="1"/>
    </xf>
    <xf numFmtId="0" fontId="38" fillId="0" borderId="19" xfId="2" quotePrefix="1" applyFill="1" applyBorder="1" applyAlignment="1" applyProtection="1">
      <alignment horizontal="right" vertical="center" wrapText="1"/>
    </xf>
    <xf numFmtId="0" fontId="38" fillId="0" borderId="20" xfId="2" quotePrefix="1" applyFill="1" applyBorder="1" applyAlignment="1" applyProtection="1">
      <alignment horizontal="right" vertical="center" wrapText="1"/>
    </xf>
    <xf numFmtId="0" fontId="38" fillId="0" borderId="0" xfId="2" quotePrefix="1" applyFill="1" applyBorder="1" applyAlignment="1" applyProtection="1">
      <alignment horizontal="center" vertical="center" wrapText="1"/>
    </xf>
    <xf numFmtId="0" fontId="42" fillId="0" borderId="0" xfId="3" applyFont="1" applyAlignment="1">
      <alignment horizontal="right" vertical="center" wrapText="1"/>
    </xf>
    <xf numFmtId="170" fontId="42" fillId="0" borderId="0" xfId="4" applyNumberFormat="1" applyFont="1" applyFill="1" applyBorder="1" applyAlignment="1" applyProtection="1">
      <alignment horizontal="center" vertical="center" wrapText="1"/>
    </xf>
    <xf numFmtId="4" fontId="42" fillId="0" borderId="0" xfId="3" applyNumberFormat="1" applyFont="1" applyAlignment="1">
      <alignment horizontal="center" vertical="center" wrapText="1"/>
    </xf>
    <xf numFmtId="10" fontId="42" fillId="0" borderId="0" xfId="5" applyNumberFormat="1" applyFont="1" applyAlignment="1">
      <alignment horizontal="center" vertical="center" wrapText="1"/>
    </xf>
    <xf numFmtId="0" fontId="53" fillId="0" borderId="0" xfId="3" applyFont="1" applyAlignment="1">
      <alignment horizontal="center" vertical="center" wrapText="1"/>
    </xf>
    <xf numFmtId="170" fontId="53" fillId="0" borderId="0" xfId="4" applyNumberFormat="1" applyFont="1" applyFill="1" applyBorder="1" applyAlignment="1" applyProtection="1">
      <alignment horizontal="center" vertical="center" wrapText="1"/>
    </xf>
    <xf numFmtId="172" fontId="42"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42" fillId="0" borderId="0" xfId="4" applyNumberFormat="1" applyFont="1" applyFill="1" applyBorder="1" applyAlignment="1" applyProtection="1">
      <alignment horizontal="center" vertical="center" wrapText="1"/>
    </xf>
    <xf numFmtId="9" fontId="45" fillId="0" borderId="0" xfId="4" applyFont="1" applyFill="1" applyBorder="1" applyAlignment="1" applyProtection="1">
      <alignment horizontal="center" vertical="center" wrapText="1"/>
    </xf>
    <xf numFmtId="0" fontId="44" fillId="11" borderId="0" xfId="3" applyFont="1" applyFill="1" applyAlignment="1">
      <alignment horizontal="center" vertical="center" wrapText="1"/>
    </xf>
    <xf numFmtId="0" fontId="54"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47" fillId="0" borderId="0" xfId="3" quotePrefix="1" applyFont="1" applyAlignment="1">
      <alignment horizontal="center" vertical="center" wrapText="1"/>
    </xf>
    <xf numFmtId="3" fontId="42" fillId="0" borderId="0" xfId="3" applyNumberFormat="1" applyFont="1" applyAlignment="1">
      <alignment horizontal="center" vertical="center" wrapText="1"/>
    </xf>
    <xf numFmtId="9" fontId="42" fillId="0" borderId="0" xfId="4" applyFont="1" applyFill="1" applyBorder="1" applyAlignment="1" applyProtection="1">
      <alignment horizontal="center" vertical="center" wrapText="1"/>
    </xf>
    <xf numFmtId="170" fontId="42"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39" fillId="0" borderId="0" xfId="3" quotePrefix="1" applyAlignment="1">
      <alignment horizontal="center"/>
    </xf>
    <xf numFmtId="170" fontId="42" fillId="0" borderId="0" xfId="4" applyNumberFormat="1" applyFont="1" applyFill="1" applyAlignment="1">
      <alignment horizontal="center" vertical="center" wrapText="1"/>
    </xf>
    <xf numFmtId="0" fontId="33" fillId="0" borderId="0" xfId="3" applyFont="1" applyAlignment="1">
      <alignment horizontal="center" vertical="center"/>
    </xf>
    <xf numFmtId="0" fontId="39" fillId="0" borderId="0" xfId="3" applyAlignment="1">
      <alignment horizontal="left" vertical="center"/>
    </xf>
    <xf numFmtId="0" fontId="39" fillId="0" borderId="0" xfId="3" applyAlignment="1">
      <alignment horizontal="left" vertical="center" wrapText="1"/>
    </xf>
    <xf numFmtId="0" fontId="26" fillId="8" borderId="0" xfId="3" applyFont="1" applyFill="1" applyAlignment="1">
      <alignment horizontal="center" vertical="center" wrapText="1"/>
    </xf>
    <xf numFmtId="0" fontId="43" fillId="0" borderId="0" xfId="3" quotePrefix="1" applyFont="1" applyAlignment="1">
      <alignment horizontal="center" vertical="center" wrapText="1"/>
    </xf>
    <xf numFmtId="0" fontId="42" fillId="12" borderId="0" xfId="3" quotePrefix="1" applyFont="1" applyFill="1" applyAlignment="1">
      <alignment horizontal="center" vertical="center" wrapText="1"/>
    </xf>
    <xf numFmtId="0" fontId="55" fillId="0" borderId="0" xfId="3" applyFont="1" applyAlignment="1">
      <alignment horizontal="left" vertical="center" wrapText="1"/>
    </xf>
    <xf numFmtId="0" fontId="44" fillId="0" borderId="0" xfId="3" quotePrefix="1" applyFont="1" applyAlignment="1">
      <alignment horizontal="left" vertical="center" wrapText="1"/>
    </xf>
    <xf numFmtId="0" fontId="44" fillId="0" borderId="0" xfId="3" applyFont="1" applyAlignment="1">
      <alignment horizontal="left" vertical="center" wrapText="1"/>
    </xf>
    <xf numFmtId="0" fontId="56" fillId="0" borderId="0" xfId="3" applyFont="1" applyAlignment="1">
      <alignment horizontal="center" vertical="center" wrapText="1"/>
    </xf>
    <xf numFmtId="14" fontId="56" fillId="0" borderId="0" xfId="3" applyNumberFormat="1" applyFont="1" applyAlignment="1">
      <alignment horizontal="center" vertical="center" wrapText="1"/>
    </xf>
    <xf numFmtId="2" fontId="42" fillId="0" borderId="0" xfId="3" applyNumberFormat="1" applyFont="1" applyAlignment="1">
      <alignment horizontal="center" vertical="center" wrapText="1"/>
    </xf>
    <xf numFmtId="4" fontId="2" fillId="2" borderId="0" xfId="0" applyNumberFormat="1" applyFont="1" applyFill="1" applyAlignment="1">
      <alignment horizontal="left"/>
    </xf>
    <xf numFmtId="4" fontId="0" fillId="0" borderId="0" xfId="0" applyNumberFormat="1"/>
  </cellXfs>
  <cellStyles count="6">
    <cellStyle name="Hyperlink 2" xfId="2" xr:uid="{0EF58684-2553-4C1E-AA49-E606BEACDD9F}"/>
    <cellStyle name="Normal" xfId="0" builtinId="0"/>
    <cellStyle name="Normal 2" xfId="1" xr:uid="{F8D028EF-A5E4-4B24-B89B-91265EEFE69C}"/>
    <cellStyle name="Normal 3" xfId="3" xr:uid="{6D41A065-89F0-413B-8524-7B49C2A25F0E}"/>
    <cellStyle name="Percent 2" xfId="4" xr:uid="{9D532502-4474-4D1D-9AF8-8F148CABF750}"/>
    <cellStyle name="Percent 3" xfId="5" xr:uid="{9D686BB6-97F9-432A-AC8E-F22181C81B27}"/>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19" Type="http://schemas.openxmlformats.org/officeDocument/2006/relationships/image" Target="../media/image20.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B88A8F72-7B91-4466-A2AD-72F6578B5FF6}"/>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HTT%20-%20Final%202022_withLinks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refreshError="1"/>
      <sheetData sheetId="1"/>
      <sheetData sheetId="2">
        <row r="17">
          <cell r="C17">
            <v>44834</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coveredbondlabel.com/issuer/13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B5F6-CB94-4FEC-B738-4F70964A2533}">
  <sheetPr>
    <tabColor rgb="FF847A75"/>
  </sheetPr>
  <dimension ref="B1:L43"/>
  <sheetViews>
    <sheetView tabSelected="1" zoomScale="80" zoomScaleNormal="80" zoomScaleSheetLayoutView="84" workbookViewId="0">
      <selection activeCell="H11" sqref="H11"/>
    </sheetView>
  </sheetViews>
  <sheetFormatPr defaultColWidth="8.26953125" defaultRowHeight="14.5" x14ac:dyDescent="0.35"/>
  <cols>
    <col min="1" max="1" width="8.26953125" style="117"/>
    <col min="2" max="10" width="11.26953125" style="117" customWidth="1"/>
    <col min="11" max="11" width="8.26953125" style="117"/>
    <col min="12" max="12" width="10.54296875" style="117" bestFit="1" customWidth="1"/>
    <col min="13" max="16384" width="8.26953125" style="117"/>
  </cols>
  <sheetData>
    <row r="1" spans="2:12" ht="15" thickBot="1" x14ac:dyDescent="0.4"/>
    <row r="2" spans="2:12" x14ac:dyDescent="0.35">
      <c r="B2" s="118"/>
      <c r="C2" s="119"/>
      <c r="D2" s="119"/>
      <c r="E2" s="119"/>
      <c r="F2" s="119"/>
      <c r="G2" s="119"/>
      <c r="H2" s="119"/>
      <c r="I2" s="119"/>
      <c r="J2" s="120"/>
    </row>
    <row r="3" spans="2:12" x14ac:dyDescent="0.35">
      <c r="B3" s="121"/>
      <c r="C3" s="122"/>
      <c r="D3" s="122"/>
      <c r="E3" s="122"/>
      <c r="F3" s="122"/>
      <c r="G3" s="122"/>
      <c r="H3" s="122"/>
      <c r="I3" s="122"/>
      <c r="J3" s="123"/>
    </row>
    <row r="4" spans="2:12" x14ac:dyDescent="0.35">
      <c r="B4" s="121"/>
      <c r="C4" s="122"/>
      <c r="D4" s="122"/>
      <c r="E4" s="122"/>
      <c r="F4" s="122"/>
      <c r="G4" s="122"/>
      <c r="H4" s="122"/>
      <c r="I4" s="122"/>
      <c r="J4" s="123"/>
    </row>
    <row r="5" spans="2:12" ht="31" x14ac:dyDescent="0.45">
      <c r="B5" s="121"/>
      <c r="C5" s="122"/>
      <c r="D5" s="122"/>
      <c r="E5" s="124"/>
      <c r="F5" s="125" t="s">
        <v>1229</v>
      </c>
      <c r="G5" s="122"/>
      <c r="H5" s="122"/>
      <c r="I5" s="122"/>
      <c r="J5" s="123"/>
    </row>
    <row r="6" spans="2:12" ht="41.25" customHeight="1" x14ac:dyDescent="0.35">
      <c r="B6" s="121"/>
      <c r="C6" s="122"/>
      <c r="D6" s="122"/>
      <c r="E6" s="126" t="s">
        <v>1230</v>
      </c>
      <c r="F6" s="126"/>
      <c r="G6" s="126"/>
      <c r="H6" s="122"/>
      <c r="I6" s="122"/>
      <c r="J6" s="123"/>
    </row>
    <row r="7" spans="2:12" ht="26" x14ac:dyDescent="0.35">
      <c r="B7" s="121"/>
      <c r="C7" s="122"/>
      <c r="D7" s="122"/>
      <c r="E7" s="122"/>
      <c r="F7" s="127" t="s">
        <v>8</v>
      </c>
      <c r="G7" s="122"/>
      <c r="H7" s="122"/>
      <c r="I7" s="122"/>
      <c r="J7" s="123"/>
    </row>
    <row r="8" spans="2:12" ht="26" x14ac:dyDescent="0.35">
      <c r="B8" s="121"/>
      <c r="C8" s="122"/>
      <c r="D8" s="122"/>
      <c r="E8" s="122"/>
      <c r="F8" s="127" t="s">
        <v>1231</v>
      </c>
      <c r="G8" s="122"/>
      <c r="H8" s="122"/>
      <c r="I8" s="122"/>
      <c r="J8" s="123"/>
    </row>
    <row r="9" spans="2:12" ht="21" x14ac:dyDescent="0.35">
      <c r="B9" s="121"/>
      <c r="C9" s="122"/>
      <c r="D9" s="122"/>
      <c r="E9" s="122"/>
      <c r="F9" s="128" t="str">
        <f>"Reporting Date: "&amp;DAY('[1]A. HTT General'!C17)&amp;"/"&amp;MONTH('[1]A. HTT General'!C17)&amp;"/"&amp;YEAR('[1]A. HTT General'!C17)</f>
        <v>Reporting Date: 30/9/2022</v>
      </c>
      <c r="G9" s="122"/>
      <c r="H9" s="122"/>
      <c r="I9" s="122"/>
      <c r="J9" s="123"/>
      <c r="L9" s="129"/>
    </row>
    <row r="10" spans="2:12" ht="21" x14ac:dyDescent="0.35">
      <c r="B10" s="121"/>
      <c r="C10" s="122"/>
      <c r="D10" s="122"/>
      <c r="E10" s="122"/>
      <c r="F10" s="128" t="str">
        <f>"Cut-off Date: "&amp;DAY('[1]A. HTT General'!C17)&amp;"/"&amp;MONTH('[1]A. HTT General'!C17)&amp;"/"&amp;YEAR('[1]A. HTT General'!C17)</f>
        <v>Cut-off Date: 30/9/2022</v>
      </c>
      <c r="G10" s="122"/>
      <c r="H10" s="122"/>
      <c r="I10" s="122"/>
      <c r="J10" s="123"/>
    </row>
    <row r="11" spans="2:12" ht="21" x14ac:dyDescent="0.35">
      <c r="B11" s="121"/>
      <c r="C11" s="122"/>
      <c r="D11" s="122"/>
      <c r="E11" s="122"/>
      <c r="F11" s="128"/>
      <c r="G11" s="122"/>
      <c r="H11" s="122"/>
      <c r="I11" s="122"/>
      <c r="J11" s="123"/>
    </row>
    <row r="12" spans="2:12" x14ac:dyDescent="0.35">
      <c r="B12" s="121"/>
      <c r="C12" s="122"/>
      <c r="D12" s="122"/>
      <c r="E12" s="122"/>
      <c r="F12" s="122"/>
      <c r="G12" s="122"/>
      <c r="H12" s="122"/>
      <c r="I12" s="122"/>
      <c r="J12" s="123"/>
    </row>
    <row r="13" spans="2:12" x14ac:dyDescent="0.35">
      <c r="B13" s="121"/>
      <c r="C13" s="122"/>
      <c r="D13" s="122"/>
      <c r="E13" s="122"/>
      <c r="F13" s="122"/>
      <c r="G13" s="122"/>
      <c r="H13" s="122"/>
      <c r="I13" s="122"/>
      <c r="J13" s="123"/>
    </row>
    <row r="14" spans="2:12" x14ac:dyDescent="0.35">
      <c r="B14" s="121"/>
      <c r="C14" s="122"/>
      <c r="D14" s="122"/>
      <c r="E14" s="122"/>
      <c r="F14" s="122"/>
      <c r="G14" s="122"/>
      <c r="H14" s="122"/>
      <c r="I14" s="122"/>
      <c r="J14" s="123"/>
    </row>
    <row r="15" spans="2:12" x14ac:dyDescent="0.35">
      <c r="B15" s="121"/>
      <c r="C15" s="122"/>
      <c r="D15" s="122"/>
      <c r="E15" s="122"/>
      <c r="F15" s="122"/>
      <c r="G15" s="122"/>
      <c r="H15" s="122"/>
      <c r="I15" s="122"/>
      <c r="J15" s="123"/>
    </row>
    <row r="16" spans="2:12" x14ac:dyDescent="0.35">
      <c r="B16" s="121"/>
      <c r="C16" s="122"/>
      <c r="D16" s="122"/>
      <c r="E16" s="122"/>
      <c r="F16" s="122"/>
      <c r="G16" s="122"/>
      <c r="H16" s="122"/>
      <c r="I16" s="122"/>
      <c r="J16" s="123"/>
    </row>
    <row r="17" spans="2:10" x14ac:dyDescent="0.35">
      <c r="B17" s="121"/>
      <c r="C17" s="122"/>
      <c r="D17" s="122"/>
      <c r="E17" s="122"/>
      <c r="F17" s="122"/>
      <c r="G17" s="122"/>
      <c r="H17" s="122"/>
      <c r="I17" s="122"/>
      <c r="J17" s="123"/>
    </row>
    <row r="18" spans="2:10" x14ac:dyDescent="0.35">
      <c r="B18" s="121"/>
      <c r="C18" s="122"/>
      <c r="D18" s="122"/>
      <c r="E18" s="122"/>
      <c r="F18" s="122"/>
      <c r="G18" s="122"/>
      <c r="H18" s="122"/>
      <c r="I18" s="122"/>
      <c r="J18" s="123"/>
    </row>
    <row r="19" spans="2:10" x14ac:dyDescent="0.35">
      <c r="B19" s="121"/>
      <c r="C19" s="122"/>
      <c r="D19" s="122"/>
      <c r="E19" s="122"/>
      <c r="F19" s="122"/>
      <c r="G19" s="122"/>
      <c r="H19" s="122"/>
      <c r="I19" s="122"/>
      <c r="J19" s="123"/>
    </row>
    <row r="20" spans="2:10" x14ac:dyDescent="0.35">
      <c r="B20" s="121"/>
      <c r="C20" s="122"/>
      <c r="D20" s="122"/>
      <c r="E20" s="122"/>
      <c r="F20" s="122"/>
      <c r="G20" s="122"/>
      <c r="H20" s="122"/>
      <c r="I20" s="122"/>
      <c r="J20" s="123"/>
    </row>
    <row r="21" spans="2:10" x14ac:dyDescent="0.35">
      <c r="B21" s="121"/>
      <c r="C21" s="122"/>
      <c r="D21" s="122"/>
      <c r="E21" s="122"/>
      <c r="F21" s="122"/>
      <c r="G21" s="122"/>
      <c r="H21" s="122"/>
      <c r="I21" s="122"/>
      <c r="J21" s="123"/>
    </row>
    <row r="22" spans="2:10" x14ac:dyDescent="0.35">
      <c r="B22" s="121"/>
      <c r="C22" s="122"/>
      <c r="D22" s="122"/>
      <c r="E22" s="122"/>
      <c r="F22" s="130" t="s">
        <v>1232</v>
      </c>
      <c r="G22" s="122"/>
      <c r="H22" s="122"/>
      <c r="I22" s="122"/>
      <c r="J22" s="123"/>
    </row>
    <row r="23" spans="2:10" x14ac:dyDescent="0.35">
      <c r="B23" s="121"/>
      <c r="C23" s="122"/>
      <c r="D23" s="122"/>
      <c r="E23" s="122"/>
      <c r="F23" s="131"/>
      <c r="G23" s="122"/>
      <c r="H23" s="122"/>
      <c r="I23" s="122"/>
      <c r="J23" s="123"/>
    </row>
    <row r="24" spans="2:10" x14ac:dyDescent="0.35">
      <c r="B24" s="121"/>
      <c r="C24" s="122"/>
      <c r="D24" s="132" t="s">
        <v>1233</v>
      </c>
      <c r="E24" s="133" t="s">
        <v>1234</v>
      </c>
      <c r="F24" s="133"/>
      <c r="G24" s="133"/>
      <c r="H24" s="133"/>
      <c r="I24" s="122"/>
      <c r="J24" s="123"/>
    </row>
    <row r="25" spans="2:10" x14ac:dyDescent="0.35">
      <c r="B25" s="121"/>
      <c r="C25" s="122"/>
      <c r="D25" s="122"/>
      <c r="H25" s="122"/>
      <c r="I25" s="122"/>
      <c r="J25" s="123"/>
    </row>
    <row r="26" spans="2:10" x14ac:dyDescent="0.35">
      <c r="B26" s="121"/>
      <c r="C26" s="122"/>
      <c r="D26" s="132" t="s">
        <v>1235</v>
      </c>
      <c r="E26" s="133"/>
      <c r="F26" s="133"/>
      <c r="G26" s="133"/>
      <c r="H26" s="133"/>
      <c r="I26" s="122"/>
      <c r="J26" s="123"/>
    </row>
    <row r="27" spans="2:10" x14ac:dyDescent="0.35">
      <c r="B27" s="121"/>
      <c r="C27" s="122"/>
      <c r="D27" s="134"/>
      <c r="E27" s="134"/>
      <c r="F27" s="134"/>
      <c r="G27" s="134"/>
      <c r="H27" s="134"/>
      <c r="I27" s="122"/>
      <c r="J27" s="123"/>
    </row>
    <row r="28" spans="2:10" x14ac:dyDescent="0.35">
      <c r="B28" s="121"/>
      <c r="C28" s="122"/>
      <c r="D28" s="135"/>
      <c r="E28" s="136"/>
      <c r="F28" s="136"/>
      <c r="G28" s="136"/>
      <c r="H28" s="136"/>
      <c r="I28" s="122"/>
      <c r="J28" s="123"/>
    </row>
    <row r="29" spans="2:10" x14ac:dyDescent="0.35">
      <c r="B29" s="121"/>
      <c r="C29" s="122"/>
      <c r="D29" s="137"/>
      <c r="E29" s="137"/>
      <c r="F29" s="137"/>
      <c r="G29" s="137"/>
      <c r="H29" s="137"/>
      <c r="I29" s="122"/>
      <c r="J29" s="123"/>
    </row>
    <row r="30" spans="2:10" x14ac:dyDescent="0.35">
      <c r="B30" s="121"/>
      <c r="C30" s="122"/>
      <c r="D30" s="135"/>
      <c r="E30" s="136"/>
      <c r="F30" s="136"/>
      <c r="G30" s="136"/>
      <c r="H30" s="136"/>
      <c r="I30" s="122"/>
      <c r="J30" s="123"/>
    </row>
    <row r="31" spans="2:10" x14ac:dyDescent="0.35">
      <c r="B31" s="121"/>
      <c r="C31" s="122"/>
      <c r="D31" s="134"/>
      <c r="E31" s="134"/>
      <c r="F31" s="134"/>
      <c r="G31" s="134"/>
      <c r="H31" s="134"/>
      <c r="I31" s="122"/>
      <c r="J31" s="123"/>
    </row>
    <row r="32" spans="2:10" x14ac:dyDescent="0.35">
      <c r="B32" s="121"/>
      <c r="C32" s="122"/>
      <c r="D32" s="132" t="s">
        <v>1236</v>
      </c>
      <c r="E32" s="133" t="s">
        <v>1234</v>
      </c>
      <c r="F32" s="133"/>
      <c r="G32" s="133"/>
      <c r="H32" s="133"/>
      <c r="I32" s="122"/>
      <c r="J32" s="123"/>
    </row>
    <row r="33" spans="2:10" x14ac:dyDescent="0.35">
      <c r="B33" s="121"/>
      <c r="C33" s="122"/>
      <c r="I33" s="122"/>
      <c r="J33" s="123"/>
    </row>
    <row r="34" spans="2:10" x14ac:dyDescent="0.35">
      <c r="B34" s="121"/>
      <c r="C34" s="122"/>
      <c r="D34" s="132" t="s">
        <v>1237</v>
      </c>
      <c r="E34" s="133" t="s">
        <v>1234</v>
      </c>
      <c r="F34" s="133"/>
      <c r="G34" s="133"/>
      <c r="H34" s="133"/>
      <c r="I34" s="122"/>
      <c r="J34" s="123"/>
    </row>
    <row r="35" spans="2:10" x14ac:dyDescent="0.35">
      <c r="B35" s="121"/>
      <c r="C35" s="122"/>
      <c r="D35" s="122"/>
      <c r="E35" s="122"/>
      <c r="F35" s="122"/>
      <c r="G35" s="122"/>
      <c r="H35" s="122"/>
      <c r="I35" s="122"/>
      <c r="J35" s="123"/>
    </row>
    <row r="36" spans="2:10" x14ac:dyDescent="0.35">
      <c r="B36" s="121"/>
      <c r="C36" s="122"/>
      <c r="D36" s="138"/>
      <c r="E36" s="139"/>
      <c r="F36" s="139"/>
      <c r="G36" s="139"/>
      <c r="H36" s="139"/>
      <c r="I36" s="122"/>
      <c r="J36" s="123"/>
    </row>
    <row r="37" spans="2:10" x14ac:dyDescent="0.35">
      <c r="B37" s="121"/>
      <c r="C37" s="122"/>
      <c r="D37" s="122"/>
      <c r="E37" s="122"/>
      <c r="F37" s="131"/>
      <c r="G37" s="122"/>
      <c r="H37" s="122"/>
      <c r="I37" s="122"/>
      <c r="J37" s="123"/>
    </row>
    <row r="38" spans="2:10" x14ac:dyDescent="0.35">
      <c r="B38" s="121"/>
      <c r="C38" s="122"/>
      <c r="D38" s="140" t="s">
        <v>1238</v>
      </c>
      <c r="E38" s="139"/>
      <c r="F38" s="139"/>
      <c r="G38" s="139"/>
      <c r="H38" s="139"/>
      <c r="I38" s="122"/>
      <c r="J38" s="123"/>
    </row>
    <row r="39" spans="2:10" x14ac:dyDescent="0.35">
      <c r="B39" s="121"/>
      <c r="C39" s="122"/>
      <c r="I39" s="122"/>
      <c r="J39" s="123"/>
    </row>
    <row r="40" spans="2:10" x14ac:dyDescent="0.35">
      <c r="B40" s="121"/>
      <c r="C40" s="122"/>
      <c r="D40" s="135"/>
      <c r="E40" s="136"/>
      <c r="F40" s="136"/>
      <c r="G40" s="136"/>
      <c r="H40" s="136"/>
      <c r="I40" s="122"/>
      <c r="J40" s="123"/>
    </row>
    <row r="41" spans="2:10" x14ac:dyDescent="0.35">
      <c r="B41" s="121"/>
      <c r="C41" s="122"/>
      <c r="D41" s="122"/>
      <c r="E41" s="137"/>
      <c r="F41" s="137"/>
      <c r="G41" s="137"/>
      <c r="H41" s="137"/>
      <c r="I41" s="122"/>
      <c r="J41" s="123"/>
    </row>
    <row r="42" spans="2:10" x14ac:dyDescent="0.35">
      <c r="B42" s="121"/>
      <c r="C42" s="122"/>
      <c r="D42" s="135"/>
      <c r="E42" s="136"/>
      <c r="F42" s="136"/>
      <c r="G42" s="136"/>
      <c r="H42" s="136"/>
      <c r="I42" s="122"/>
      <c r="J42" s="123"/>
    </row>
    <row r="43" spans="2:10" ht="15" thickBot="1" x14ac:dyDescent="0.4">
      <c r="B43" s="141"/>
      <c r="C43" s="142"/>
      <c r="D43" s="142"/>
      <c r="E43" s="142"/>
      <c r="F43" s="142"/>
      <c r="G43" s="142"/>
      <c r="H43" s="142"/>
      <c r="I43" s="142"/>
      <c r="J43" s="143"/>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D4DBFC48-0077-4A36-BEE2-88120723FD5E}"/>
    <hyperlink ref="D26:H26" location="'B1. HTT Mortgage Assets'!A1" display="Worksheet B1: HTT Mortgage Assets" xr:uid="{2CE1F060-9926-4990-B8C5-668051220F68}"/>
    <hyperlink ref="D32:H32" location="'C. HTT Harmonised Glossary'!A1" display="Worksheet C: HTT Harmonised Glossary" xr:uid="{CE46FEFA-39A2-4A5B-ADC3-C25290175DC7}"/>
    <hyperlink ref="D34:H34" location="Disclaimer!A1" display="Disclaimer" xr:uid="{8501556B-3458-48C3-A7A1-207E80ED65B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2"/>
  <sheetViews>
    <sheetView view="pageBreakPreview" zoomScale="93" zoomScaleNormal="100" zoomScaleSheetLayoutView="93" workbookViewId="0">
      <selection activeCell="AF14" sqref="AF14:AN14"/>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style="254" customWidth="1"/>
    <col min="13" max="13" width="7.453125" style="254"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style="254"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c r="M1" s="253"/>
      <c r="AF1" s="253"/>
    </row>
    <row r="2" spans="2:44" s="1" customFormat="1" ht="17.5" x14ac:dyDescent="0.2">
      <c r="B2" s="76"/>
      <c r="C2" s="76"/>
      <c r="D2" s="76"/>
      <c r="E2" s="76"/>
      <c r="F2" s="76"/>
      <c r="G2" s="76"/>
      <c r="H2" s="76"/>
      <c r="I2" s="76"/>
      <c r="J2" s="76"/>
      <c r="K2" s="76"/>
      <c r="L2" s="76"/>
      <c r="M2" s="82" t="s">
        <v>910</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c r="M3" s="253"/>
      <c r="AF3" s="253"/>
    </row>
    <row r="4" spans="2:44" s="1" customFormat="1" ht="8" x14ac:dyDescent="0.2">
      <c r="L4" s="253"/>
      <c r="M4" s="253"/>
      <c r="AF4" s="253"/>
    </row>
    <row r="5" spans="2:44" s="1" customFormat="1" ht="15.5" x14ac:dyDescent="0.2">
      <c r="B5" s="78" t="s">
        <v>1190</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c r="L6" s="253"/>
      <c r="M6" s="253"/>
      <c r="AF6" s="253"/>
    </row>
    <row r="7" spans="2:44" s="1" customFormat="1" ht="8" x14ac:dyDescent="0.2">
      <c r="B7" s="71" t="s">
        <v>1069</v>
      </c>
      <c r="C7" s="71"/>
      <c r="D7" s="71"/>
      <c r="E7" s="71"/>
      <c r="F7" s="71"/>
      <c r="G7" s="71"/>
      <c r="H7" s="71"/>
      <c r="I7" s="71"/>
      <c r="J7" s="71"/>
      <c r="K7" s="71"/>
      <c r="L7" s="253"/>
      <c r="M7" s="253"/>
      <c r="AF7" s="253"/>
    </row>
    <row r="8" spans="2:44" s="1" customFormat="1" x14ac:dyDescent="0.2">
      <c r="B8" s="71"/>
      <c r="C8" s="71"/>
      <c r="D8" s="71"/>
      <c r="E8" s="71"/>
      <c r="F8" s="71"/>
      <c r="G8" s="71"/>
      <c r="H8" s="71"/>
      <c r="I8" s="71"/>
      <c r="J8" s="71"/>
      <c r="K8" s="71"/>
      <c r="L8" s="253"/>
      <c r="M8" s="79">
        <v>44834</v>
      </c>
      <c r="N8" s="79"/>
      <c r="O8" s="79"/>
      <c r="P8" s="79"/>
      <c r="Q8" s="79"/>
      <c r="R8" s="79"/>
      <c r="S8" s="79"/>
      <c r="T8" s="79"/>
      <c r="U8" s="79"/>
      <c r="V8" s="79"/>
      <c r="AF8" s="253"/>
    </row>
    <row r="9" spans="2:44" s="1" customFormat="1" ht="8" x14ac:dyDescent="0.2">
      <c r="B9" s="71"/>
      <c r="C9" s="71"/>
      <c r="D9" s="71"/>
      <c r="E9" s="71"/>
      <c r="F9" s="71"/>
      <c r="G9" s="71"/>
      <c r="H9" s="71"/>
      <c r="I9" s="71"/>
      <c r="J9" s="71"/>
      <c r="K9" s="71"/>
      <c r="L9" s="253"/>
      <c r="M9" s="253"/>
      <c r="AF9" s="253"/>
    </row>
    <row r="10" spans="2:44" s="1" customFormat="1" ht="8" x14ac:dyDescent="0.2">
      <c r="L10" s="253"/>
      <c r="M10" s="253"/>
      <c r="AF10" s="253"/>
    </row>
    <row r="11" spans="2:44" s="1" customFormat="1" ht="13" x14ac:dyDescent="0.2">
      <c r="B11" s="87" t="s">
        <v>1191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c r="L12" s="253"/>
      <c r="M12" s="253"/>
      <c r="AF12" s="253"/>
    </row>
    <row r="13" spans="2:44" s="1" customFormat="1" ht="10.5" x14ac:dyDescent="0.2">
      <c r="B13" s="100"/>
      <c r="C13" s="100"/>
      <c r="D13" s="100"/>
      <c r="E13" s="100"/>
      <c r="F13" s="100"/>
      <c r="G13" s="100"/>
      <c r="H13" s="100"/>
      <c r="I13" s="100"/>
      <c r="J13" s="100"/>
      <c r="K13" s="85" t="s">
        <v>1077</v>
      </c>
      <c r="L13" s="85"/>
      <c r="M13" s="85"/>
      <c r="N13" s="85"/>
      <c r="O13" s="85"/>
      <c r="P13" s="85"/>
      <c r="Q13" s="85"/>
      <c r="R13" s="85"/>
      <c r="S13" s="85"/>
      <c r="T13" s="85"/>
      <c r="U13" s="85"/>
      <c r="V13" s="85" t="s">
        <v>1078</v>
      </c>
      <c r="W13" s="85"/>
      <c r="X13" s="85"/>
      <c r="Y13" s="85"/>
      <c r="Z13" s="85"/>
      <c r="AA13" s="85"/>
      <c r="AB13" s="85"/>
      <c r="AC13" s="85"/>
      <c r="AD13" s="85"/>
      <c r="AE13" s="85"/>
      <c r="AF13" s="85" t="s">
        <v>1079</v>
      </c>
      <c r="AG13" s="85"/>
      <c r="AH13" s="85"/>
      <c r="AI13" s="85"/>
      <c r="AJ13" s="85"/>
      <c r="AK13" s="85"/>
      <c r="AL13" s="85"/>
      <c r="AM13" s="85"/>
      <c r="AN13" s="85"/>
      <c r="AO13" s="10" t="s">
        <v>1078</v>
      </c>
    </row>
    <row r="14" spans="2:44" s="1" customFormat="1" ht="10" x14ac:dyDescent="0.2">
      <c r="B14" s="102" t="s">
        <v>560</v>
      </c>
      <c r="C14" s="102"/>
      <c r="D14" s="102"/>
      <c r="E14" s="102"/>
      <c r="F14" s="102"/>
      <c r="G14" s="102"/>
      <c r="H14" s="102"/>
      <c r="I14" s="102"/>
      <c r="J14" s="102"/>
      <c r="K14" s="103">
        <v>491839056.19000101</v>
      </c>
      <c r="L14" s="103"/>
      <c r="M14" s="103"/>
      <c r="N14" s="103"/>
      <c r="O14" s="103"/>
      <c r="P14" s="103"/>
      <c r="Q14" s="103"/>
      <c r="R14" s="103"/>
      <c r="S14" s="103"/>
      <c r="T14" s="103"/>
      <c r="U14" s="103"/>
      <c r="V14" s="96">
        <v>0.166670744029488</v>
      </c>
      <c r="W14" s="96"/>
      <c r="X14" s="96"/>
      <c r="Y14" s="96"/>
      <c r="Z14" s="96"/>
      <c r="AA14" s="96"/>
      <c r="AB14" s="96"/>
      <c r="AC14" s="96"/>
      <c r="AD14" s="96"/>
      <c r="AE14" s="96"/>
      <c r="AF14" s="94">
        <v>6967</v>
      </c>
      <c r="AG14" s="94"/>
      <c r="AH14" s="94"/>
      <c r="AI14" s="94"/>
      <c r="AJ14" s="94"/>
      <c r="AK14" s="94"/>
      <c r="AL14" s="94"/>
      <c r="AM14" s="94"/>
      <c r="AN14" s="94"/>
      <c r="AO14" s="15">
        <v>0.160904408877803</v>
      </c>
    </row>
    <row r="15" spans="2:44" s="1" customFormat="1" ht="10" x14ac:dyDescent="0.2">
      <c r="B15" s="102" t="s">
        <v>564</v>
      </c>
      <c r="C15" s="102"/>
      <c r="D15" s="102"/>
      <c r="E15" s="102"/>
      <c r="F15" s="102"/>
      <c r="G15" s="102"/>
      <c r="H15" s="102"/>
      <c r="I15" s="102"/>
      <c r="J15" s="102"/>
      <c r="K15" s="103">
        <v>448396682.04000098</v>
      </c>
      <c r="L15" s="103"/>
      <c r="M15" s="103"/>
      <c r="N15" s="103"/>
      <c r="O15" s="103"/>
      <c r="P15" s="103"/>
      <c r="Q15" s="103"/>
      <c r="R15" s="103"/>
      <c r="S15" s="103"/>
      <c r="T15" s="103"/>
      <c r="U15" s="103"/>
      <c r="V15" s="96">
        <v>0.15194931690640301</v>
      </c>
      <c r="W15" s="96"/>
      <c r="X15" s="96"/>
      <c r="Y15" s="96"/>
      <c r="Z15" s="96"/>
      <c r="AA15" s="96"/>
      <c r="AB15" s="96"/>
      <c r="AC15" s="96"/>
      <c r="AD15" s="96"/>
      <c r="AE15" s="96"/>
      <c r="AF15" s="94">
        <v>6926</v>
      </c>
      <c r="AG15" s="94"/>
      <c r="AH15" s="94"/>
      <c r="AI15" s="94"/>
      <c r="AJ15" s="94"/>
      <c r="AK15" s="94"/>
      <c r="AL15" s="94"/>
      <c r="AM15" s="94"/>
      <c r="AN15" s="94"/>
      <c r="AO15" s="15">
        <v>0.15995750479225801</v>
      </c>
    </row>
    <row r="16" spans="2:44" s="1" customFormat="1" ht="10" x14ac:dyDescent="0.2">
      <c r="B16" s="102" t="s">
        <v>562</v>
      </c>
      <c r="C16" s="102"/>
      <c r="D16" s="102"/>
      <c r="E16" s="102"/>
      <c r="F16" s="102"/>
      <c r="G16" s="102"/>
      <c r="H16" s="102"/>
      <c r="I16" s="102"/>
      <c r="J16" s="102"/>
      <c r="K16" s="103">
        <v>397181557.029998</v>
      </c>
      <c r="L16" s="103"/>
      <c r="M16" s="103"/>
      <c r="N16" s="103"/>
      <c r="O16" s="103"/>
      <c r="P16" s="103"/>
      <c r="Q16" s="103"/>
      <c r="R16" s="103"/>
      <c r="S16" s="103"/>
      <c r="T16" s="103"/>
      <c r="U16" s="103"/>
      <c r="V16" s="96">
        <v>0.13459391805478599</v>
      </c>
      <c r="W16" s="96"/>
      <c r="X16" s="96"/>
      <c r="Y16" s="96"/>
      <c r="Z16" s="96"/>
      <c r="AA16" s="96"/>
      <c r="AB16" s="96"/>
      <c r="AC16" s="96"/>
      <c r="AD16" s="96"/>
      <c r="AE16" s="96"/>
      <c r="AF16" s="94">
        <v>5626</v>
      </c>
      <c r="AG16" s="94"/>
      <c r="AH16" s="94"/>
      <c r="AI16" s="94"/>
      <c r="AJ16" s="94"/>
      <c r="AK16" s="94"/>
      <c r="AL16" s="94"/>
      <c r="AM16" s="94"/>
      <c r="AN16" s="94"/>
      <c r="AO16" s="15">
        <v>0.12993371671401199</v>
      </c>
    </row>
    <row r="17" spans="2:44" s="1" customFormat="1" ht="10" x14ac:dyDescent="0.2">
      <c r="B17" s="102" t="s">
        <v>568</v>
      </c>
      <c r="C17" s="102"/>
      <c r="D17" s="102"/>
      <c r="E17" s="102"/>
      <c r="F17" s="102"/>
      <c r="G17" s="102"/>
      <c r="H17" s="102"/>
      <c r="I17" s="102"/>
      <c r="J17" s="102"/>
      <c r="K17" s="103">
        <v>324327667.86000103</v>
      </c>
      <c r="L17" s="103"/>
      <c r="M17" s="103"/>
      <c r="N17" s="103"/>
      <c r="O17" s="103"/>
      <c r="P17" s="103"/>
      <c r="Q17" s="103"/>
      <c r="R17" s="103"/>
      <c r="S17" s="103"/>
      <c r="T17" s="103"/>
      <c r="U17" s="103"/>
      <c r="V17" s="96">
        <v>0.109905736503147</v>
      </c>
      <c r="W17" s="96"/>
      <c r="X17" s="96"/>
      <c r="Y17" s="96"/>
      <c r="Z17" s="96"/>
      <c r="AA17" s="96"/>
      <c r="AB17" s="96"/>
      <c r="AC17" s="96"/>
      <c r="AD17" s="96"/>
      <c r="AE17" s="96"/>
      <c r="AF17" s="94">
        <v>5395</v>
      </c>
      <c r="AG17" s="94"/>
      <c r="AH17" s="94"/>
      <c r="AI17" s="94"/>
      <c r="AJ17" s="94"/>
      <c r="AK17" s="94"/>
      <c r="AL17" s="94"/>
      <c r="AM17" s="94"/>
      <c r="AN17" s="94"/>
      <c r="AO17" s="15">
        <v>0.124598720524723</v>
      </c>
    </row>
    <row r="18" spans="2:44" s="1" customFormat="1" ht="10" x14ac:dyDescent="0.2">
      <c r="B18" s="102" t="s">
        <v>566</v>
      </c>
      <c r="C18" s="102"/>
      <c r="D18" s="102"/>
      <c r="E18" s="102"/>
      <c r="F18" s="102"/>
      <c r="G18" s="102"/>
      <c r="H18" s="102"/>
      <c r="I18" s="102"/>
      <c r="J18" s="102"/>
      <c r="K18" s="103">
        <v>308638792.42999899</v>
      </c>
      <c r="L18" s="103"/>
      <c r="M18" s="103"/>
      <c r="N18" s="103"/>
      <c r="O18" s="103"/>
      <c r="P18" s="103"/>
      <c r="Q18" s="103"/>
      <c r="R18" s="103"/>
      <c r="S18" s="103"/>
      <c r="T18" s="103"/>
      <c r="U18" s="103"/>
      <c r="V18" s="96">
        <v>0.104589207634618</v>
      </c>
      <c r="W18" s="96"/>
      <c r="X18" s="96"/>
      <c r="Y18" s="96"/>
      <c r="Z18" s="96"/>
      <c r="AA18" s="96"/>
      <c r="AB18" s="96"/>
      <c r="AC18" s="96"/>
      <c r="AD18" s="96"/>
      <c r="AE18" s="96"/>
      <c r="AF18" s="94">
        <v>3337</v>
      </c>
      <c r="AG18" s="94"/>
      <c r="AH18" s="94"/>
      <c r="AI18" s="94"/>
      <c r="AJ18" s="94"/>
      <c r="AK18" s="94"/>
      <c r="AL18" s="94"/>
      <c r="AM18" s="94"/>
      <c r="AN18" s="94"/>
      <c r="AO18" s="15">
        <v>7.70687544746992E-2</v>
      </c>
    </row>
    <row r="19" spans="2:44" s="1" customFormat="1" ht="10" x14ac:dyDescent="0.2">
      <c r="B19" s="102" t="s">
        <v>572</v>
      </c>
      <c r="C19" s="102"/>
      <c r="D19" s="102"/>
      <c r="E19" s="102"/>
      <c r="F19" s="102"/>
      <c r="G19" s="102"/>
      <c r="H19" s="102"/>
      <c r="I19" s="102"/>
      <c r="J19" s="102"/>
      <c r="K19" s="103">
        <v>232043487.69999999</v>
      </c>
      <c r="L19" s="103"/>
      <c r="M19" s="103"/>
      <c r="N19" s="103"/>
      <c r="O19" s="103"/>
      <c r="P19" s="103"/>
      <c r="Q19" s="103"/>
      <c r="R19" s="103"/>
      <c r="S19" s="103"/>
      <c r="T19" s="103"/>
      <c r="U19" s="103"/>
      <c r="V19" s="96">
        <v>7.8633163136227299E-2</v>
      </c>
      <c r="W19" s="96"/>
      <c r="X19" s="96"/>
      <c r="Y19" s="96"/>
      <c r="Z19" s="96"/>
      <c r="AA19" s="96"/>
      <c r="AB19" s="96"/>
      <c r="AC19" s="96"/>
      <c r="AD19" s="96"/>
      <c r="AE19" s="96"/>
      <c r="AF19" s="94">
        <v>3644</v>
      </c>
      <c r="AG19" s="94"/>
      <c r="AH19" s="94"/>
      <c r="AI19" s="94"/>
      <c r="AJ19" s="94"/>
      <c r="AK19" s="94"/>
      <c r="AL19" s="94"/>
      <c r="AM19" s="94"/>
      <c r="AN19" s="94"/>
      <c r="AO19" s="15">
        <v>8.4158987505485103E-2</v>
      </c>
    </row>
    <row r="20" spans="2:44" s="1" customFormat="1" ht="10" x14ac:dyDescent="0.2">
      <c r="B20" s="102" t="s">
        <v>570</v>
      </c>
      <c r="C20" s="102"/>
      <c r="D20" s="102"/>
      <c r="E20" s="102"/>
      <c r="F20" s="102"/>
      <c r="G20" s="102"/>
      <c r="H20" s="102"/>
      <c r="I20" s="102"/>
      <c r="J20" s="102"/>
      <c r="K20" s="103">
        <v>203204154.12</v>
      </c>
      <c r="L20" s="103"/>
      <c r="M20" s="103"/>
      <c r="N20" s="103"/>
      <c r="O20" s="103"/>
      <c r="P20" s="103"/>
      <c r="Q20" s="103"/>
      <c r="R20" s="103"/>
      <c r="S20" s="103"/>
      <c r="T20" s="103"/>
      <c r="U20" s="103"/>
      <c r="V20" s="96">
        <v>6.8860305278358402E-2</v>
      </c>
      <c r="W20" s="96"/>
      <c r="X20" s="96"/>
      <c r="Y20" s="96"/>
      <c r="Z20" s="96"/>
      <c r="AA20" s="96"/>
      <c r="AB20" s="96"/>
      <c r="AC20" s="96"/>
      <c r="AD20" s="96"/>
      <c r="AE20" s="96"/>
      <c r="AF20" s="94">
        <v>3406</v>
      </c>
      <c r="AG20" s="94"/>
      <c r="AH20" s="94"/>
      <c r="AI20" s="94"/>
      <c r="AJ20" s="94"/>
      <c r="AK20" s="94"/>
      <c r="AL20" s="94"/>
      <c r="AM20" s="94"/>
      <c r="AN20" s="94"/>
      <c r="AO20" s="15">
        <v>7.8662324765006106E-2</v>
      </c>
    </row>
    <row r="21" spans="2:44" s="1" customFormat="1" ht="10" x14ac:dyDescent="0.2">
      <c r="B21" s="102" t="s">
        <v>574</v>
      </c>
      <c r="C21" s="102"/>
      <c r="D21" s="102"/>
      <c r="E21" s="102"/>
      <c r="F21" s="102"/>
      <c r="G21" s="102"/>
      <c r="H21" s="102"/>
      <c r="I21" s="102"/>
      <c r="J21" s="102"/>
      <c r="K21" s="103">
        <v>184417146.03</v>
      </c>
      <c r="L21" s="103"/>
      <c r="M21" s="103"/>
      <c r="N21" s="103"/>
      <c r="O21" s="103"/>
      <c r="P21" s="103"/>
      <c r="Q21" s="103"/>
      <c r="R21" s="103"/>
      <c r="S21" s="103"/>
      <c r="T21" s="103"/>
      <c r="U21" s="103"/>
      <c r="V21" s="96">
        <v>6.2493904365213702E-2</v>
      </c>
      <c r="W21" s="96"/>
      <c r="X21" s="96"/>
      <c r="Y21" s="96"/>
      <c r="Z21" s="96"/>
      <c r="AA21" s="96"/>
      <c r="AB21" s="96"/>
      <c r="AC21" s="96"/>
      <c r="AD21" s="96"/>
      <c r="AE21" s="96"/>
      <c r="AF21" s="94">
        <v>3002</v>
      </c>
      <c r="AG21" s="94"/>
      <c r="AH21" s="94"/>
      <c r="AI21" s="94"/>
      <c r="AJ21" s="94"/>
      <c r="AK21" s="94"/>
      <c r="AL21" s="94"/>
      <c r="AM21" s="94"/>
      <c r="AN21" s="94"/>
      <c r="AO21" s="15">
        <v>6.9331855239151002E-2</v>
      </c>
    </row>
    <row r="22" spans="2:44" s="1" customFormat="1" ht="10" x14ac:dyDescent="0.2">
      <c r="B22" s="102" t="s">
        <v>576</v>
      </c>
      <c r="C22" s="102"/>
      <c r="D22" s="102"/>
      <c r="E22" s="102"/>
      <c r="F22" s="102"/>
      <c r="G22" s="102"/>
      <c r="H22" s="102"/>
      <c r="I22" s="102"/>
      <c r="J22" s="102"/>
      <c r="K22" s="103">
        <v>163994281.02000001</v>
      </c>
      <c r="L22" s="103"/>
      <c r="M22" s="103"/>
      <c r="N22" s="103"/>
      <c r="O22" s="103"/>
      <c r="P22" s="103"/>
      <c r="Q22" s="103"/>
      <c r="R22" s="103"/>
      <c r="S22" s="103"/>
      <c r="T22" s="103"/>
      <c r="U22" s="103"/>
      <c r="V22" s="96">
        <v>5.5573156483175602E-2</v>
      </c>
      <c r="W22" s="96"/>
      <c r="X22" s="96"/>
      <c r="Y22" s="96"/>
      <c r="Z22" s="96"/>
      <c r="AA22" s="96"/>
      <c r="AB22" s="96"/>
      <c r="AC22" s="96"/>
      <c r="AD22" s="96"/>
      <c r="AE22" s="96"/>
      <c r="AF22" s="94">
        <v>2062</v>
      </c>
      <c r="AG22" s="94"/>
      <c r="AH22" s="94"/>
      <c r="AI22" s="94"/>
      <c r="AJ22" s="94"/>
      <c r="AK22" s="94"/>
      <c r="AL22" s="94"/>
      <c r="AM22" s="94"/>
      <c r="AN22" s="94"/>
      <c r="AO22" s="15">
        <v>4.7622346936418897E-2</v>
      </c>
    </row>
    <row r="23" spans="2:44" s="1" customFormat="1" ht="10" x14ac:dyDescent="0.2">
      <c r="B23" s="102" t="s">
        <v>578</v>
      </c>
      <c r="C23" s="102"/>
      <c r="D23" s="102"/>
      <c r="E23" s="102"/>
      <c r="F23" s="102"/>
      <c r="G23" s="102"/>
      <c r="H23" s="102"/>
      <c r="I23" s="102"/>
      <c r="J23" s="102"/>
      <c r="K23" s="103">
        <v>112538440.66</v>
      </c>
      <c r="L23" s="103"/>
      <c r="M23" s="103"/>
      <c r="N23" s="103"/>
      <c r="O23" s="103"/>
      <c r="P23" s="103"/>
      <c r="Q23" s="103"/>
      <c r="R23" s="103"/>
      <c r="S23" s="103"/>
      <c r="T23" s="103"/>
      <c r="U23" s="103"/>
      <c r="V23" s="96">
        <v>3.8136185812528603E-2</v>
      </c>
      <c r="W23" s="96"/>
      <c r="X23" s="96"/>
      <c r="Y23" s="96"/>
      <c r="Z23" s="96"/>
      <c r="AA23" s="96"/>
      <c r="AB23" s="96"/>
      <c r="AC23" s="96"/>
      <c r="AD23" s="96"/>
      <c r="AE23" s="96"/>
      <c r="AF23" s="94">
        <v>1704</v>
      </c>
      <c r="AG23" s="94"/>
      <c r="AH23" s="94"/>
      <c r="AI23" s="94"/>
      <c r="AJ23" s="94"/>
      <c r="AK23" s="94"/>
      <c r="AL23" s="94"/>
      <c r="AM23" s="94"/>
      <c r="AN23" s="94"/>
      <c r="AO23" s="15">
        <v>3.9354257604101703E-2</v>
      </c>
    </row>
    <row r="24" spans="2:44" s="1" customFormat="1" ht="10" x14ac:dyDescent="0.2">
      <c r="B24" s="102" t="s">
        <v>512</v>
      </c>
      <c r="C24" s="102"/>
      <c r="D24" s="102"/>
      <c r="E24" s="102"/>
      <c r="F24" s="102"/>
      <c r="G24" s="102"/>
      <c r="H24" s="102"/>
      <c r="I24" s="102"/>
      <c r="J24" s="102"/>
      <c r="K24" s="103">
        <v>81466803.169999897</v>
      </c>
      <c r="L24" s="103"/>
      <c r="M24" s="103"/>
      <c r="N24" s="103"/>
      <c r="O24" s="103"/>
      <c r="P24" s="103"/>
      <c r="Q24" s="103"/>
      <c r="R24" s="103"/>
      <c r="S24" s="103"/>
      <c r="T24" s="103"/>
      <c r="U24" s="103"/>
      <c r="V24" s="96">
        <v>2.76068614868243E-2</v>
      </c>
      <c r="W24" s="96"/>
      <c r="X24" s="96"/>
      <c r="Y24" s="96"/>
      <c r="Z24" s="96"/>
      <c r="AA24" s="96"/>
      <c r="AB24" s="96"/>
      <c r="AC24" s="96"/>
      <c r="AD24" s="96"/>
      <c r="AE24" s="96"/>
      <c r="AF24" s="94">
        <v>1179</v>
      </c>
      <c r="AG24" s="94"/>
      <c r="AH24" s="94"/>
      <c r="AI24" s="94"/>
      <c r="AJ24" s="94"/>
      <c r="AK24" s="94"/>
      <c r="AL24" s="94"/>
      <c r="AM24" s="94"/>
      <c r="AN24" s="94"/>
      <c r="AO24" s="15">
        <v>2.7229266264809801E-2</v>
      </c>
    </row>
    <row r="25" spans="2:44" s="1" customFormat="1" ht="10" x14ac:dyDescent="0.2">
      <c r="B25" s="102" t="s">
        <v>65</v>
      </c>
      <c r="C25" s="102"/>
      <c r="D25" s="102"/>
      <c r="E25" s="102"/>
      <c r="F25" s="102"/>
      <c r="G25" s="102"/>
      <c r="H25" s="102"/>
      <c r="I25" s="102"/>
      <c r="J25" s="102"/>
      <c r="K25" s="103">
        <v>2914076.03</v>
      </c>
      <c r="L25" s="103"/>
      <c r="M25" s="103"/>
      <c r="N25" s="103"/>
      <c r="O25" s="103"/>
      <c r="P25" s="103"/>
      <c r="Q25" s="103"/>
      <c r="R25" s="103"/>
      <c r="S25" s="103"/>
      <c r="T25" s="103"/>
      <c r="U25" s="103"/>
      <c r="V25" s="96">
        <v>9.8750030922914391E-4</v>
      </c>
      <c r="W25" s="96"/>
      <c r="X25" s="96"/>
      <c r="Y25" s="96"/>
      <c r="Z25" s="96"/>
      <c r="AA25" s="96"/>
      <c r="AB25" s="96"/>
      <c r="AC25" s="96"/>
      <c r="AD25" s="96"/>
      <c r="AE25" s="96"/>
      <c r="AF25" s="94">
        <v>51</v>
      </c>
      <c r="AG25" s="94"/>
      <c r="AH25" s="94"/>
      <c r="AI25" s="94"/>
      <c r="AJ25" s="94"/>
      <c r="AK25" s="94"/>
      <c r="AL25" s="94"/>
      <c r="AM25" s="94"/>
      <c r="AN25" s="94"/>
      <c r="AO25" s="15">
        <v>1.1778563015312101E-3</v>
      </c>
    </row>
    <row r="26" spans="2:44" s="1" customFormat="1" ht="10.5" x14ac:dyDescent="0.2">
      <c r="B26" s="100"/>
      <c r="C26" s="100"/>
      <c r="D26" s="100"/>
      <c r="E26" s="100"/>
      <c r="F26" s="100"/>
      <c r="G26" s="100"/>
      <c r="H26" s="100"/>
      <c r="I26" s="100"/>
      <c r="J26" s="100"/>
      <c r="K26" s="104">
        <v>2950962144.2800002</v>
      </c>
      <c r="L26" s="104"/>
      <c r="M26" s="104"/>
      <c r="N26" s="104"/>
      <c r="O26" s="104"/>
      <c r="P26" s="104"/>
      <c r="Q26" s="104"/>
      <c r="R26" s="104"/>
      <c r="S26" s="104"/>
      <c r="T26" s="104"/>
      <c r="U26" s="104"/>
      <c r="V26" s="97">
        <v>1</v>
      </c>
      <c r="W26" s="97"/>
      <c r="X26" s="97"/>
      <c r="Y26" s="97"/>
      <c r="Z26" s="97"/>
      <c r="AA26" s="97"/>
      <c r="AB26" s="97"/>
      <c r="AC26" s="97"/>
      <c r="AD26" s="97"/>
      <c r="AE26" s="97"/>
      <c r="AF26" s="95">
        <v>43299</v>
      </c>
      <c r="AG26" s="95"/>
      <c r="AH26" s="95"/>
      <c r="AI26" s="95"/>
      <c r="AJ26" s="95"/>
      <c r="AK26" s="95"/>
      <c r="AL26" s="95"/>
      <c r="AM26" s="95"/>
      <c r="AN26" s="95"/>
      <c r="AO26" s="51">
        <v>1</v>
      </c>
    </row>
    <row r="27" spans="2:44" s="1" customFormat="1" ht="8" x14ac:dyDescent="0.2">
      <c r="L27" s="253"/>
      <c r="M27" s="253"/>
      <c r="AF27" s="253"/>
    </row>
    <row r="28" spans="2:44" s="1" customFormat="1" ht="13" x14ac:dyDescent="0.2">
      <c r="B28" s="87" t="s">
        <v>1192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c r="L29" s="253"/>
      <c r="M29" s="253"/>
      <c r="AF29" s="253"/>
    </row>
    <row r="30" spans="2:44" s="1" customFormat="1" ht="10.5" x14ac:dyDescent="0.2">
      <c r="B30" s="85" t="s">
        <v>1080</v>
      </c>
      <c r="C30" s="85"/>
      <c r="D30" s="85"/>
      <c r="E30" s="85"/>
      <c r="F30" s="85"/>
      <c r="G30" s="85"/>
      <c r="H30" s="85"/>
      <c r="I30" s="85"/>
      <c r="J30" s="85"/>
      <c r="K30" s="85" t="s">
        <v>1077</v>
      </c>
      <c r="L30" s="85"/>
      <c r="M30" s="85"/>
      <c r="N30" s="85"/>
      <c r="O30" s="85"/>
      <c r="P30" s="85"/>
      <c r="Q30" s="85"/>
      <c r="R30" s="85"/>
      <c r="S30" s="85"/>
      <c r="T30" s="85"/>
      <c r="U30" s="85"/>
      <c r="V30" s="85" t="s">
        <v>1078</v>
      </c>
      <c r="W30" s="85"/>
      <c r="X30" s="85"/>
      <c r="Y30" s="85"/>
      <c r="Z30" s="85"/>
      <c r="AA30" s="85"/>
      <c r="AB30" s="85"/>
      <c r="AC30" s="85"/>
      <c r="AD30" s="85"/>
      <c r="AE30" s="85"/>
      <c r="AF30" s="85" t="s">
        <v>1079</v>
      </c>
      <c r="AG30" s="85"/>
      <c r="AH30" s="85"/>
      <c r="AI30" s="85"/>
      <c r="AJ30" s="85"/>
      <c r="AK30" s="85"/>
      <c r="AL30" s="85"/>
      <c r="AM30" s="85"/>
      <c r="AN30" s="85" t="s">
        <v>1078</v>
      </c>
      <c r="AO30" s="85"/>
    </row>
    <row r="31" spans="2:44" s="1" customFormat="1" ht="10" x14ac:dyDescent="0.2">
      <c r="B31" s="98" t="s">
        <v>1081</v>
      </c>
      <c r="C31" s="98"/>
      <c r="D31" s="98"/>
      <c r="E31" s="98"/>
      <c r="F31" s="98"/>
      <c r="G31" s="98"/>
      <c r="H31" s="98"/>
      <c r="I31" s="98"/>
      <c r="J31" s="98"/>
      <c r="K31" s="103">
        <v>206935547.47999999</v>
      </c>
      <c r="L31" s="103"/>
      <c r="M31" s="103"/>
      <c r="N31" s="103"/>
      <c r="O31" s="103"/>
      <c r="P31" s="103"/>
      <c r="Q31" s="103"/>
      <c r="R31" s="103"/>
      <c r="S31" s="103"/>
      <c r="T31" s="103"/>
      <c r="U31" s="103"/>
      <c r="V31" s="96">
        <v>7.0124771976866507E-2</v>
      </c>
      <c r="W31" s="96"/>
      <c r="X31" s="96"/>
      <c r="Y31" s="96"/>
      <c r="Z31" s="96"/>
      <c r="AA31" s="96"/>
      <c r="AB31" s="96"/>
      <c r="AC31" s="96"/>
      <c r="AD31" s="96"/>
      <c r="AE31" s="96"/>
      <c r="AF31" s="94">
        <v>1904</v>
      </c>
      <c r="AG31" s="94"/>
      <c r="AH31" s="94"/>
      <c r="AI31" s="94"/>
      <c r="AJ31" s="94"/>
      <c r="AK31" s="94"/>
      <c r="AL31" s="94"/>
      <c r="AM31" s="94"/>
      <c r="AN31" s="96">
        <v>4.3973301923832003E-2</v>
      </c>
      <c r="AO31" s="96"/>
    </row>
    <row r="32" spans="2:44" s="1" customFormat="1" ht="10" x14ac:dyDescent="0.2">
      <c r="B32" s="98" t="s">
        <v>1082</v>
      </c>
      <c r="C32" s="98"/>
      <c r="D32" s="98"/>
      <c r="E32" s="98"/>
      <c r="F32" s="98"/>
      <c r="G32" s="98"/>
      <c r="H32" s="98"/>
      <c r="I32" s="98"/>
      <c r="J32" s="98"/>
      <c r="K32" s="103">
        <v>466511692.36000001</v>
      </c>
      <c r="L32" s="103"/>
      <c r="M32" s="103"/>
      <c r="N32" s="103"/>
      <c r="O32" s="103"/>
      <c r="P32" s="103"/>
      <c r="Q32" s="103"/>
      <c r="R32" s="103"/>
      <c r="S32" s="103"/>
      <c r="T32" s="103"/>
      <c r="U32" s="103"/>
      <c r="V32" s="96">
        <v>0.158087996236842</v>
      </c>
      <c r="W32" s="96"/>
      <c r="X32" s="96"/>
      <c r="Y32" s="96"/>
      <c r="Z32" s="96"/>
      <c r="AA32" s="96"/>
      <c r="AB32" s="96"/>
      <c r="AC32" s="96"/>
      <c r="AD32" s="96"/>
      <c r="AE32" s="96"/>
      <c r="AF32" s="94">
        <v>4492</v>
      </c>
      <c r="AG32" s="94"/>
      <c r="AH32" s="94"/>
      <c r="AI32" s="94"/>
      <c r="AJ32" s="94"/>
      <c r="AK32" s="94"/>
      <c r="AL32" s="94"/>
      <c r="AM32" s="94"/>
      <c r="AN32" s="96">
        <v>0.103743735421141</v>
      </c>
      <c r="AO32" s="96"/>
    </row>
    <row r="33" spans="2:41" s="1" customFormat="1" ht="10" x14ac:dyDescent="0.2">
      <c r="B33" s="98" t="s">
        <v>1083</v>
      </c>
      <c r="C33" s="98"/>
      <c r="D33" s="98"/>
      <c r="E33" s="98"/>
      <c r="F33" s="98"/>
      <c r="G33" s="98"/>
      <c r="H33" s="98"/>
      <c r="I33" s="98"/>
      <c r="J33" s="98"/>
      <c r="K33" s="103">
        <v>321005700.260001</v>
      </c>
      <c r="L33" s="103"/>
      <c r="M33" s="103"/>
      <c r="N33" s="103"/>
      <c r="O33" s="103"/>
      <c r="P33" s="103"/>
      <c r="Q33" s="103"/>
      <c r="R33" s="103"/>
      <c r="S33" s="103"/>
      <c r="T33" s="103"/>
      <c r="U33" s="103"/>
      <c r="V33" s="96">
        <v>0.10878001294670001</v>
      </c>
      <c r="W33" s="96"/>
      <c r="X33" s="96"/>
      <c r="Y33" s="96"/>
      <c r="Z33" s="96"/>
      <c r="AA33" s="96"/>
      <c r="AB33" s="96"/>
      <c r="AC33" s="96"/>
      <c r="AD33" s="96"/>
      <c r="AE33" s="96"/>
      <c r="AF33" s="94">
        <v>3563</v>
      </c>
      <c r="AG33" s="94"/>
      <c r="AH33" s="94"/>
      <c r="AI33" s="94"/>
      <c r="AJ33" s="94"/>
      <c r="AK33" s="94"/>
      <c r="AL33" s="94"/>
      <c r="AM33" s="94"/>
      <c r="AN33" s="96">
        <v>8.2288274555994398E-2</v>
      </c>
      <c r="AO33" s="96"/>
    </row>
    <row r="34" spans="2:41" s="1" customFormat="1" ht="10" x14ac:dyDescent="0.2">
      <c r="B34" s="98" t="s">
        <v>1084</v>
      </c>
      <c r="C34" s="98"/>
      <c r="D34" s="98"/>
      <c r="E34" s="98"/>
      <c r="F34" s="98"/>
      <c r="G34" s="98"/>
      <c r="H34" s="98"/>
      <c r="I34" s="98"/>
      <c r="J34" s="98"/>
      <c r="K34" s="103">
        <v>388518941.74000001</v>
      </c>
      <c r="L34" s="103"/>
      <c r="M34" s="103"/>
      <c r="N34" s="103"/>
      <c r="O34" s="103"/>
      <c r="P34" s="103"/>
      <c r="Q34" s="103"/>
      <c r="R34" s="103"/>
      <c r="S34" s="103"/>
      <c r="T34" s="103"/>
      <c r="U34" s="103"/>
      <c r="V34" s="96">
        <v>0.13165839571784599</v>
      </c>
      <c r="W34" s="96"/>
      <c r="X34" s="96"/>
      <c r="Y34" s="96"/>
      <c r="Z34" s="96"/>
      <c r="AA34" s="96"/>
      <c r="AB34" s="96"/>
      <c r="AC34" s="96"/>
      <c r="AD34" s="96"/>
      <c r="AE34" s="96"/>
      <c r="AF34" s="94">
        <v>4858</v>
      </c>
      <c r="AG34" s="94"/>
      <c r="AH34" s="94"/>
      <c r="AI34" s="94"/>
      <c r="AJ34" s="94"/>
      <c r="AK34" s="94"/>
      <c r="AL34" s="94"/>
      <c r="AM34" s="94"/>
      <c r="AN34" s="96">
        <v>0.112196586526248</v>
      </c>
      <c r="AO34" s="96"/>
    </row>
    <row r="35" spans="2:41" s="1" customFormat="1" ht="10" x14ac:dyDescent="0.2">
      <c r="B35" s="98" t="s">
        <v>1085</v>
      </c>
      <c r="C35" s="98"/>
      <c r="D35" s="98"/>
      <c r="E35" s="98"/>
      <c r="F35" s="98"/>
      <c r="G35" s="98"/>
      <c r="H35" s="98"/>
      <c r="I35" s="98"/>
      <c r="J35" s="98"/>
      <c r="K35" s="103">
        <v>321577816.760001</v>
      </c>
      <c r="L35" s="103"/>
      <c r="M35" s="103"/>
      <c r="N35" s="103"/>
      <c r="O35" s="103"/>
      <c r="P35" s="103"/>
      <c r="Q35" s="103"/>
      <c r="R35" s="103"/>
      <c r="S35" s="103"/>
      <c r="T35" s="103"/>
      <c r="U35" s="103"/>
      <c r="V35" s="96">
        <v>0.10897388751100399</v>
      </c>
      <c r="W35" s="96"/>
      <c r="X35" s="96"/>
      <c r="Y35" s="96"/>
      <c r="Z35" s="96"/>
      <c r="AA35" s="96"/>
      <c r="AB35" s="96"/>
      <c r="AC35" s="96"/>
      <c r="AD35" s="96"/>
      <c r="AE35" s="96"/>
      <c r="AF35" s="94">
        <v>4347</v>
      </c>
      <c r="AG35" s="94"/>
      <c r="AH35" s="94"/>
      <c r="AI35" s="94"/>
      <c r="AJ35" s="94"/>
      <c r="AK35" s="94"/>
      <c r="AL35" s="94"/>
      <c r="AM35" s="94"/>
      <c r="AN35" s="96">
        <v>0.10039492828933699</v>
      </c>
      <c r="AO35" s="96"/>
    </row>
    <row r="36" spans="2:41" s="1" customFormat="1" ht="10" x14ac:dyDescent="0.2">
      <c r="B36" s="98" t="s">
        <v>1086</v>
      </c>
      <c r="C36" s="98"/>
      <c r="D36" s="98"/>
      <c r="E36" s="98"/>
      <c r="F36" s="98"/>
      <c r="G36" s="98"/>
      <c r="H36" s="98"/>
      <c r="I36" s="98"/>
      <c r="J36" s="98"/>
      <c r="K36" s="103">
        <v>431375383.82000101</v>
      </c>
      <c r="L36" s="103"/>
      <c r="M36" s="103"/>
      <c r="N36" s="103"/>
      <c r="O36" s="103"/>
      <c r="P36" s="103"/>
      <c r="Q36" s="103"/>
      <c r="R36" s="103"/>
      <c r="S36" s="103"/>
      <c r="T36" s="103"/>
      <c r="U36" s="103"/>
      <c r="V36" s="96">
        <v>0.146181266559504</v>
      </c>
      <c r="W36" s="96"/>
      <c r="X36" s="96"/>
      <c r="Y36" s="96"/>
      <c r="Z36" s="96"/>
      <c r="AA36" s="96"/>
      <c r="AB36" s="96"/>
      <c r="AC36" s="96"/>
      <c r="AD36" s="96"/>
      <c r="AE36" s="96"/>
      <c r="AF36" s="94">
        <v>6775</v>
      </c>
      <c r="AG36" s="94"/>
      <c r="AH36" s="94"/>
      <c r="AI36" s="94"/>
      <c r="AJ36" s="94"/>
      <c r="AK36" s="94"/>
      <c r="AL36" s="94"/>
      <c r="AM36" s="94"/>
      <c r="AN36" s="96">
        <v>0.15647012633086199</v>
      </c>
      <c r="AO36" s="96"/>
    </row>
    <row r="37" spans="2:41" s="1" customFormat="1" ht="10" x14ac:dyDescent="0.2">
      <c r="B37" s="98" t="s">
        <v>1087</v>
      </c>
      <c r="C37" s="98"/>
      <c r="D37" s="98"/>
      <c r="E37" s="98"/>
      <c r="F37" s="98"/>
      <c r="G37" s="98"/>
      <c r="H37" s="98"/>
      <c r="I37" s="98"/>
      <c r="J37" s="98"/>
      <c r="K37" s="103">
        <v>451117137.05999798</v>
      </c>
      <c r="L37" s="103"/>
      <c r="M37" s="103"/>
      <c r="N37" s="103"/>
      <c r="O37" s="103"/>
      <c r="P37" s="103"/>
      <c r="Q37" s="103"/>
      <c r="R37" s="103"/>
      <c r="S37" s="103"/>
      <c r="T37" s="103"/>
      <c r="U37" s="103"/>
      <c r="V37" s="96">
        <v>0.15287120437462101</v>
      </c>
      <c r="W37" s="96"/>
      <c r="X37" s="96"/>
      <c r="Y37" s="96"/>
      <c r="Z37" s="96"/>
      <c r="AA37" s="96"/>
      <c r="AB37" s="96"/>
      <c r="AC37" s="96"/>
      <c r="AD37" s="96"/>
      <c r="AE37" s="96"/>
      <c r="AF37" s="94">
        <v>9111</v>
      </c>
      <c r="AG37" s="94"/>
      <c r="AH37" s="94"/>
      <c r="AI37" s="94"/>
      <c r="AJ37" s="94"/>
      <c r="AK37" s="94"/>
      <c r="AL37" s="94"/>
      <c r="AM37" s="94"/>
      <c r="AN37" s="96">
        <v>0.210420563985311</v>
      </c>
      <c r="AO37" s="96"/>
    </row>
    <row r="38" spans="2:41" s="1" customFormat="1" ht="10" x14ac:dyDescent="0.2">
      <c r="B38" s="98" t="s">
        <v>1088</v>
      </c>
      <c r="C38" s="98"/>
      <c r="D38" s="98"/>
      <c r="E38" s="98"/>
      <c r="F38" s="98"/>
      <c r="G38" s="98"/>
      <c r="H38" s="98"/>
      <c r="I38" s="98"/>
      <c r="J38" s="98"/>
      <c r="K38" s="103">
        <v>318879272.85000098</v>
      </c>
      <c r="L38" s="103"/>
      <c r="M38" s="103"/>
      <c r="N38" s="103"/>
      <c r="O38" s="103"/>
      <c r="P38" s="103"/>
      <c r="Q38" s="103"/>
      <c r="R38" s="103"/>
      <c r="S38" s="103"/>
      <c r="T38" s="103"/>
      <c r="U38" s="103"/>
      <c r="V38" s="96">
        <v>0.10805942511600899</v>
      </c>
      <c r="W38" s="96"/>
      <c r="X38" s="96"/>
      <c r="Y38" s="96"/>
      <c r="Z38" s="96"/>
      <c r="AA38" s="96"/>
      <c r="AB38" s="96"/>
      <c r="AC38" s="96"/>
      <c r="AD38" s="96"/>
      <c r="AE38" s="96"/>
      <c r="AF38" s="94">
        <v>6771</v>
      </c>
      <c r="AG38" s="94"/>
      <c r="AH38" s="94"/>
      <c r="AI38" s="94"/>
      <c r="AJ38" s="94"/>
      <c r="AK38" s="94"/>
      <c r="AL38" s="94"/>
      <c r="AM38" s="94"/>
      <c r="AN38" s="96">
        <v>0.156377745444468</v>
      </c>
      <c r="AO38" s="96"/>
    </row>
    <row r="39" spans="2:41" s="1" customFormat="1" ht="10" x14ac:dyDescent="0.2">
      <c r="B39" s="98" t="s">
        <v>1089</v>
      </c>
      <c r="C39" s="98"/>
      <c r="D39" s="98"/>
      <c r="E39" s="98"/>
      <c r="F39" s="98"/>
      <c r="G39" s="98"/>
      <c r="H39" s="98"/>
      <c r="I39" s="98"/>
      <c r="J39" s="98"/>
      <c r="K39" s="103">
        <v>12283172.060000001</v>
      </c>
      <c r="L39" s="103"/>
      <c r="M39" s="103"/>
      <c r="N39" s="103"/>
      <c r="O39" s="103"/>
      <c r="P39" s="103"/>
      <c r="Q39" s="103"/>
      <c r="R39" s="103"/>
      <c r="S39" s="103"/>
      <c r="T39" s="103"/>
      <c r="U39" s="103"/>
      <c r="V39" s="96">
        <v>4.1624295600704696E-3</v>
      </c>
      <c r="W39" s="96"/>
      <c r="X39" s="96"/>
      <c r="Y39" s="96"/>
      <c r="Z39" s="96"/>
      <c r="AA39" s="96"/>
      <c r="AB39" s="96"/>
      <c r="AC39" s="96"/>
      <c r="AD39" s="96"/>
      <c r="AE39" s="96"/>
      <c r="AF39" s="94">
        <v>344</v>
      </c>
      <c r="AG39" s="94"/>
      <c r="AH39" s="94"/>
      <c r="AI39" s="94"/>
      <c r="AJ39" s="94"/>
      <c r="AK39" s="94"/>
      <c r="AL39" s="94"/>
      <c r="AM39" s="94"/>
      <c r="AN39" s="96">
        <v>7.9447562299360293E-3</v>
      </c>
      <c r="AO39" s="96"/>
    </row>
    <row r="40" spans="2:41" s="1" customFormat="1" ht="10" x14ac:dyDescent="0.2">
      <c r="B40" s="98" t="s">
        <v>1090</v>
      </c>
      <c r="C40" s="98"/>
      <c r="D40" s="98"/>
      <c r="E40" s="98"/>
      <c r="F40" s="98"/>
      <c r="G40" s="98"/>
      <c r="H40" s="98"/>
      <c r="I40" s="98"/>
      <c r="J40" s="98"/>
      <c r="K40" s="103">
        <v>4407998.16</v>
      </c>
      <c r="L40" s="103"/>
      <c r="M40" s="103"/>
      <c r="N40" s="103"/>
      <c r="O40" s="103"/>
      <c r="P40" s="103"/>
      <c r="Q40" s="103"/>
      <c r="R40" s="103"/>
      <c r="S40" s="103"/>
      <c r="T40" s="103"/>
      <c r="U40" s="103"/>
      <c r="V40" s="96">
        <v>1.4937494771134999E-3</v>
      </c>
      <c r="W40" s="96"/>
      <c r="X40" s="96"/>
      <c r="Y40" s="96"/>
      <c r="Z40" s="96"/>
      <c r="AA40" s="96"/>
      <c r="AB40" s="96"/>
      <c r="AC40" s="96"/>
      <c r="AD40" s="96"/>
      <c r="AE40" s="96"/>
      <c r="AF40" s="94">
        <v>168</v>
      </c>
      <c r="AG40" s="94"/>
      <c r="AH40" s="94"/>
      <c r="AI40" s="94"/>
      <c r="AJ40" s="94"/>
      <c r="AK40" s="94"/>
      <c r="AL40" s="94"/>
      <c r="AM40" s="94"/>
      <c r="AN40" s="96">
        <v>3.8799972285734098E-3</v>
      </c>
      <c r="AO40" s="96"/>
    </row>
    <row r="41" spans="2:41" s="1" customFormat="1" ht="10" x14ac:dyDescent="0.2">
      <c r="B41" s="98" t="s">
        <v>1091</v>
      </c>
      <c r="C41" s="98"/>
      <c r="D41" s="98"/>
      <c r="E41" s="98"/>
      <c r="F41" s="98"/>
      <c r="G41" s="98"/>
      <c r="H41" s="98"/>
      <c r="I41" s="98"/>
      <c r="J41" s="98"/>
      <c r="K41" s="103">
        <v>1703381.12</v>
      </c>
      <c r="L41" s="103"/>
      <c r="M41" s="103"/>
      <c r="N41" s="103"/>
      <c r="O41" s="103"/>
      <c r="P41" s="103"/>
      <c r="Q41" s="103"/>
      <c r="R41" s="103"/>
      <c r="S41" s="103"/>
      <c r="T41" s="103"/>
      <c r="U41" s="103"/>
      <c r="V41" s="96">
        <v>5.7722906520564802E-4</v>
      </c>
      <c r="W41" s="96"/>
      <c r="X41" s="96"/>
      <c r="Y41" s="96"/>
      <c r="Z41" s="96"/>
      <c r="AA41" s="96"/>
      <c r="AB41" s="96"/>
      <c r="AC41" s="96"/>
      <c r="AD41" s="96"/>
      <c r="AE41" s="96"/>
      <c r="AF41" s="94">
        <v>86</v>
      </c>
      <c r="AG41" s="94"/>
      <c r="AH41" s="94"/>
      <c r="AI41" s="94"/>
      <c r="AJ41" s="94"/>
      <c r="AK41" s="94"/>
      <c r="AL41" s="94"/>
      <c r="AM41" s="94"/>
      <c r="AN41" s="96">
        <v>1.9861890574840099E-3</v>
      </c>
      <c r="AO41" s="96"/>
    </row>
    <row r="42" spans="2:41" s="1" customFormat="1" ht="10" x14ac:dyDescent="0.2">
      <c r="B42" s="98" t="s">
        <v>1092</v>
      </c>
      <c r="C42" s="98"/>
      <c r="D42" s="98"/>
      <c r="E42" s="98"/>
      <c r="F42" s="98"/>
      <c r="G42" s="98"/>
      <c r="H42" s="98"/>
      <c r="I42" s="98"/>
      <c r="J42" s="98"/>
      <c r="K42" s="103">
        <v>4860530.13</v>
      </c>
      <c r="L42" s="103"/>
      <c r="M42" s="103"/>
      <c r="N42" s="103"/>
      <c r="O42" s="103"/>
      <c r="P42" s="103"/>
      <c r="Q42" s="103"/>
      <c r="R42" s="103"/>
      <c r="S42" s="103"/>
      <c r="T42" s="103"/>
      <c r="U42" s="103"/>
      <c r="V42" s="96">
        <v>1.64710012950231E-3</v>
      </c>
      <c r="W42" s="96"/>
      <c r="X42" s="96"/>
      <c r="Y42" s="96"/>
      <c r="Z42" s="96"/>
      <c r="AA42" s="96"/>
      <c r="AB42" s="96"/>
      <c r="AC42" s="96"/>
      <c r="AD42" s="96"/>
      <c r="AE42" s="96"/>
      <c r="AF42" s="94">
        <v>228</v>
      </c>
      <c r="AG42" s="94"/>
      <c r="AH42" s="94"/>
      <c r="AI42" s="94"/>
      <c r="AJ42" s="94"/>
      <c r="AK42" s="94"/>
      <c r="AL42" s="94"/>
      <c r="AM42" s="94"/>
      <c r="AN42" s="96">
        <v>5.2657105244924797E-3</v>
      </c>
      <c r="AO42" s="96"/>
    </row>
    <row r="43" spans="2:41" s="1" customFormat="1" ht="10" x14ac:dyDescent="0.2">
      <c r="B43" s="98" t="s">
        <v>1093</v>
      </c>
      <c r="C43" s="98"/>
      <c r="D43" s="98"/>
      <c r="E43" s="98"/>
      <c r="F43" s="98"/>
      <c r="G43" s="98"/>
      <c r="H43" s="98"/>
      <c r="I43" s="98"/>
      <c r="J43" s="98"/>
      <c r="K43" s="103">
        <v>11637631.859999999</v>
      </c>
      <c r="L43" s="103"/>
      <c r="M43" s="103"/>
      <c r="N43" s="103"/>
      <c r="O43" s="103"/>
      <c r="P43" s="103"/>
      <c r="Q43" s="103"/>
      <c r="R43" s="103"/>
      <c r="S43" s="103"/>
      <c r="T43" s="103"/>
      <c r="U43" s="103"/>
      <c r="V43" s="96">
        <v>3.9436737209787003E-3</v>
      </c>
      <c r="W43" s="96"/>
      <c r="X43" s="96"/>
      <c r="Y43" s="96"/>
      <c r="Z43" s="96"/>
      <c r="AA43" s="96"/>
      <c r="AB43" s="96"/>
      <c r="AC43" s="96"/>
      <c r="AD43" s="96"/>
      <c r="AE43" s="96"/>
      <c r="AF43" s="94">
        <v>275</v>
      </c>
      <c r="AG43" s="94"/>
      <c r="AH43" s="94"/>
      <c r="AI43" s="94"/>
      <c r="AJ43" s="94"/>
      <c r="AK43" s="94"/>
      <c r="AL43" s="94"/>
      <c r="AM43" s="94"/>
      <c r="AN43" s="96">
        <v>6.3511859396290903E-3</v>
      </c>
      <c r="AO43" s="96"/>
    </row>
    <row r="44" spans="2:41" s="1" customFormat="1" ht="10" x14ac:dyDescent="0.2">
      <c r="B44" s="98" t="s">
        <v>1094</v>
      </c>
      <c r="C44" s="98"/>
      <c r="D44" s="98"/>
      <c r="E44" s="98"/>
      <c r="F44" s="98"/>
      <c r="G44" s="98"/>
      <c r="H44" s="98"/>
      <c r="I44" s="98"/>
      <c r="J44" s="98"/>
      <c r="K44" s="103">
        <v>4130602.2</v>
      </c>
      <c r="L44" s="103"/>
      <c r="M44" s="103"/>
      <c r="N44" s="103"/>
      <c r="O44" s="103"/>
      <c r="P44" s="103"/>
      <c r="Q44" s="103"/>
      <c r="R44" s="103"/>
      <c r="S44" s="103"/>
      <c r="T44" s="103"/>
      <c r="U44" s="103"/>
      <c r="V44" s="96">
        <v>1.39974760706658E-3</v>
      </c>
      <c r="W44" s="96"/>
      <c r="X44" s="96"/>
      <c r="Y44" s="96"/>
      <c r="Z44" s="96"/>
      <c r="AA44" s="96"/>
      <c r="AB44" s="96"/>
      <c r="AC44" s="96"/>
      <c r="AD44" s="96"/>
      <c r="AE44" s="96"/>
      <c r="AF44" s="94">
        <v>117</v>
      </c>
      <c r="AG44" s="94"/>
      <c r="AH44" s="94"/>
      <c r="AI44" s="94"/>
      <c r="AJ44" s="94"/>
      <c r="AK44" s="94"/>
      <c r="AL44" s="94"/>
      <c r="AM44" s="94"/>
      <c r="AN44" s="96">
        <v>2.70214092704219E-3</v>
      </c>
      <c r="AO44" s="96"/>
    </row>
    <row r="45" spans="2:41" s="1" customFormat="1" ht="10" x14ac:dyDescent="0.2">
      <c r="B45" s="98" t="s">
        <v>1095</v>
      </c>
      <c r="C45" s="98"/>
      <c r="D45" s="98"/>
      <c r="E45" s="98"/>
      <c r="F45" s="98"/>
      <c r="G45" s="98"/>
      <c r="H45" s="98"/>
      <c r="I45" s="98"/>
      <c r="J45" s="98"/>
      <c r="K45" s="103">
        <v>1387410.46</v>
      </c>
      <c r="L45" s="103"/>
      <c r="M45" s="103"/>
      <c r="N45" s="103"/>
      <c r="O45" s="103"/>
      <c r="P45" s="103"/>
      <c r="Q45" s="103"/>
      <c r="R45" s="103"/>
      <c r="S45" s="103"/>
      <c r="T45" s="103"/>
      <c r="U45" s="103"/>
      <c r="V45" s="96">
        <v>4.7015528907725501E-4</v>
      </c>
      <c r="W45" s="96"/>
      <c r="X45" s="96"/>
      <c r="Y45" s="96"/>
      <c r="Z45" s="96"/>
      <c r="AA45" s="96"/>
      <c r="AB45" s="96"/>
      <c r="AC45" s="96"/>
      <c r="AD45" s="96"/>
      <c r="AE45" s="96"/>
      <c r="AF45" s="94">
        <v>24</v>
      </c>
      <c r="AG45" s="94"/>
      <c r="AH45" s="94"/>
      <c r="AI45" s="94"/>
      <c r="AJ45" s="94"/>
      <c r="AK45" s="94"/>
      <c r="AL45" s="94"/>
      <c r="AM45" s="94"/>
      <c r="AN45" s="96">
        <v>5.5428531836762996E-4</v>
      </c>
      <c r="AO45" s="96"/>
    </row>
    <row r="46" spans="2:41" s="1" customFormat="1" ht="10" x14ac:dyDescent="0.2">
      <c r="B46" s="98" t="s">
        <v>1096</v>
      </c>
      <c r="C46" s="98"/>
      <c r="D46" s="98"/>
      <c r="E46" s="98"/>
      <c r="F46" s="98"/>
      <c r="G46" s="98"/>
      <c r="H46" s="98"/>
      <c r="I46" s="98"/>
      <c r="J46" s="98"/>
      <c r="K46" s="103">
        <v>210761.64</v>
      </c>
      <c r="L46" s="103"/>
      <c r="M46" s="103"/>
      <c r="N46" s="103"/>
      <c r="O46" s="103"/>
      <c r="P46" s="103"/>
      <c r="Q46" s="103"/>
      <c r="R46" s="103"/>
      <c r="S46" s="103"/>
      <c r="T46" s="103"/>
      <c r="U46" s="103"/>
      <c r="V46" s="96">
        <v>7.1421329619063306E-5</v>
      </c>
      <c r="W46" s="96"/>
      <c r="X46" s="96"/>
      <c r="Y46" s="96"/>
      <c r="Z46" s="96"/>
      <c r="AA46" s="96"/>
      <c r="AB46" s="96"/>
      <c r="AC46" s="96"/>
      <c r="AD46" s="96"/>
      <c r="AE46" s="96"/>
      <c r="AF46" s="94">
        <v>13</v>
      </c>
      <c r="AG46" s="94"/>
      <c r="AH46" s="94"/>
      <c r="AI46" s="94"/>
      <c r="AJ46" s="94"/>
      <c r="AK46" s="94"/>
      <c r="AL46" s="94"/>
      <c r="AM46" s="94"/>
      <c r="AN46" s="96">
        <v>3.0023788078246602E-4</v>
      </c>
      <c r="AO46" s="96"/>
    </row>
    <row r="47" spans="2:41" s="1" customFormat="1" ht="10" x14ac:dyDescent="0.2">
      <c r="B47" s="98" t="s">
        <v>1097</v>
      </c>
      <c r="C47" s="98"/>
      <c r="D47" s="98"/>
      <c r="E47" s="98"/>
      <c r="F47" s="98"/>
      <c r="G47" s="98"/>
      <c r="H47" s="98"/>
      <c r="I47" s="98"/>
      <c r="J47" s="98"/>
      <c r="K47" s="103">
        <v>1615302.69</v>
      </c>
      <c r="L47" s="103"/>
      <c r="M47" s="103"/>
      <c r="N47" s="103"/>
      <c r="O47" s="103"/>
      <c r="P47" s="103"/>
      <c r="Q47" s="103"/>
      <c r="R47" s="103"/>
      <c r="S47" s="103"/>
      <c r="T47" s="103"/>
      <c r="U47" s="103"/>
      <c r="V47" s="96">
        <v>5.4738170502492602E-4</v>
      </c>
      <c r="W47" s="96"/>
      <c r="X47" s="96"/>
      <c r="Y47" s="96"/>
      <c r="Z47" s="96"/>
      <c r="AA47" s="96"/>
      <c r="AB47" s="96"/>
      <c r="AC47" s="96"/>
      <c r="AD47" s="96"/>
      <c r="AE47" s="96"/>
      <c r="AF47" s="94">
        <v>54</v>
      </c>
      <c r="AG47" s="94"/>
      <c r="AH47" s="94"/>
      <c r="AI47" s="94"/>
      <c r="AJ47" s="94"/>
      <c r="AK47" s="94"/>
      <c r="AL47" s="94"/>
      <c r="AM47" s="94"/>
      <c r="AN47" s="96">
        <v>1.24714196632717E-3</v>
      </c>
      <c r="AO47" s="96"/>
    </row>
    <row r="48" spans="2:41" s="1" customFormat="1" ht="10" x14ac:dyDescent="0.2">
      <c r="B48" s="98" t="s">
        <v>1098</v>
      </c>
      <c r="C48" s="98"/>
      <c r="D48" s="98"/>
      <c r="E48" s="98"/>
      <c r="F48" s="98"/>
      <c r="G48" s="98"/>
      <c r="H48" s="98"/>
      <c r="I48" s="98"/>
      <c r="J48" s="98"/>
      <c r="K48" s="103">
        <v>2088198.76</v>
      </c>
      <c r="L48" s="103"/>
      <c r="M48" s="103"/>
      <c r="N48" s="103"/>
      <c r="O48" s="103"/>
      <c r="P48" s="103"/>
      <c r="Q48" s="103"/>
      <c r="R48" s="103"/>
      <c r="S48" s="103"/>
      <c r="T48" s="103"/>
      <c r="U48" s="103"/>
      <c r="V48" s="96">
        <v>7.0763319144830799E-4</v>
      </c>
      <c r="W48" s="96"/>
      <c r="X48" s="96"/>
      <c r="Y48" s="96"/>
      <c r="Z48" s="96"/>
      <c r="AA48" s="96"/>
      <c r="AB48" s="96"/>
      <c r="AC48" s="96"/>
      <c r="AD48" s="96"/>
      <c r="AE48" s="96"/>
      <c r="AF48" s="94">
        <v>112</v>
      </c>
      <c r="AG48" s="94"/>
      <c r="AH48" s="94"/>
      <c r="AI48" s="94"/>
      <c r="AJ48" s="94"/>
      <c r="AK48" s="94"/>
      <c r="AL48" s="94"/>
      <c r="AM48" s="94"/>
      <c r="AN48" s="96">
        <v>2.58666481904894E-3</v>
      </c>
      <c r="AO48" s="96"/>
    </row>
    <row r="49" spans="2:44" s="1" customFormat="1" ht="10" x14ac:dyDescent="0.2">
      <c r="B49" s="98" t="s">
        <v>1099</v>
      </c>
      <c r="C49" s="98"/>
      <c r="D49" s="98"/>
      <c r="E49" s="98"/>
      <c r="F49" s="98"/>
      <c r="G49" s="98"/>
      <c r="H49" s="98"/>
      <c r="I49" s="98"/>
      <c r="J49" s="98"/>
      <c r="K49" s="103">
        <v>376385.76</v>
      </c>
      <c r="L49" s="103"/>
      <c r="M49" s="103"/>
      <c r="N49" s="103"/>
      <c r="O49" s="103"/>
      <c r="P49" s="103"/>
      <c r="Q49" s="103"/>
      <c r="R49" s="103"/>
      <c r="S49" s="103"/>
      <c r="T49" s="103"/>
      <c r="U49" s="103"/>
      <c r="V49" s="96">
        <v>1.2754679375659501E-4</v>
      </c>
      <c r="W49" s="96"/>
      <c r="X49" s="96"/>
      <c r="Y49" s="96"/>
      <c r="Z49" s="96"/>
      <c r="AA49" s="96"/>
      <c r="AB49" s="96"/>
      <c r="AC49" s="96"/>
      <c r="AD49" s="96"/>
      <c r="AE49" s="96"/>
      <c r="AF49" s="94">
        <v>37</v>
      </c>
      <c r="AG49" s="94"/>
      <c r="AH49" s="94"/>
      <c r="AI49" s="94"/>
      <c r="AJ49" s="94"/>
      <c r="AK49" s="94"/>
      <c r="AL49" s="94"/>
      <c r="AM49" s="94"/>
      <c r="AN49" s="96">
        <v>8.5452319915009598E-4</v>
      </c>
      <c r="AO49" s="96"/>
    </row>
    <row r="50" spans="2:44" s="1" customFormat="1" ht="10" x14ac:dyDescent="0.2">
      <c r="B50" s="98" t="s">
        <v>1100</v>
      </c>
      <c r="C50" s="98"/>
      <c r="D50" s="98"/>
      <c r="E50" s="98"/>
      <c r="F50" s="98"/>
      <c r="G50" s="98"/>
      <c r="H50" s="98"/>
      <c r="I50" s="98"/>
      <c r="J50" s="98"/>
      <c r="K50" s="103">
        <v>311728.12</v>
      </c>
      <c r="L50" s="103"/>
      <c r="M50" s="103"/>
      <c r="N50" s="103"/>
      <c r="O50" s="103"/>
      <c r="P50" s="103"/>
      <c r="Q50" s="103"/>
      <c r="R50" s="103"/>
      <c r="S50" s="103"/>
      <c r="T50" s="103"/>
      <c r="U50" s="103"/>
      <c r="V50" s="96">
        <v>1.05636095876133E-4</v>
      </c>
      <c r="W50" s="96"/>
      <c r="X50" s="96"/>
      <c r="Y50" s="96"/>
      <c r="Z50" s="96"/>
      <c r="AA50" s="96"/>
      <c r="AB50" s="96"/>
      <c r="AC50" s="96"/>
      <c r="AD50" s="96"/>
      <c r="AE50" s="96"/>
      <c r="AF50" s="94">
        <v>16</v>
      </c>
      <c r="AG50" s="94"/>
      <c r="AH50" s="94"/>
      <c r="AI50" s="94"/>
      <c r="AJ50" s="94"/>
      <c r="AK50" s="94"/>
      <c r="AL50" s="94"/>
      <c r="AM50" s="94"/>
      <c r="AN50" s="96">
        <v>3.6952354557842003E-4</v>
      </c>
      <c r="AO50" s="96"/>
    </row>
    <row r="51" spans="2:44" s="1" customFormat="1" ht="10" x14ac:dyDescent="0.2">
      <c r="B51" s="98" t="s">
        <v>1101</v>
      </c>
      <c r="C51" s="98"/>
      <c r="D51" s="98"/>
      <c r="E51" s="98"/>
      <c r="F51" s="98"/>
      <c r="G51" s="98"/>
      <c r="H51" s="98"/>
      <c r="I51" s="98"/>
      <c r="J51" s="98"/>
      <c r="K51" s="103">
        <v>0</v>
      </c>
      <c r="L51" s="103"/>
      <c r="M51" s="103"/>
      <c r="N51" s="103"/>
      <c r="O51" s="103"/>
      <c r="P51" s="103"/>
      <c r="Q51" s="103"/>
      <c r="R51" s="103"/>
      <c r="S51" s="103"/>
      <c r="T51" s="103"/>
      <c r="U51" s="103"/>
      <c r="V51" s="96">
        <v>0</v>
      </c>
      <c r="W51" s="96"/>
      <c r="X51" s="96"/>
      <c r="Y51" s="96"/>
      <c r="Z51" s="96"/>
      <c r="AA51" s="96"/>
      <c r="AB51" s="96"/>
      <c r="AC51" s="96"/>
      <c r="AD51" s="96"/>
      <c r="AE51" s="96"/>
      <c r="AF51" s="94">
        <v>2</v>
      </c>
      <c r="AG51" s="94"/>
      <c r="AH51" s="94"/>
      <c r="AI51" s="94"/>
      <c r="AJ51" s="94"/>
      <c r="AK51" s="94"/>
      <c r="AL51" s="94"/>
      <c r="AM51" s="94"/>
      <c r="AN51" s="96">
        <v>4.6190443197302503E-5</v>
      </c>
      <c r="AO51" s="96"/>
    </row>
    <row r="52" spans="2:44" s="1" customFormat="1" ht="10" x14ac:dyDescent="0.2">
      <c r="B52" s="98" t="s">
        <v>1102</v>
      </c>
      <c r="C52" s="98"/>
      <c r="D52" s="98"/>
      <c r="E52" s="98"/>
      <c r="F52" s="98"/>
      <c r="G52" s="98"/>
      <c r="H52" s="98"/>
      <c r="I52" s="98"/>
      <c r="J52" s="98"/>
      <c r="K52" s="103">
        <v>27548.99</v>
      </c>
      <c r="L52" s="103"/>
      <c r="M52" s="103"/>
      <c r="N52" s="103"/>
      <c r="O52" s="103"/>
      <c r="P52" s="103"/>
      <c r="Q52" s="103"/>
      <c r="R52" s="103"/>
      <c r="S52" s="103"/>
      <c r="T52" s="103"/>
      <c r="U52" s="103"/>
      <c r="V52" s="96">
        <v>9.3355958677408298E-6</v>
      </c>
      <c r="W52" s="96"/>
      <c r="X52" s="96"/>
      <c r="Y52" s="96"/>
      <c r="Z52" s="96"/>
      <c r="AA52" s="96"/>
      <c r="AB52" s="96"/>
      <c r="AC52" s="96"/>
      <c r="AD52" s="96"/>
      <c r="AE52" s="96"/>
      <c r="AF52" s="94">
        <v>2</v>
      </c>
      <c r="AG52" s="94"/>
      <c r="AH52" s="94"/>
      <c r="AI52" s="94"/>
      <c r="AJ52" s="94"/>
      <c r="AK52" s="94"/>
      <c r="AL52" s="94"/>
      <c r="AM52" s="94"/>
      <c r="AN52" s="96">
        <v>4.6190443197302503E-5</v>
      </c>
      <c r="AO52" s="96"/>
    </row>
    <row r="53" spans="2:44" s="1" customFormat="1" ht="10.5" x14ac:dyDescent="0.2">
      <c r="B53" s="99"/>
      <c r="C53" s="99"/>
      <c r="D53" s="99"/>
      <c r="E53" s="99"/>
      <c r="F53" s="99"/>
      <c r="G53" s="99"/>
      <c r="H53" s="99"/>
      <c r="I53" s="99"/>
      <c r="J53" s="99"/>
      <c r="K53" s="104">
        <v>2950962144.2800002</v>
      </c>
      <c r="L53" s="104"/>
      <c r="M53" s="104"/>
      <c r="N53" s="104"/>
      <c r="O53" s="104"/>
      <c r="P53" s="104"/>
      <c r="Q53" s="104"/>
      <c r="R53" s="104"/>
      <c r="S53" s="104"/>
      <c r="T53" s="104"/>
      <c r="U53" s="104"/>
      <c r="V53" s="97">
        <v>1</v>
      </c>
      <c r="W53" s="97"/>
      <c r="X53" s="97"/>
      <c r="Y53" s="97"/>
      <c r="Z53" s="97"/>
      <c r="AA53" s="97"/>
      <c r="AB53" s="97"/>
      <c r="AC53" s="97"/>
      <c r="AD53" s="97"/>
      <c r="AE53" s="97"/>
      <c r="AF53" s="95">
        <v>43299</v>
      </c>
      <c r="AG53" s="95"/>
      <c r="AH53" s="95"/>
      <c r="AI53" s="95"/>
      <c r="AJ53" s="95"/>
      <c r="AK53" s="95"/>
      <c r="AL53" s="95"/>
      <c r="AM53" s="95"/>
      <c r="AN53" s="97">
        <v>1</v>
      </c>
      <c r="AO53" s="97"/>
    </row>
    <row r="54" spans="2:44" s="1" customFormat="1" ht="8" x14ac:dyDescent="0.2">
      <c r="L54" s="253"/>
      <c r="M54" s="253"/>
      <c r="AF54" s="253"/>
    </row>
    <row r="55" spans="2:44" s="1" customFormat="1" ht="13" x14ac:dyDescent="0.2">
      <c r="B55" s="87" t="s">
        <v>1193</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row>
    <row r="56" spans="2:44" s="1" customFormat="1" ht="8" x14ac:dyDescent="0.2">
      <c r="L56" s="253"/>
      <c r="M56" s="253"/>
      <c r="AF56" s="253"/>
    </row>
    <row r="57" spans="2:44" s="1" customFormat="1" ht="10.5" x14ac:dyDescent="0.2">
      <c r="B57" s="85" t="s">
        <v>1080</v>
      </c>
      <c r="C57" s="85"/>
      <c r="D57" s="85"/>
      <c r="E57" s="85"/>
      <c r="F57" s="85"/>
      <c r="G57" s="85"/>
      <c r="H57" s="85"/>
      <c r="I57" s="85"/>
      <c r="J57" s="85"/>
      <c r="K57" s="85"/>
      <c r="L57" s="85" t="s">
        <v>1077</v>
      </c>
      <c r="M57" s="85"/>
      <c r="N57" s="85"/>
      <c r="O57" s="85"/>
      <c r="P57" s="85"/>
      <c r="Q57" s="85"/>
      <c r="R57" s="85"/>
      <c r="S57" s="85"/>
      <c r="T57" s="85"/>
      <c r="U57" s="85"/>
      <c r="V57" s="85" t="s">
        <v>1078</v>
      </c>
      <c r="W57" s="85"/>
      <c r="X57" s="85"/>
      <c r="Y57" s="85"/>
      <c r="Z57" s="85"/>
      <c r="AA57" s="85"/>
      <c r="AB57" s="85"/>
      <c r="AC57" s="85"/>
      <c r="AD57" s="85"/>
      <c r="AE57" s="85"/>
      <c r="AF57" s="85" t="s">
        <v>1079</v>
      </c>
      <c r="AG57" s="85"/>
      <c r="AH57" s="85"/>
      <c r="AI57" s="85"/>
      <c r="AJ57" s="85"/>
      <c r="AK57" s="85" t="s">
        <v>1078</v>
      </c>
      <c r="AL57" s="85"/>
      <c r="AM57" s="85"/>
      <c r="AN57" s="85"/>
      <c r="AO57" s="85"/>
      <c r="AP57" s="85"/>
      <c r="AQ57" s="85"/>
    </row>
    <row r="58" spans="2:44" s="1" customFormat="1" ht="10" x14ac:dyDescent="0.2">
      <c r="B58" s="98" t="s">
        <v>1103</v>
      </c>
      <c r="C58" s="98"/>
      <c r="D58" s="98"/>
      <c r="E58" s="98"/>
      <c r="F58" s="98"/>
      <c r="G58" s="98"/>
      <c r="H58" s="98"/>
      <c r="I58" s="98"/>
      <c r="J58" s="98"/>
      <c r="K58" s="98"/>
      <c r="L58" s="103">
        <v>128275.68</v>
      </c>
      <c r="M58" s="103"/>
      <c r="N58" s="103"/>
      <c r="O58" s="103"/>
      <c r="P58" s="103"/>
      <c r="Q58" s="103"/>
      <c r="R58" s="103"/>
      <c r="S58" s="103"/>
      <c r="T58" s="103"/>
      <c r="U58" s="103"/>
      <c r="V58" s="96">
        <v>4.3469103881472502E-5</v>
      </c>
      <c r="W58" s="96"/>
      <c r="X58" s="96"/>
      <c r="Y58" s="96"/>
      <c r="Z58" s="96"/>
      <c r="AA58" s="96"/>
      <c r="AB58" s="96"/>
      <c r="AC58" s="96"/>
      <c r="AD58" s="96"/>
      <c r="AE58" s="96"/>
      <c r="AF58" s="94">
        <v>178</v>
      </c>
      <c r="AG58" s="94"/>
      <c r="AH58" s="94"/>
      <c r="AI58" s="94"/>
      <c r="AJ58" s="94"/>
      <c r="AK58" s="96">
        <v>4.1109494445599202E-3</v>
      </c>
      <c r="AL58" s="96"/>
      <c r="AM58" s="96"/>
      <c r="AN58" s="96"/>
      <c r="AO58" s="96"/>
      <c r="AP58" s="96"/>
      <c r="AQ58" s="96"/>
    </row>
    <row r="59" spans="2:44" s="1" customFormat="1" ht="10" x14ac:dyDescent="0.2">
      <c r="B59" s="98" t="s">
        <v>1081</v>
      </c>
      <c r="C59" s="98"/>
      <c r="D59" s="98"/>
      <c r="E59" s="98"/>
      <c r="F59" s="98"/>
      <c r="G59" s="98"/>
      <c r="H59" s="98"/>
      <c r="I59" s="98"/>
      <c r="J59" s="98"/>
      <c r="K59" s="98"/>
      <c r="L59" s="103">
        <v>17291497.920000002</v>
      </c>
      <c r="M59" s="103"/>
      <c r="N59" s="103"/>
      <c r="O59" s="103"/>
      <c r="P59" s="103"/>
      <c r="Q59" s="103"/>
      <c r="R59" s="103"/>
      <c r="S59" s="103"/>
      <c r="T59" s="103"/>
      <c r="U59" s="103"/>
      <c r="V59" s="96">
        <v>5.8596136021320999E-3</v>
      </c>
      <c r="W59" s="96"/>
      <c r="X59" s="96"/>
      <c r="Y59" s="96"/>
      <c r="Z59" s="96"/>
      <c r="AA59" s="96"/>
      <c r="AB59" s="96"/>
      <c r="AC59" s="96"/>
      <c r="AD59" s="96"/>
      <c r="AE59" s="96"/>
      <c r="AF59" s="94">
        <v>719</v>
      </c>
      <c r="AG59" s="94"/>
      <c r="AH59" s="94"/>
      <c r="AI59" s="94"/>
      <c r="AJ59" s="94"/>
      <c r="AK59" s="96">
        <v>1.6605464329430199E-2</v>
      </c>
      <c r="AL59" s="96"/>
      <c r="AM59" s="96"/>
      <c r="AN59" s="96"/>
      <c r="AO59" s="96"/>
      <c r="AP59" s="96"/>
      <c r="AQ59" s="96"/>
    </row>
    <row r="60" spans="2:44" s="1" customFormat="1" ht="10" x14ac:dyDescent="0.2">
      <c r="B60" s="98" t="s">
        <v>1082</v>
      </c>
      <c r="C60" s="98"/>
      <c r="D60" s="98"/>
      <c r="E60" s="98"/>
      <c r="F60" s="98"/>
      <c r="G60" s="98"/>
      <c r="H60" s="98"/>
      <c r="I60" s="98"/>
      <c r="J60" s="98"/>
      <c r="K60" s="98"/>
      <c r="L60" s="103">
        <v>23157763.449999999</v>
      </c>
      <c r="M60" s="103"/>
      <c r="N60" s="103"/>
      <c r="O60" s="103"/>
      <c r="P60" s="103"/>
      <c r="Q60" s="103"/>
      <c r="R60" s="103"/>
      <c r="S60" s="103"/>
      <c r="T60" s="103"/>
      <c r="U60" s="103"/>
      <c r="V60" s="96">
        <v>7.8475298284960502E-3</v>
      </c>
      <c r="W60" s="96"/>
      <c r="X60" s="96"/>
      <c r="Y60" s="96"/>
      <c r="Z60" s="96"/>
      <c r="AA60" s="96"/>
      <c r="AB60" s="96"/>
      <c r="AC60" s="96"/>
      <c r="AD60" s="96"/>
      <c r="AE60" s="96"/>
      <c r="AF60" s="94">
        <v>865</v>
      </c>
      <c r="AG60" s="94"/>
      <c r="AH60" s="94"/>
      <c r="AI60" s="94"/>
      <c r="AJ60" s="94"/>
      <c r="AK60" s="96">
        <v>1.99773666828333E-2</v>
      </c>
      <c r="AL60" s="96"/>
      <c r="AM60" s="96"/>
      <c r="AN60" s="96"/>
      <c r="AO60" s="96"/>
      <c r="AP60" s="96"/>
      <c r="AQ60" s="96"/>
    </row>
    <row r="61" spans="2:44" s="1" customFormat="1" ht="10" x14ac:dyDescent="0.2">
      <c r="B61" s="98" t="s">
        <v>1083</v>
      </c>
      <c r="C61" s="98"/>
      <c r="D61" s="98"/>
      <c r="E61" s="98"/>
      <c r="F61" s="98"/>
      <c r="G61" s="98"/>
      <c r="H61" s="98"/>
      <c r="I61" s="98"/>
      <c r="J61" s="98"/>
      <c r="K61" s="98"/>
      <c r="L61" s="103">
        <v>65277671.630000003</v>
      </c>
      <c r="M61" s="103"/>
      <c r="N61" s="103"/>
      <c r="O61" s="103"/>
      <c r="P61" s="103"/>
      <c r="Q61" s="103"/>
      <c r="R61" s="103"/>
      <c r="S61" s="103"/>
      <c r="T61" s="103"/>
      <c r="U61" s="103"/>
      <c r="V61" s="96">
        <v>2.2120809565968499E-2</v>
      </c>
      <c r="W61" s="96"/>
      <c r="X61" s="96"/>
      <c r="Y61" s="96"/>
      <c r="Z61" s="96"/>
      <c r="AA61" s="96"/>
      <c r="AB61" s="96"/>
      <c r="AC61" s="96"/>
      <c r="AD61" s="96"/>
      <c r="AE61" s="96"/>
      <c r="AF61" s="94">
        <v>3031</v>
      </c>
      <c r="AG61" s="94"/>
      <c r="AH61" s="94"/>
      <c r="AI61" s="94"/>
      <c r="AJ61" s="94"/>
      <c r="AK61" s="96">
        <v>7.0001616665511898E-2</v>
      </c>
      <c r="AL61" s="96"/>
      <c r="AM61" s="96"/>
      <c r="AN61" s="96"/>
      <c r="AO61" s="96"/>
      <c r="AP61" s="96"/>
      <c r="AQ61" s="96"/>
    </row>
    <row r="62" spans="2:44" s="1" customFormat="1" ht="10" x14ac:dyDescent="0.2">
      <c r="B62" s="98" t="s">
        <v>1084</v>
      </c>
      <c r="C62" s="98"/>
      <c r="D62" s="98"/>
      <c r="E62" s="98"/>
      <c r="F62" s="98"/>
      <c r="G62" s="98"/>
      <c r="H62" s="98"/>
      <c r="I62" s="98"/>
      <c r="J62" s="98"/>
      <c r="K62" s="98"/>
      <c r="L62" s="103">
        <v>89952463.830000103</v>
      </c>
      <c r="M62" s="103"/>
      <c r="N62" s="103"/>
      <c r="O62" s="103"/>
      <c r="P62" s="103"/>
      <c r="Q62" s="103"/>
      <c r="R62" s="103"/>
      <c r="S62" s="103"/>
      <c r="T62" s="103"/>
      <c r="U62" s="103"/>
      <c r="V62" s="96">
        <v>3.04824187610673E-2</v>
      </c>
      <c r="W62" s="96"/>
      <c r="X62" s="96"/>
      <c r="Y62" s="96"/>
      <c r="Z62" s="96"/>
      <c r="AA62" s="96"/>
      <c r="AB62" s="96"/>
      <c r="AC62" s="96"/>
      <c r="AD62" s="96"/>
      <c r="AE62" s="96"/>
      <c r="AF62" s="94">
        <v>3356</v>
      </c>
      <c r="AG62" s="94"/>
      <c r="AH62" s="94"/>
      <c r="AI62" s="94"/>
      <c r="AJ62" s="94"/>
      <c r="AK62" s="96">
        <v>7.7507563685073597E-2</v>
      </c>
      <c r="AL62" s="96"/>
      <c r="AM62" s="96"/>
      <c r="AN62" s="96"/>
      <c r="AO62" s="96"/>
      <c r="AP62" s="96"/>
      <c r="AQ62" s="96"/>
    </row>
    <row r="63" spans="2:44" s="1" customFormat="1" ht="10" x14ac:dyDescent="0.2">
      <c r="B63" s="98" t="s">
        <v>1085</v>
      </c>
      <c r="C63" s="98"/>
      <c r="D63" s="98"/>
      <c r="E63" s="98"/>
      <c r="F63" s="98"/>
      <c r="G63" s="98"/>
      <c r="H63" s="98"/>
      <c r="I63" s="98"/>
      <c r="J63" s="98"/>
      <c r="K63" s="98"/>
      <c r="L63" s="103">
        <v>81002200.780000106</v>
      </c>
      <c r="M63" s="103"/>
      <c r="N63" s="103"/>
      <c r="O63" s="103"/>
      <c r="P63" s="103"/>
      <c r="Q63" s="103"/>
      <c r="R63" s="103"/>
      <c r="S63" s="103"/>
      <c r="T63" s="103"/>
      <c r="U63" s="103"/>
      <c r="V63" s="96">
        <v>2.7449420500703699E-2</v>
      </c>
      <c r="W63" s="96"/>
      <c r="X63" s="96"/>
      <c r="Y63" s="96"/>
      <c r="Z63" s="96"/>
      <c r="AA63" s="96"/>
      <c r="AB63" s="96"/>
      <c r="AC63" s="96"/>
      <c r="AD63" s="96"/>
      <c r="AE63" s="96"/>
      <c r="AF63" s="94">
        <v>2380</v>
      </c>
      <c r="AG63" s="94"/>
      <c r="AH63" s="94"/>
      <c r="AI63" s="94"/>
      <c r="AJ63" s="94"/>
      <c r="AK63" s="96">
        <v>5.4966627404789997E-2</v>
      </c>
      <c r="AL63" s="96"/>
      <c r="AM63" s="96"/>
      <c r="AN63" s="96"/>
      <c r="AO63" s="96"/>
      <c r="AP63" s="96"/>
      <c r="AQ63" s="96"/>
    </row>
    <row r="64" spans="2:44" s="1" customFormat="1" ht="10" x14ac:dyDescent="0.2">
      <c r="B64" s="98" t="s">
        <v>1086</v>
      </c>
      <c r="C64" s="98"/>
      <c r="D64" s="98"/>
      <c r="E64" s="98"/>
      <c r="F64" s="98"/>
      <c r="G64" s="98"/>
      <c r="H64" s="98"/>
      <c r="I64" s="98"/>
      <c r="J64" s="98"/>
      <c r="K64" s="98"/>
      <c r="L64" s="103">
        <v>91814455.039999902</v>
      </c>
      <c r="M64" s="103"/>
      <c r="N64" s="103"/>
      <c r="O64" s="103"/>
      <c r="P64" s="103"/>
      <c r="Q64" s="103"/>
      <c r="R64" s="103"/>
      <c r="S64" s="103"/>
      <c r="T64" s="103"/>
      <c r="U64" s="103"/>
      <c r="V64" s="96">
        <v>3.1113396428337301E-2</v>
      </c>
      <c r="W64" s="96"/>
      <c r="X64" s="96"/>
      <c r="Y64" s="96"/>
      <c r="Z64" s="96"/>
      <c r="AA64" s="96"/>
      <c r="AB64" s="96"/>
      <c r="AC64" s="96"/>
      <c r="AD64" s="96"/>
      <c r="AE64" s="96"/>
      <c r="AF64" s="94">
        <v>2344</v>
      </c>
      <c r="AG64" s="94"/>
      <c r="AH64" s="94"/>
      <c r="AI64" s="94"/>
      <c r="AJ64" s="94"/>
      <c r="AK64" s="96">
        <v>5.4135199427238503E-2</v>
      </c>
      <c r="AL64" s="96"/>
      <c r="AM64" s="96"/>
      <c r="AN64" s="96"/>
      <c r="AO64" s="96"/>
      <c r="AP64" s="96"/>
      <c r="AQ64" s="96"/>
    </row>
    <row r="65" spans="2:43" s="1" customFormat="1" ht="10" x14ac:dyDescent="0.2">
      <c r="B65" s="98" t="s">
        <v>1087</v>
      </c>
      <c r="C65" s="98"/>
      <c r="D65" s="98"/>
      <c r="E65" s="98"/>
      <c r="F65" s="98"/>
      <c r="G65" s="98"/>
      <c r="H65" s="98"/>
      <c r="I65" s="98"/>
      <c r="J65" s="98"/>
      <c r="K65" s="98"/>
      <c r="L65" s="103">
        <v>109503550.26000001</v>
      </c>
      <c r="M65" s="103"/>
      <c r="N65" s="103"/>
      <c r="O65" s="103"/>
      <c r="P65" s="103"/>
      <c r="Q65" s="103"/>
      <c r="R65" s="103"/>
      <c r="S65" s="103"/>
      <c r="T65" s="103"/>
      <c r="U65" s="103"/>
      <c r="V65" s="96">
        <v>3.7107744832395102E-2</v>
      </c>
      <c r="W65" s="96"/>
      <c r="X65" s="96"/>
      <c r="Y65" s="96"/>
      <c r="Z65" s="96"/>
      <c r="AA65" s="96"/>
      <c r="AB65" s="96"/>
      <c r="AC65" s="96"/>
      <c r="AD65" s="96"/>
      <c r="AE65" s="96"/>
      <c r="AF65" s="94">
        <v>2314</v>
      </c>
      <c r="AG65" s="94"/>
      <c r="AH65" s="94"/>
      <c r="AI65" s="94"/>
      <c r="AJ65" s="94"/>
      <c r="AK65" s="96">
        <v>5.3442342779278999E-2</v>
      </c>
      <c r="AL65" s="96"/>
      <c r="AM65" s="96"/>
      <c r="AN65" s="96"/>
      <c r="AO65" s="96"/>
      <c r="AP65" s="96"/>
      <c r="AQ65" s="96"/>
    </row>
    <row r="66" spans="2:43" s="1" customFormat="1" ht="10" x14ac:dyDescent="0.2">
      <c r="B66" s="98" t="s">
        <v>1088</v>
      </c>
      <c r="C66" s="98"/>
      <c r="D66" s="98"/>
      <c r="E66" s="98"/>
      <c r="F66" s="98"/>
      <c r="G66" s="98"/>
      <c r="H66" s="98"/>
      <c r="I66" s="98"/>
      <c r="J66" s="98"/>
      <c r="K66" s="98"/>
      <c r="L66" s="103">
        <v>115261476.69</v>
      </c>
      <c r="M66" s="103"/>
      <c r="N66" s="103"/>
      <c r="O66" s="103"/>
      <c r="P66" s="103"/>
      <c r="Q66" s="103"/>
      <c r="R66" s="103"/>
      <c r="S66" s="103"/>
      <c r="T66" s="103"/>
      <c r="U66" s="103"/>
      <c r="V66" s="96">
        <v>3.9058947914129401E-2</v>
      </c>
      <c r="W66" s="96"/>
      <c r="X66" s="96"/>
      <c r="Y66" s="96"/>
      <c r="Z66" s="96"/>
      <c r="AA66" s="96"/>
      <c r="AB66" s="96"/>
      <c r="AC66" s="96"/>
      <c r="AD66" s="96"/>
      <c r="AE66" s="96"/>
      <c r="AF66" s="94">
        <v>2240</v>
      </c>
      <c r="AG66" s="94"/>
      <c r="AH66" s="94"/>
      <c r="AI66" s="94"/>
      <c r="AJ66" s="94"/>
      <c r="AK66" s="96">
        <v>5.1733296380978802E-2</v>
      </c>
      <c r="AL66" s="96"/>
      <c r="AM66" s="96"/>
      <c r="AN66" s="96"/>
      <c r="AO66" s="96"/>
      <c r="AP66" s="96"/>
      <c r="AQ66" s="96"/>
    </row>
    <row r="67" spans="2:43" s="1" customFormat="1" ht="10" x14ac:dyDescent="0.2">
      <c r="B67" s="98" t="s">
        <v>1089</v>
      </c>
      <c r="C67" s="98"/>
      <c r="D67" s="98"/>
      <c r="E67" s="98"/>
      <c r="F67" s="98"/>
      <c r="G67" s="98"/>
      <c r="H67" s="98"/>
      <c r="I67" s="98"/>
      <c r="J67" s="98"/>
      <c r="K67" s="98"/>
      <c r="L67" s="103">
        <v>126284223.8</v>
      </c>
      <c r="M67" s="103"/>
      <c r="N67" s="103"/>
      <c r="O67" s="103"/>
      <c r="P67" s="103"/>
      <c r="Q67" s="103"/>
      <c r="R67" s="103"/>
      <c r="S67" s="103"/>
      <c r="T67" s="103"/>
      <c r="U67" s="103"/>
      <c r="V67" s="96">
        <v>4.2794254085835301E-2</v>
      </c>
      <c r="W67" s="96"/>
      <c r="X67" s="96"/>
      <c r="Y67" s="96"/>
      <c r="Z67" s="96"/>
      <c r="AA67" s="96"/>
      <c r="AB67" s="96"/>
      <c r="AC67" s="96"/>
      <c r="AD67" s="96"/>
      <c r="AE67" s="96"/>
      <c r="AF67" s="94">
        <v>2133</v>
      </c>
      <c r="AG67" s="94"/>
      <c r="AH67" s="94"/>
      <c r="AI67" s="94"/>
      <c r="AJ67" s="94"/>
      <c r="AK67" s="96">
        <v>4.9262107669923103E-2</v>
      </c>
      <c r="AL67" s="96"/>
      <c r="AM67" s="96"/>
      <c r="AN67" s="96"/>
      <c r="AO67" s="96"/>
      <c r="AP67" s="96"/>
      <c r="AQ67" s="96"/>
    </row>
    <row r="68" spans="2:43" s="1" customFormat="1" ht="10" x14ac:dyDescent="0.2">
      <c r="B68" s="98" t="s">
        <v>1090</v>
      </c>
      <c r="C68" s="98"/>
      <c r="D68" s="98"/>
      <c r="E68" s="98"/>
      <c r="F68" s="98"/>
      <c r="G68" s="98"/>
      <c r="H68" s="98"/>
      <c r="I68" s="98"/>
      <c r="J68" s="98"/>
      <c r="K68" s="98"/>
      <c r="L68" s="103">
        <v>115899927</v>
      </c>
      <c r="M68" s="103"/>
      <c r="N68" s="103"/>
      <c r="O68" s="103"/>
      <c r="P68" s="103"/>
      <c r="Q68" s="103"/>
      <c r="R68" s="103"/>
      <c r="S68" s="103"/>
      <c r="T68" s="103"/>
      <c r="U68" s="103"/>
      <c r="V68" s="96">
        <v>3.9275301184278098E-2</v>
      </c>
      <c r="W68" s="96"/>
      <c r="X68" s="96"/>
      <c r="Y68" s="96"/>
      <c r="Z68" s="96"/>
      <c r="AA68" s="96"/>
      <c r="AB68" s="96"/>
      <c r="AC68" s="96"/>
      <c r="AD68" s="96"/>
      <c r="AE68" s="96"/>
      <c r="AF68" s="94">
        <v>1777</v>
      </c>
      <c r="AG68" s="94"/>
      <c r="AH68" s="94"/>
      <c r="AI68" s="94"/>
      <c r="AJ68" s="94"/>
      <c r="AK68" s="96">
        <v>4.1040208780803299E-2</v>
      </c>
      <c r="AL68" s="96"/>
      <c r="AM68" s="96"/>
      <c r="AN68" s="96"/>
      <c r="AO68" s="96"/>
      <c r="AP68" s="96"/>
      <c r="AQ68" s="96"/>
    </row>
    <row r="69" spans="2:43" s="1" customFormat="1" ht="10" x14ac:dyDescent="0.2">
      <c r="B69" s="98" t="s">
        <v>1091</v>
      </c>
      <c r="C69" s="98"/>
      <c r="D69" s="98"/>
      <c r="E69" s="98"/>
      <c r="F69" s="98"/>
      <c r="G69" s="98"/>
      <c r="H69" s="98"/>
      <c r="I69" s="98"/>
      <c r="J69" s="98"/>
      <c r="K69" s="98"/>
      <c r="L69" s="103">
        <v>110079230.45999999</v>
      </c>
      <c r="M69" s="103"/>
      <c r="N69" s="103"/>
      <c r="O69" s="103"/>
      <c r="P69" s="103"/>
      <c r="Q69" s="103"/>
      <c r="R69" s="103"/>
      <c r="S69" s="103"/>
      <c r="T69" s="103"/>
      <c r="U69" s="103"/>
      <c r="V69" s="96">
        <v>3.7302827036725099E-2</v>
      </c>
      <c r="W69" s="96"/>
      <c r="X69" s="96"/>
      <c r="Y69" s="96"/>
      <c r="Z69" s="96"/>
      <c r="AA69" s="96"/>
      <c r="AB69" s="96"/>
      <c r="AC69" s="96"/>
      <c r="AD69" s="96"/>
      <c r="AE69" s="96"/>
      <c r="AF69" s="94">
        <v>1637</v>
      </c>
      <c r="AG69" s="94"/>
      <c r="AH69" s="94"/>
      <c r="AI69" s="94"/>
      <c r="AJ69" s="94"/>
      <c r="AK69" s="96">
        <v>3.7806877756992097E-2</v>
      </c>
      <c r="AL69" s="96"/>
      <c r="AM69" s="96"/>
      <c r="AN69" s="96"/>
      <c r="AO69" s="96"/>
      <c r="AP69" s="96"/>
      <c r="AQ69" s="96"/>
    </row>
    <row r="70" spans="2:43" s="1" customFormat="1" ht="10" x14ac:dyDescent="0.2">
      <c r="B70" s="98" t="s">
        <v>1092</v>
      </c>
      <c r="C70" s="98"/>
      <c r="D70" s="98"/>
      <c r="E70" s="98"/>
      <c r="F70" s="98"/>
      <c r="G70" s="98"/>
      <c r="H70" s="98"/>
      <c r="I70" s="98"/>
      <c r="J70" s="98"/>
      <c r="K70" s="98"/>
      <c r="L70" s="103">
        <v>136747565.96000001</v>
      </c>
      <c r="M70" s="103"/>
      <c r="N70" s="103"/>
      <c r="O70" s="103"/>
      <c r="P70" s="103"/>
      <c r="Q70" s="103"/>
      <c r="R70" s="103"/>
      <c r="S70" s="103"/>
      <c r="T70" s="103"/>
      <c r="U70" s="103"/>
      <c r="V70" s="96">
        <v>4.6339993288312599E-2</v>
      </c>
      <c r="W70" s="96"/>
      <c r="X70" s="96"/>
      <c r="Y70" s="96"/>
      <c r="Z70" s="96"/>
      <c r="AA70" s="96"/>
      <c r="AB70" s="96"/>
      <c r="AC70" s="96"/>
      <c r="AD70" s="96"/>
      <c r="AE70" s="96"/>
      <c r="AF70" s="94">
        <v>1828</v>
      </c>
      <c r="AG70" s="94"/>
      <c r="AH70" s="94"/>
      <c r="AI70" s="94"/>
      <c r="AJ70" s="94"/>
      <c r="AK70" s="96">
        <v>4.2218065082334499E-2</v>
      </c>
      <c r="AL70" s="96"/>
      <c r="AM70" s="96"/>
      <c r="AN70" s="96"/>
      <c r="AO70" s="96"/>
      <c r="AP70" s="96"/>
      <c r="AQ70" s="96"/>
    </row>
    <row r="71" spans="2:43" s="1" customFormat="1" ht="10" x14ac:dyDescent="0.2">
      <c r="B71" s="98" t="s">
        <v>1093</v>
      </c>
      <c r="C71" s="98"/>
      <c r="D71" s="98"/>
      <c r="E71" s="98"/>
      <c r="F71" s="98"/>
      <c r="G71" s="98"/>
      <c r="H71" s="98"/>
      <c r="I71" s="98"/>
      <c r="J71" s="98"/>
      <c r="K71" s="98"/>
      <c r="L71" s="103">
        <v>169662901.19</v>
      </c>
      <c r="M71" s="103"/>
      <c r="N71" s="103"/>
      <c r="O71" s="103"/>
      <c r="P71" s="103"/>
      <c r="Q71" s="103"/>
      <c r="R71" s="103"/>
      <c r="S71" s="103"/>
      <c r="T71" s="103"/>
      <c r="U71" s="103"/>
      <c r="V71" s="96">
        <v>5.7494096126873798E-2</v>
      </c>
      <c r="W71" s="96"/>
      <c r="X71" s="96"/>
      <c r="Y71" s="96"/>
      <c r="Z71" s="96"/>
      <c r="AA71" s="96"/>
      <c r="AB71" s="96"/>
      <c r="AC71" s="96"/>
      <c r="AD71" s="96"/>
      <c r="AE71" s="96"/>
      <c r="AF71" s="94">
        <v>2232</v>
      </c>
      <c r="AG71" s="94"/>
      <c r="AH71" s="94"/>
      <c r="AI71" s="94"/>
      <c r="AJ71" s="94"/>
      <c r="AK71" s="96">
        <v>5.1548534608189603E-2</v>
      </c>
      <c r="AL71" s="96"/>
      <c r="AM71" s="96"/>
      <c r="AN71" s="96"/>
      <c r="AO71" s="96"/>
      <c r="AP71" s="96"/>
      <c r="AQ71" s="96"/>
    </row>
    <row r="72" spans="2:43" s="1" customFormat="1" ht="10" x14ac:dyDescent="0.2">
      <c r="B72" s="98" t="s">
        <v>1094</v>
      </c>
      <c r="C72" s="98"/>
      <c r="D72" s="98"/>
      <c r="E72" s="98"/>
      <c r="F72" s="98"/>
      <c r="G72" s="98"/>
      <c r="H72" s="98"/>
      <c r="I72" s="98"/>
      <c r="J72" s="98"/>
      <c r="K72" s="98"/>
      <c r="L72" s="103">
        <v>158941703.47999999</v>
      </c>
      <c r="M72" s="103"/>
      <c r="N72" s="103"/>
      <c r="O72" s="103"/>
      <c r="P72" s="103"/>
      <c r="Q72" s="103"/>
      <c r="R72" s="103"/>
      <c r="S72" s="103"/>
      <c r="T72" s="103"/>
      <c r="U72" s="103"/>
      <c r="V72" s="96">
        <v>5.3860976762472097E-2</v>
      </c>
      <c r="W72" s="96"/>
      <c r="X72" s="96"/>
      <c r="Y72" s="96"/>
      <c r="Z72" s="96"/>
      <c r="AA72" s="96"/>
      <c r="AB72" s="96"/>
      <c r="AC72" s="96"/>
      <c r="AD72" s="96"/>
      <c r="AE72" s="96"/>
      <c r="AF72" s="94">
        <v>1914</v>
      </c>
      <c r="AG72" s="94"/>
      <c r="AH72" s="94"/>
      <c r="AI72" s="94"/>
      <c r="AJ72" s="94"/>
      <c r="AK72" s="96">
        <v>4.4204254139818502E-2</v>
      </c>
      <c r="AL72" s="96"/>
      <c r="AM72" s="96"/>
      <c r="AN72" s="96"/>
      <c r="AO72" s="96"/>
      <c r="AP72" s="96"/>
      <c r="AQ72" s="96"/>
    </row>
    <row r="73" spans="2:43" s="1" customFormat="1" ht="10" x14ac:dyDescent="0.2">
      <c r="B73" s="98" t="s">
        <v>1095</v>
      </c>
      <c r="C73" s="98"/>
      <c r="D73" s="98"/>
      <c r="E73" s="98"/>
      <c r="F73" s="98"/>
      <c r="G73" s="98"/>
      <c r="H73" s="98"/>
      <c r="I73" s="98"/>
      <c r="J73" s="98"/>
      <c r="K73" s="98"/>
      <c r="L73" s="103">
        <v>166165162</v>
      </c>
      <c r="M73" s="103"/>
      <c r="N73" s="103"/>
      <c r="O73" s="103"/>
      <c r="P73" s="103"/>
      <c r="Q73" s="103"/>
      <c r="R73" s="103"/>
      <c r="S73" s="103"/>
      <c r="T73" s="103"/>
      <c r="U73" s="103"/>
      <c r="V73" s="96">
        <v>5.6308808407483701E-2</v>
      </c>
      <c r="W73" s="96"/>
      <c r="X73" s="96"/>
      <c r="Y73" s="96"/>
      <c r="Z73" s="96"/>
      <c r="AA73" s="96"/>
      <c r="AB73" s="96"/>
      <c r="AC73" s="96"/>
      <c r="AD73" s="96"/>
      <c r="AE73" s="96"/>
      <c r="AF73" s="94">
        <v>1831</v>
      </c>
      <c r="AG73" s="94"/>
      <c r="AH73" s="94"/>
      <c r="AI73" s="94"/>
      <c r="AJ73" s="94"/>
      <c r="AK73" s="96">
        <v>4.2287350747130401E-2</v>
      </c>
      <c r="AL73" s="96"/>
      <c r="AM73" s="96"/>
      <c r="AN73" s="96"/>
      <c r="AO73" s="96"/>
      <c r="AP73" s="96"/>
      <c r="AQ73" s="96"/>
    </row>
    <row r="74" spans="2:43" s="1" customFormat="1" ht="10" x14ac:dyDescent="0.2">
      <c r="B74" s="98" t="s">
        <v>1096</v>
      </c>
      <c r="C74" s="98"/>
      <c r="D74" s="98"/>
      <c r="E74" s="98"/>
      <c r="F74" s="98"/>
      <c r="G74" s="98"/>
      <c r="H74" s="98"/>
      <c r="I74" s="98"/>
      <c r="J74" s="98"/>
      <c r="K74" s="98"/>
      <c r="L74" s="103">
        <v>146414141.25</v>
      </c>
      <c r="M74" s="103"/>
      <c r="N74" s="103"/>
      <c r="O74" s="103"/>
      <c r="P74" s="103"/>
      <c r="Q74" s="103"/>
      <c r="R74" s="103"/>
      <c r="S74" s="103"/>
      <c r="T74" s="103"/>
      <c r="U74" s="103"/>
      <c r="V74" s="96">
        <v>4.9615730087829803E-2</v>
      </c>
      <c r="W74" s="96"/>
      <c r="X74" s="96"/>
      <c r="Y74" s="96"/>
      <c r="Z74" s="96"/>
      <c r="AA74" s="96"/>
      <c r="AB74" s="96"/>
      <c r="AC74" s="96"/>
      <c r="AD74" s="96"/>
      <c r="AE74" s="96"/>
      <c r="AF74" s="94">
        <v>1493</v>
      </c>
      <c r="AG74" s="94"/>
      <c r="AH74" s="94"/>
      <c r="AI74" s="94"/>
      <c r="AJ74" s="94"/>
      <c r="AK74" s="96">
        <v>3.4481165846786302E-2</v>
      </c>
      <c r="AL74" s="96"/>
      <c r="AM74" s="96"/>
      <c r="AN74" s="96"/>
      <c r="AO74" s="96"/>
      <c r="AP74" s="96"/>
      <c r="AQ74" s="96"/>
    </row>
    <row r="75" spans="2:43" s="1" customFormat="1" ht="10" x14ac:dyDescent="0.2">
      <c r="B75" s="98" t="s">
        <v>1097</v>
      </c>
      <c r="C75" s="98"/>
      <c r="D75" s="98"/>
      <c r="E75" s="98"/>
      <c r="F75" s="98"/>
      <c r="G75" s="98"/>
      <c r="H75" s="98"/>
      <c r="I75" s="98"/>
      <c r="J75" s="98"/>
      <c r="K75" s="98"/>
      <c r="L75" s="103">
        <v>137246084.15000001</v>
      </c>
      <c r="M75" s="103"/>
      <c r="N75" s="103"/>
      <c r="O75" s="103"/>
      <c r="P75" s="103"/>
      <c r="Q75" s="103"/>
      <c r="R75" s="103"/>
      <c r="S75" s="103"/>
      <c r="T75" s="103"/>
      <c r="U75" s="103"/>
      <c r="V75" s="96">
        <v>4.6508927407297E-2</v>
      </c>
      <c r="W75" s="96"/>
      <c r="X75" s="96"/>
      <c r="Y75" s="96"/>
      <c r="Z75" s="96"/>
      <c r="AA75" s="96"/>
      <c r="AB75" s="96"/>
      <c r="AC75" s="96"/>
      <c r="AD75" s="96"/>
      <c r="AE75" s="96"/>
      <c r="AF75" s="94">
        <v>1505</v>
      </c>
      <c r="AG75" s="94"/>
      <c r="AH75" s="94"/>
      <c r="AI75" s="94"/>
      <c r="AJ75" s="94"/>
      <c r="AK75" s="96">
        <v>3.4758308505970101E-2</v>
      </c>
      <c r="AL75" s="96"/>
      <c r="AM75" s="96"/>
      <c r="AN75" s="96"/>
      <c r="AO75" s="96"/>
      <c r="AP75" s="96"/>
      <c r="AQ75" s="96"/>
    </row>
    <row r="76" spans="2:43" s="1" customFormat="1" ht="10" x14ac:dyDescent="0.2">
      <c r="B76" s="98" t="s">
        <v>1098</v>
      </c>
      <c r="C76" s="98"/>
      <c r="D76" s="98"/>
      <c r="E76" s="98"/>
      <c r="F76" s="98"/>
      <c r="G76" s="98"/>
      <c r="H76" s="98"/>
      <c r="I76" s="98"/>
      <c r="J76" s="98"/>
      <c r="K76" s="98"/>
      <c r="L76" s="103">
        <v>180474194.13999999</v>
      </c>
      <c r="M76" s="103"/>
      <c r="N76" s="103"/>
      <c r="O76" s="103"/>
      <c r="P76" s="103"/>
      <c r="Q76" s="103"/>
      <c r="R76" s="103"/>
      <c r="S76" s="103"/>
      <c r="T76" s="103"/>
      <c r="U76" s="103"/>
      <c r="V76" s="96">
        <v>6.1157746292958101E-2</v>
      </c>
      <c r="W76" s="96"/>
      <c r="X76" s="96"/>
      <c r="Y76" s="96"/>
      <c r="Z76" s="96"/>
      <c r="AA76" s="96"/>
      <c r="AB76" s="96"/>
      <c r="AC76" s="96"/>
      <c r="AD76" s="96"/>
      <c r="AE76" s="96"/>
      <c r="AF76" s="94">
        <v>1912</v>
      </c>
      <c r="AG76" s="94"/>
      <c r="AH76" s="94"/>
      <c r="AI76" s="94"/>
      <c r="AJ76" s="94"/>
      <c r="AK76" s="96">
        <v>4.4158063696621203E-2</v>
      </c>
      <c r="AL76" s="96"/>
      <c r="AM76" s="96"/>
      <c r="AN76" s="96"/>
      <c r="AO76" s="96"/>
      <c r="AP76" s="96"/>
      <c r="AQ76" s="96"/>
    </row>
    <row r="77" spans="2:43" s="1" customFormat="1" ht="10" x14ac:dyDescent="0.2">
      <c r="B77" s="98" t="s">
        <v>1099</v>
      </c>
      <c r="C77" s="98"/>
      <c r="D77" s="98"/>
      <c r="E77" s="98"/>
      <c r="F77" s="98"/>
      <c r="G77" s="98"/>
      <c r="H77" s="98"/>
      <c r="I77" s="98"/>
      <c r="J77" s="98"/>
      <c r="K77" s="98"/>
      <c r="L77" s="103">
        <v>226196114.06</v>
      </c>
      <c r="M77" s="103"/>
      <c r="N77" s="103"/>
      <c r="O77" s="103"/>
      <c r="P77" s="103"/>
      <c r="Q77" s="103"/>
      <c r="R77" s="103"/>
      <c r="S77" s="103"/>
      <c r="T77" s="103"/>
      <c r="U77" s="103"/>
      <c r="V77" s="96">
        <v>7.6651648852374299E-2</v>
      </c>
      <c r="W77" s="96"/>
      <c r="X77" s="96"/>
      <c r="Y77" s="96"/>
      <c r="Z77" s="96"/>
      <c r="AA77" s="96"/>
      <c r="AB77" s="96"/>
      <c r="AC77" s="96"/>
      <c r="AD77" s="96"/>
      <c r="AE77" s="96"/>
      <c r="AF77" s="94">
        <v>2158</v>
      </c>
      <c r="AG77" s="94"/>
      <c r="AH77" s="94"/>
      <c r="AI77" s="94"/>
      <c r="AJ77" s="94"/>
      <c r="AK77" s="96">
        <v>4.9839488209889399E-2</v>
      </c>
      <c r="AL77" s="96"/>
      <c r="AM77" s="96"/>
      <c r="AN77" s="96"/>
      <c r="AO77" s="96"/>
      <c r="AP77" s="96"/>
      <c r="AQ77" s="96"/>
    </row>
    <row r="78" spans="2:43" s="1" customFormat="1" ht="10" x14ac:dyDescent="0.2">
      <c r="B78" s="98" t="s">
        <v>1100</v>
      </c>
      <c r="C78" s="98"/>
      <c r="D78" s="98"/>
      <c r="E78" s="98"/>
      <c r="F78" s="98"/>
      <c r="G78" s="98"/>
      <c r="H78" s="98"/>
      <c r="I78" s="98"/>
      <c r="J78" s="98"/>
      <c r="K78" s="98"/>
      <c r="L78" s="103">
        <v>171171771.16</v>
      </c>
      <c r="M78" s="103"/>
      <c r="N78" s="103"/>
      <c r="O78" s="103"/>
      <c r="P78" s="103"/>
      <c r="Q78" s="103"/>
      <c r="R78" s="103"/>
      <c r="S78" s="103"/>
      <c r="T78" s="103"/>
      <c r="U78" s="103"/>
      <c r="V78" s="96">
        <v>5.8005410707077702E-2</v>
      </c>
      <c r="W78" s="96"/>
      <c r="X78" s="96"/>
      <c r="Y78" s="96"/>
      <c r="Z78" s="96"/>
      <c r="AA78" s="96"/>
      <c r="AB78" s="96"/>
      <c r="AC78" s="96"/>
      <c r="AD78" s="96"/>
      <c r="AE78" s="96"/>
      <c r="AF78" s="94">
        <v>1544</v>
      </c>
      <c r="AG78" s="94"/>
      <c r="AH78" s="94"/>
      <c r="AI78" s="94"/>
      <c r="AJ78" s="94"/>
      <c r="AK78" s="96">
        <v>3.5659022148317503E-2</v>
      </c>
      <c r="AL78" s="96"/>
      <c r="AM78" s="96"/>
      <c r="AN78" s="96"/>
      <c r="AO78" s="96"/>
      <c r="AP78" s="96"/>
      <c r="AQ78" s="96"/>
    </row>
    <row r="79" spans="2:43" s="1" customFormat="1" ht="10" x14ac:dyDescent="0.2">
      <c r="B79" s="98" t="s">
        <v>1101</v>
      </c>
      <c r="C79" s="98"/>
      <c r="D79" s="98"/>
      <c r="E79" s="98"/>
      <c r="F79" s="98"/>
      <c r="G79" s="98"/>
      <c r="H79" s="98"/>
      <c r="I79" s="98"/>
      <c r="J79" s="98"/>
      <c r="K79" s="98"/>
      <c r="L79" s="103">
        <v>69358593.150000006</v>
      </c>
      <c r="M79" s="103"/>
      <c r="N79" s="103"/>
      <c r="O79" s="103"/>
      <c r="P79" s="103"/>
      <c r="Q79" s="103"/>
      <c r="R79" s="103"/>
      <c r="S79" s="103"/>
      <c r="T79" s="103"/>
      <c r="U79" s="103"/>
      <c r="V79" s="96">
        <v>2.3503721755442099E-2</v>
      </c>
      <c r="W79" s="96"/>
      <c r="X79" s="96"/>
      <c r="Y79" s="96"/>
      <c r="Z79" s="96"/>
      <c r="AA79" s="96"/>
      <c r="AB79" s="96"/>
      <c r="AC79" s="96"/>
      <c r="AD79" s="96"/>
      <c r="AE79" s="96"/>
      <c r="AF79" s="94">
        <v>616</v>
      </c>
      <c r="AG79" s="94"/>
      <c r="AH79" s="94"/>
      <c r="AI79" s="94"/>
      <c r="AJ79" s="94"/>
      <c r="AK79" s="96">
        <v>1.4226656504769199E-2</v>
      </c>
      <c r="AL79" s="96"/>
      <c r="AM79" s="96"/>
      <c r="AN79" s="96"/>
      <c r="AO79" s="96"/>
      <c r="AP79" s="96"/>
      <c r="AQ79" s="96"/>
    </row>
    <row r="80" spans="2:43" s="1" customFormat="1" ht="10" x14ac:dyDescent="0.2">
      <c r="B80" s="98" t="s">
        <v>1104</v>
      </c>
      <c r="C80" s="98"/>
      <c r="D80" s="98"/>
      <c r="E80" s="98"/>
      <c r="F80" s="98"/>
      <c r="G80" s="98"/>
      <c r="H80" s="98"/>
      <c r="I80" s="98"/>
      <c r="J80" s="98"/>
      <c r="K80" s="98"/>
      <c r="L80" s="103">
        <v>104380343.43000001</v>
      </c>
      <c r="M80" s="103"/>
      <c r="N80" s="103"/>
      <c r="O80" s="103"/>
      <c r="P80" s="103"/>
      <c r="Q80" s="103"/>
      <c r="R80" s="103"/>
      <c r="S80" s="103"/>
      <c r="T80" s="103"/>
      <c r="U80" s="103"/>
      <c r="V80" s="96">
        <v>3.5371630785683103E-2</v>
      </c>
      <c r="W80" s="96"/>
      <c r="X80" s="96"/>
      <c r="Y80" s="96"/>
      <c r="Z80" s="96"/>
      <c r="AA80" s="96"/>
      <c r="AB80" s="96"/>
      <c r="AC80" s="96"/>
      <c r="AD80" s="96"/>
      <c r="AE80" s="96"/>
      <c r="AF80" s="94">
        <v>917</v>
      </c>
      <c r="AG80" s="94"/>
      <c r="AH80" s="94"/>
      <c r="AI80" s="94"/>
      <c r="AJ80" s="94"/>
      <c r="AK80" s="96">
        <v>2.1178318205963199E-2</v>
      </c>
      <c r="AL80" s="96"/>
      <c r="AM80" s="96"/>
      <c r="AN80" s="96"/>
      <c r="AO80" s="96"/>
      <c r="AP80" s="96"/>
      <c r="AQ80" s="96"/>
    </row>
    <row r="81" spans="2:44" s="1" customFormat="1" ht="10" x14ac:dyDescent="0.2">
      <c r="B81" s="98" t="s">
        <v>1102</v>
      </c>
      <c r="C81" s="98"/>
      <c r="D81" s="98"/>
      <c r="E81" s="98"/>
      <c r="F81" s="98"/>
      <c r="G81" s="98"/>
      <c r="H81" s="98"/>
      <c r="I81" s="98"/>
      <c r="J81" s="98"/>
      <c r="K81" s="98"/>
      <c r="L81" s="103">
        <v>114033755.18000001</v>
      </c>
      <c r="M81" s="103"/>
      <c r="N81" s="103"/>
      <c r="O81" s="103"/>
      <c r="P81" s="103"/>
      <c r="Q81" s="103"/>
      <c r="R81" s="103"/>
      <c r="S81" s="103"/>
      <c r="T81" s="103"/>
      <c r="U81" s="103"/>
      <c r="V81" s="96">
        <v>3.8642906823131498E-2</v>
      </c>
      <c r="W81" s="96"/>
      <c r="X81" s="96"/>
      <c r="Y81" s="96"/>
      <c r="Z81" s="96"/>
      <c r="AA81" s="96"/>
      <c r="AB81" s="96"/>
      <c r="AC81" s="96"/>
      <c r="AD81" s="96"/>
      <c r="AE81" s="96"/>
      <c r="AF81" s="94">
        <v>901</v>
      </c>
      <c r="AG81" s="94"/>
      <c r="AH81" s="94"/>
      <c r="AI81" s="94"/>
      <c r="AJ81" s="94"/>
      <c r="AK81" s="96">
        <v>2.0808794660384801E-2</v>
      </c>
      <c r="AL81" s="96"/>
      <c r="AM81" s="96"/>
      <c r="AN81" s="96"/>
      <c r="AO81" s="96"/>
      <c r="AP81" s="96"/>
      <c r="AQ81" s="96"/>
    </row>
    <row r="82" spans="2:44" s="1" customFormat="1" ht="10" x14ac:dyDescent="0.2">
      <c r="B82" s="98" t="s">
        <v>1105</v>
      </c>
      <c r="C82" s="98"/>
      <c r="D82" s="98"/>
      <c r="E82" s="98"/>
      <c r="F82" s="98"/>
      <c r="G82" s="98"/>
      <c r="H82" s="98"/>
      <c r="I82" s="98"/>
      <c r="J82" s="98"/>
      <c r="K82" s="98"/>
      <c r="L82" s="103">
        <v>163467221.00999999</v>
      </c>
      <c r="M82" s="103"/>
      <c r="N82" s="103"/>
      <c r="O82" s="103"/>
      <c r="P82" s="103"/>
      <c r="Q82" s="103"/>
      <c r="R82" s="103"/>
      <c r="S82" s="103"/>
      <c r="T82" s="103"/>
      <c r="U82" s="103"/>
      <c r="V82" s="96">
        <v>5.5394550325512298E-2</v>
      </c>
      <c r="W82" s="96"/>
      <c r="X82" s="96"/>
      <c r="Y82" s="96"/>
      <c r="Z82" s="96"/>
      <c r="AA82" s="96"/>
      <c r="AB82" s="96"/>
      <c r="AC82" s="96"/>
      <c r="AD82" s="96"/>
      <c r="AE82" s="96"/>
      <c r="AF82" s="94">
        <v>1090</v>
      </c>
      <c r="AG82" s="94"/>
      <c r="AH82" s="94"/>
      <c r="AI82" s="94"/>
      <c r="AJ82" s="94"/>
      <c r="AK82" s="96">
        <v>2.51737915425299E-2</v>
      </c>
      <c r="AL82" s="96"/>
      <c r="AM82" s="96"/>
      <c r="AN82" s="96"/>
      <c r="AO82" s="96"/>
      <c r="AP82" s="96"/>
      <c r="AQ82" s="96"/>
    </row>
    <row r="83" spans="2:44" s="1" customFormat="1" ht="10" x14ac:dyDescent="0.2">
      <c r="B83" s="98" t="s">
        <v>1106</v>
      </c>
      <c r="C83" s="98"/>
      <c r="D83" s="98"/>
      <c r="E83" s="98"/>
      <c r="F83" s="98"/>
      <c r="G83" s="98"/>
      <c r="H83" s="98"/>
      <c r="I83" s="98"/>
      <c r="J83" s="98"/>
      <c r="K83" s="98"/>
      <c r="L83" s="103">
        <v>57854889.369999997</v>
      </c>
      <c r="M83" s="103"/>
      <c r="N83" s="103"/>
      <c r="O83" s="103"/>
      <c r="P83" s="103"/>
      <c r="Q83" s="103"/>
      <c r="R83" s="103"/>
      <c r="S83" s="103"/>
      <c r="T83" s="103"/>
      <c r="U83" s="103"/>
      <c r="V83" s="96">
        <v>1.96054325814186E-2</v>
      </c>
      <c r="W83" s="96"/>
      <c r="X83" s="96"/>
      <c r="Y83" s="96"/>
      <c r="Z83" s="96"/>
      <c r="AA83" s="96"/>
      <c r="AB83" s="96"/>
      <c r="AC83" s="96"/>
      <c r="AD83" s="96"/>
      <c r="AE83" s="96"/>
      <c r="AF83" s="94">
        <v>359</v>
      </c>
      <c r="AG83" s="94"/>
      <c r="AH83" s="94"/>
      <c r="AI83" s="94"/>
      <c r="AJ83" s="94"/>
      <c r="AK83" s="96">
        <v>8.2911845539158004E-3</v>
      </c>
      <c r="AL83" s="96"/>
      <c r="AM83" s="96"/>
      <c r="AN83" s="96"/>
      <c r="AO83" s="96"/>
      <c r="AP83" s="96"/>
      <c r="AQ83" s="96"/>
    </row>
    <row r="84" spans="2:44" s="1" customFormat="1" ht="10" x14ac:dyDescent="0.2">
      <c r="B84" s="98" t="s">
        <v>1107</v>
      </c>
      <c r="C84" s="98"/>
      <c r="D84" s="98"/>
      <c r="E84" s="98"/>
      <c r="F84" s="98"/>
      <c r="G84" s="98"/>
      <c r="H84" s="98"/>
      <c r="I84" s="98"/>
      <c r="J84" s="98"/>
      <c r="K84" s="98"/>
      <c r="L84" s="103">
        <v>191622.81</v>
      </c>
      <c r="M84" s="103"/>
      <c r="N84" s="103"/>
      <c r="O84" s="103"/>
      <c r="P84" s="103"/>
      <c r="Q84" s="103"/>
      <c r="R84" s="103"/>
      <c r="S84" s="103"/>
      <c r="T84" s="103"/>
      <c r="U84" s="103"/>
      <c r="V84" s="96">
        <v>6.4935705926093406E-5</v>
      </c>
      <c r="W84" s="96"/>
      <c r="X84" s="96"/>
      <c r="Y84" s="96"/>
      <c r="Z84" s="96"/>
      <c r="AA84" s="96"/>
      <c r="AB84" s="96"/>
      <c r="AC84" s="96"/>
      <c r="AD84" s="96"/>
      <c r="AE84" s="96"/>
      <c r="AF84" s="94">
        <v>2</v>
      </c>
      <c r="AG84" s="94"/>
      <c r="AH84" s="94"/>
      <c r="AI84" s="94"/>
      <c r="AJ84" s="94"/>
      <c r="AK84" s="96">
        <v>4.6190443197302503E-5</v>
      </c>
      <c r="AL84" s="96"/>
      <c r="AM84" s="96"/>
      <c r="AN84" s="96"/>
      <c r="AO84" s="96"/>
      <c r="AP84" s="96"/>
      <c r="AQ84" s="96"/>
    </row>
    <row r="85" spans="2:44" s="1" customFormat="1" ht="10" x14ac:dyDescent="0.2">
      <c r="B85" s="98" t="s">
        <v>1108</v>
      </c>
      <c r="C85" s="98"/>
      <c r="D85" s="98"/>
      <c r="E85" s="98"/>
      <c r="F85" s="98"/>
      <c r="G85" s="98"/>
      <c r="H85" s="98"/>
      <c r="I85" s="98"/>
      <c r="J85" s="98"/>
      <c r="K85" s="98"/>
      <c r="L85" s="103">
        <v>1088694.08</v>
      </c>
      <c r="M85" s="103"/>
      <c r="N85" s="103"/>
      <c r="O85" s="103"/>
      <c r="P85" s="103"/>
      <c r="Q85" s="103"/>
      <c r="R85" s="103"/>
      <c r="S85" s="103"/>
      <c r="T85" s="103"/>
      <c r="U85" s="103"/>
      <c r="V85" s="96">
        <v>3.6892851442038002E-4</v>
      </c>
      <c r="W85" s="96"/>
      <c r="X85" s="96"/>
      <c r="Y85" s="96"/>
      <c r="Z85" s="96"/>
      <c r="AA85" s="96"/>
      <c r="AB85" s="96"/>
      <c r="AC85" s="96"/>
      <c r="AD85" s="96"/>
      <c r="AE85" s="96"/>
      <c r="AF85" s="94">
        <v>9</v>
      </c>
      <c r="AG85" s="94"/>
      <c r="AH85" s="94"/>
      <c r="AI85" s="94"/>
      <c r="AJ85" s="94"/>
      <c r="AK85" s="96">
        <v>2.07856994387861E-4</v>
      </c>
      <c r="AL85" s="96"/>
      <c r="AM85" s="96"/>
      <c r="AN85" s="96"/>
      <c r="AO85" s="96"/>
      <c r="AP85" s="96"/>
      <c r="AQ85" s="96"/>
    </row>
    <row r="86" spans="2:44" s="1" customFormat="1" ht="10" x14ac:dyDescent="0.2">
      <c r="B86" s="98" t="s">
        <v>1109</v>
      </c>
      <c r="C86" s="98"/>
      <c r="D86" s="98"/>
      <c r="E86" s="98"/>
      <c r="F86" s="98"/>
      <c r="G86" s="98"/>
      <c r="H86" s="98"/>
      <c r="I86" s="98"/>
      <c r="J86" s="98"/>
      <c r="K86" s="98"/>
      <c r="L86" s="103">
        <v>452869.91</v>
      </c>
      <c r="M86" s="103"/>
      <c r="N86" s="103"/>
      <c r="O86" s="103"/>
      <c r="P86" s="103"/>
      <c r="Q86" s="103"/>
      <c r="R86" s="103"/>
      <c r="S86" s="103"/>
      <c r="T86" s="103"/>
      <c r="U86" s="103"/>
      <c r="V86" s="96">
        <v>1.5346517097070199E-4</v>
      </c>
      <c r="W86" s="96"/>
      <c r="X86" s="96"/>
      <c r="Y86" s="96"/>
      <c r="Z86" s="96"/>
      <c r="AA86" s="96"/>
      <c r="AB86" s="96"/>
      <c r="AC86" s="96"/>
      <c r="AD86" s="96"/>
      <c r="AE86" s="96"/>
      <c r="AF86" s="94">
        <v>3</v>
      </c>
      <c r="AG86" s="94"/>
      <c r="AH86" s="94"/>
      <c r="AI86" s="94"/>
      <c r="AJ86" s="94"/>
      <c r="AK86" s="96">
        <v>6.9285664795953704E-5</v>
      </c>
      <c r="AL86" s="96"/>
      <c r="AM86" s="96"/>
      <c r="AN86" s="96"/>
      <c r="AO86" s="96"/>
      <c r="AP86" s="96"/>
      <c r="AQ86" s="96"/>
    </row>
    <row r="87" spans="2:44" s="1" customFormat="1" ht="10" x14ac:dyDescent="0.2">
      <c r="B87" s="98" t="s">
        <v>1110</v>
      </c>
      <c r="C87" s="98"/>
      <c r="D87" s="98"/>
      <c r="E87" s="98"/>
      <c r="F87" s="98"/>
      <c r="G87" s="98"/>
      <c r="H87" s="98"/>
      <c r="I87" s="98"/>
      <c r="J87" s="98"/>
      <c r="K87" s="98"/>
      <c r="L87" s="103">
        <v>1461781.41</v>
      </c>
      <c r="M87" s="103"/>
      <c r="N87" s="103"/>
      <c r="O87" s="103"/>
      <c r="P87" s="103"/>
      <c r="Q87" s="103"/>
      <c r="R87" s="103"/>
      <c r="S87" s="103"/>
      <c r="T87" s="103"/>
      <c r="U87" s="103"/>
      <c r="V87" s="96">
        <v>4.9535756086652801E-4</v>
      </c>
      <c r="W87" s="96"/>
      <c r="X87" s="96"/>
      <c r="Y87" s="96"/>
      <c r="Z87" s="96"/>
      <c r="AA87" s="96"/>
      <c r="AB87" s="96"/>
      <c r="AC87" s="96"/>
      <c r="AD87" s="96"/>
      <c r="AE87" s="96"/>
      <c r="AF87" s="94">
        <v>11</v>
      </c>
      <c r="AG87" s="94"/>
      <c r="AH87" s="94"/>
      <c r="AI87" s="94"/>
      <c r="AJ87" s="94"/>
      <c r="AK87" s="96">
        <v>2.5404743758516399E-4</v>
      </c>
      <c r="AL87" s="96"/>
      <c r="AM87" s="96"/>
      <c r="AN87" s="96"/>
      <c r="AO87" s="96"/>
      <c r="AP87" s="96"/>
      <c r="AQ87" s="96"/>
    </row>
    <row r="88" spans="2:44" s="1" customFormat="1" ht="10.5" x14ac:dyDescent="0.2">
      <c r="B88" s="99"/>
      <c r="C88" s="99"/>
      <c r="D88" s="99"/>
      <c r="E88" s="99"/>
      <c r="F88" s="99"/>
      <c r="G88" s="99"/>
      <c r="H88" s="99"/>
      <c r="I88" s="99"/>
      <c r="J88" s="99"/>
      <c r="K88" s="99"/>
      <c r="L88" s="104">
        <v>2950962144.2800002</v>
      </c>
      <c r="M88" s="104"/>
      <c r="N88" s="104"/>
      <c r="O88" s="104"/>
      <c r="P88" s="104"/>
      <c r="Q88" s="104"/>
      <c r="R88" s="104"/>
      <c r="S88" s="104"/>
      <c r="T88" s="104"/>
      <c r="U88" s="104"/>
      <c r="V88" s="97">
        <v>1</v>
      </c>
      <c r="W88" s="97"/>
      <c r="X88" s="97"/>
      <c r="Y88" s="97"/>
      <c r="Z88" s="97"/>
      <c r="AA88" s="97"/>
      <c r="AB88" s="97"/>
      <c r="AC88" s="97"/>
      <c r="AD88" s="97"/>
      <c r="AE88" s="97"/>
      <c r="AF88" s="95">
        <v>43299</v>
      </c>
      <c r="AG88" s="95"/>
      <c r="AH88" s="95"/>
      <c r="AI88" s="95"/>
      <c r="AJ88" s="95"/>
      <c r="AK88" s="97">
        <v>1</v>
      </c>
      <c r="AL88" s="97"/>
      <c r="AM88" s="97"/>
      <c r="AN88" s="97"/>
      <c r="AO88" s="97"/>
      <c r="AP88" s="97"/>
      <c r="AQ88" s="97"/>
    </row>
    <row r="89" spans="2:44" s="1" customFormat="1" ht="8" x14ac:dyDescent="0.2">
      <c r="L89" s="253"/>
      <c r="M89" s="253"/>
      <c r="AF89" s="253"/>
    </row>
    <row r="90" spans="2:44" s="1" customFormat="1" ht="13" x14ac:dyDescent="0.2">
      <c r="B90" s="87" t="s">
        <v>1194</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row>
    <row r="91" spans="2:44" s="1" customFormat="1" ht="8" x14ac:dyDescent="0.2">
      <c r="L91" s="253"/>
      <c r="M91" s="253"/>
      <c r="AF91" s="253"/>
    </row>
    <row r="92" spans="2:44" s="1" customFormat="1" ht="10.5" x14ac:dyDescent="0.2">
      <c r="B92" s="85" t="s">
        <v>1080</v>
      </c>
      <c r="C92" s="85"/>
      <c r="D92" s="85"/>
      <c r="E92" s="85"/>
      <c r="F92" s="85"/>
      <c r="G92" s="85"/>
      <c r="H92" s="85"/>
      <c r="I92" s="85"/>
      <c r="J92" s="85"/>
      <c r="K92" s="85" t="s">
        <v>1077</v>
      </c>
      <c r="L92" s="85"/>
      <c r="M92" s="85"/>
      <c r="N92" s="85"/>
      <c r="O92" s="85"/>
      <c r="P92" s="85"/>
      <c r="Q92" s="85"/>
      <c r="R92" s="85"/>
      <c r="S92" s="85"/>
      <c r="T92" s="85"/>
      <c r="U92" s="85"/>
      <c r="V92" s="85" t="s">
        <v>1078</v>
      </c>
      <c r="W92" s="85"/>
      <c r="X92" s="85"/>
      <c r="Y92" s="85"/>
      <c r="Z92" s="85"/>
      <c r="AA92" s="85"/>
      <c r="AB92" s="85"/>
      <c r="AC92" s="85"/>
      <c r="AD92" s="85"/>
      <c r="AE92" s="85"/>
      <c r="AF92" s="85" t="s">
        <v>1079</v>
      </c>
      <c r="AG92" s="85"/>
      <c r="AH92" s="85"/>
      <c r="AI92" s="85"/>
      <c r="AJ92" s="85"/>
      <c r="AK92" s="85" t="s">
        <v>1078</v>
      </c>
      <c r="AL92" s="85"/>
      <c r="AM92" s="85"/>
      <c r="AN92" s="85"/>
      <c r="AO92" s="85"/>
    </row>
    <row r="93" spans="2:44" s="1" customFormat="1" ht="10" x14ac:dyDescent="0.2">
      <c r="B93" s="98" t="s">
        <v>1081</v>
      </c>
      <c r="C93" s="98"/>
      <c r="D93" s="98"/>
      <c r="E93" s="98"/>
      <c r="F93" s="98"/>
      <c r="G93" s="98"/>
      <c r="H93" s="98"/>
      <c r="I93" s="98"/>
      <c r="J93" s="98"/>
      <c r="K93" s="103">
        <v>250000</v>
      </c>
      <c r="L93" s="103"/>
      <c r="M93" s="103"/>
      <c r="N93" s="103"/>
      <c r="O93" s="103"/>
      <c r="P93" s="103"/>
      <c r="Q93" s="103"/>
      <c r="R93" s="103"/>
      <c r="S93" s="103"/>
      <c r="T93" s="103"/>
      <c r="U93" s="103"/>
      <c r="V93" s="96">
        <v>8.4718131842045999E-5</v>
      </c>
      <c r="W93" s="96"/>
      <c r="X93" s="96"/>
      <c r="Y93" s="96"/>
      <c r="Z93" s="96"/>
      <c r="AA93" s="96"/>
      <c r="AB93" s="96"/>
      <c r="AC93" s="96"/>
      <c r="AD93" s="96"/>
      <c r="AE93" s="96"/>
      <c r="AF93" s="94">
        <v>10</v>
      </c>
      <c r="AG93" s="94"/>
      <c r="AH93" s="94"/>
      <c r="AI93" s="94"/>
      <c r="AJ93" s="94"/>
      <c r="AK93" s="96">
        <v>2.3095221598651199E-4</v>
      </c>
      <c r="AL93" s="96"/>
      <c r="AM93" s="96"/>
      <c r="AN93" s="96"/>
      <c r="AO93" s="96"/>
    </row>
    <row r="94" spans="2:44" s="1" customFormat="1" ht="10" x14ac:dyDescent="0.2">
      <c r="B94" s="98" t="s">
        <v>1082</v>
      </c>
      <c r="C94" s="98"/>
      <c r="D94" s="98"/>
      <c r="E94" s="98"/>
      <c r="F94" s="98"/>
      <c r="G94" s="98"/>
      <c r="H94" s="98"/>
      <c r="I94" s="98"/>
      <c r="J94" s="98"/>
      <c r="K94" s="103">
        <v>5147955.13</v>
      </c>
      <c r="L94" s="103"/>
      <c r="M94" s="103"/>
      <c r="N94" s="103"/>
      <c r="O94" s="103"/>
      <c r="P94" s="103"/>
      <c r="Q94" s="103"/>
      <c r="R94" s="103"/>
      <c r="S94" s="103"/>
      <c r="T94" s="103"/>
      <c r="U94" s="103"/>
      <c r="V94" s="96">
        <v>1.74450056568111E-3</v>
      </c>
      <c r="W94" s="96"/>
      <c r="X94" s="96"/>
      <c r="Y94" s="96"/>
      <c r="Z94" s="96"/>
      <c r="AA94" s="96"/>
      <c r="AB94" s="96"/>
      <c r="AC94" s="96"/>
      <c r="AD94" s="96"/>
      <c r="AE94" s="96"/>
      <c r="AF94" s="94">
        <v>46</v>
      </c>
      <c r="AG94" s="94"/>
      <c r="AH94" s="94"/>
      <c r="AI94" s="94"/>
      <c r="AJ94" s="94"/>
      <c r="AK94" s="96">
        <v>1.0623801935379601E-3</v>
      </c>
      <c r="AL94" s="96"/>
      <c r="AM94" s="96"/>
      <c r="AN94" s="96"/>
      <c r="AO94" s="96"/>
    </row>
    <row r="95" spans="2:44" s="1" customFormat="1" ht="10" x14ac:dyDescent="0.2">
      <c r="B95" s="98" t="s">
        <v>1083</v>
      </c>
      <c r="C95" s="98"/>
      <c r="D95" s="98"/>
      <c r="E95" s="98"/>
      <c r="F95" s="98"/>
      <c r="G95" s="98"/>
      <c r="H95" s="98"/>
      <c r="I95" s="98"/>
      <c r="J95" s="98"/>
      <c r="K95" s="103">
        <v>4366448.5199999996</v>
      </c>
      <c r="L95" s="103"/>
      <c r="M95" s="103"/>
      <c r="N95" s="103"/>
      <c r="O95" s="103"/>
      <c r="P95" s="103"/>
      <c r="Q95" s="103"/>
      <c r="R95" s="103"/>
      <c r="S95" s="103"/>
      <c r="T95" s="103"/>
      <c r="U95" s="103"/>
      <c r="V95" s="96">
        <v>1.4796694455954701E-3</v>
      </c>
      <c r="W95" s="96"/>
      <c r="X95" s="96"/>
      <c r="Y95" s="96"/>
      <c r="Z95" s="96"/>
      <c r="AA95" s="96"/>
      <c r="AB95" s="96"/>
      <c r="AC95" s="96"/>
      <c r="AD95" s="96"/>
      <c r="AE95" s="96"/>
      <c r="AF95" s="94">
        <v>43</v>
      </c>
      <c r="AG95" s="94"/>
      <c r="AH95" s="94"/>
      <c r="AI95" s="94"/>
      <c r="AJ95" s="94"/>
      <c r="AK95" s="96">
        <v>9.9309452874200301E-4</v>
      </c>
      <c r="AL95" s="96"/>
      <c r="AM95" s="96"/>
      <c r="AN95" s="96"/>
      <c r="AO95" s="96"/>
    </row>
    <row r="96" spans="2:44" s="1" customFormat="1" ht="10" x14ac:dyDescent="0.2">
      <c r="B96" s="98" t="s">
        <v>1084</v>
      </c>
      <c r="C96" s="98"/>
      <c r="D96" s="98"/>
      <c r="E96" s="98"/>
      <c r="F96" s="98"/>
      <c r="G96" s="98"/>
      <c r="H96" s="98"/>
      <c r="I96" s="98"/>
      <c r="J96" s="98"/>
      <c r="K96" s="103">
        <v>2256691.58</v>
      </c>
      <c r="L96" s="103"/>
      <c r="M96" s="103"/>
      <c r="N96" s="103"/>
      <c r="O96" s="103"/>
      <c r="P96" s="103"/>
      <c r="Q96" s="103"/>
      <c r="R96" s="103"/>
      <c r="S96" s="103"/>
      <c r="T96" s="103"/>
      <c r="U96" s="103"/>
      <c r="V96" s="96">
        <v>7.647307792051E-4</v>
      </c>
      <c r="W96" s="96"/>
      <c r="X96" s="96"/>
      <c r="Y96" s="96"/>
      <c r="Z96" s="96"/>
      <c r="AA96" s="96"/>
      <c r="AB96" s="96"/>
      <c r="AC96" s="96"/>
      <c r="AD96" s="96"/>
      <c r="AE96" s="96"/>
      <c r="AF96" s="94">
        <v>56</v>
      </c>
      <c r="AG96" s="94"/>
      <c r="AH96" s="94"/>
      <c r="AI96" s="94"/>
      <c r="AJ96" s="94"/>
      <c r="AK96" s="96">
        <v>1.29333240952447E-3</v>
      </c>
      <c r="AL96" s="96"/>
      <c r="AM96" s="96"/>
      <c r="AN96" s="96"/>
      <c r="AO96" s="96"/>
    </row>
    <row r="97" spans="2:41" s="1" customFormat="1" ht="10" x14ac:dyDescent="0.2">
      <c r="B97" s="98" t="s">
        <v>1085</v>
      </c>
      <c r="C97" s="98"/>
      <c r="D97" s="98"/>
      <c r="E97" s="98"/>
      <c r="F97" s="98"/>
      <c r="G97" s="98"/>
      <c r="H97" s="98"/>
      <c r="I97" s="98"/>
      <c r="J97" s="98"/>
      <c r="K97" s="103">
        <v>34874105.32</v>
      </c>
      <c r="L97" s="103"/>
      <c r="M97" s="103"/>
      <c r="N97" s="103"/>
      <c r="O97" s="103"/>
      <c r="P97" s="103"/>
      <c r="Q97" s="103"/>
      <c r="R97" s="103"/>
      <c r="S97" s="103"/>
      <c r="T97" s="103"/>
      <c r="U97" s="103"/>
      <c r="V97" s="96">
        <v>1.18178762094926E-2</v>
      </c>
      <c r="W97" s="96"/>
      <c r="X97" s="96"/>
      <c r="Y97" s="96"/>
      <c r="Z97" s="96"/>
      <c r="AA97" s="96"/>
      <c r="AB97" s="96"/>
      <c r="AC97" s="96"/>
      <c r="AD97" s="96"/>
      <c r="AE97" s="96"/>
      <c r="AF97" s="94">
        <v>303</v>
      </c>
      <c r="AG97" s="94"/>
      <c r="AH97" s="94"/>
      <c r="AI97" s="94"/>
      <c r="AJ97" s="94"/>
      <c r="AK97" s="96">
        <v>6.9978521443913302E-3</v>
      </c>
      <c r="AL97" s="96"/>
      <c r="AM97" s="96"/>
      <c r="AN97" s="96"/>
      <c r="AO97" s="96"/>
    </row>
    <row r="98" spans="2:41" s="1" customFormat="1" ht="10" x14ac:dyDescent="0.2">
      <c r="B98" s="98" t="s">
        <v>1086</v>
      </c>
      <c r="C98" s="98"/>
      <c r="D98" s="98"/>
      <c r="E98" s="98"/>
      <c r="F98" s="98"/>
      <c r="G98" s="98"/>
      <c r="H98" s="98"/>
      <c r="I98" s="98"/>
      <c r="J98" s="98"/>
      <c r="K98" s="103">
        <v>3084531.19</v>
      </c>
      <c r="L98" s="103"/>
      <c r="M98" s="103"/>
      <c r="N98" s="103"/>
      <c r="O98" s="103"/>
      <c r="P98" s="103"/>
      <c r="Q98" s="103"/>
      <c r="R98" s="103"/>
      <c r="S98" s="103"/>
      <c r="T98" s="103"/>
      <c r="U98" s="103"/>
      <c r="V98" s="96">
        <v>1.04526288010129E-3</v>
      </c>
      <c r="W98" s="96"/>
      <c r="X98" s="96"/>
      <c r="Y98" s="96"/>
      <c r="Z98" s="96"/>
      <c r="AA98" s="96"/>
      <c r="AB98" s="96"/>
      <c r="AC98" s="96"/>
      <c r="AD98" s="96"/>
      <c r="AE98" s="96"/>
      <c r="AF98" s="94">
        <v>148</v>
      </c>
      <c r="AG98" s="94"/>
      <c r="AH98" s="94"/>
      <c r="AI98" s="94"/>
      <c r="AJ98" s="94"/>
      <c r="AK98" s="96">
        <v>3.41809279660038E-3</v>
      </c>
      <c r="AL98" s="96"/>
      <c r="AM98" s="96"/>
      <c r="AN98" s="96"/>
      <c r="AO98" s="96"/>
    </row>
    <row r="99" spans="2:41" s="1" customFormat="1" ht="10" x14ac:dyDescent="0.2">
      <c r="B99" s="98" t="s">
        <v>1087</v>
      </c>
      <c r="C99" s="98"/>
      <c r="D99" s="98"/>
      <c r="E99" s="98"/>
      <c r="F99" s="98"/>
      <c r="G99" s="98"/>
      <c r="H99" s="98"/>
      <c r="I99" s="98"/>
      <c r="J99" s="98"/>
      <c r="K99" s="103">
        <v>7976584.7999999896</v>
      </c>
      <c r="L99" s="103"/>
      <c r="M99" s="103"/>
      <c r="N99" s="103"/>
      <c r="O99" s="103"/>
      <c r="P99" s="103"/>
      <c r="Q99" s="103"/>
      <c r="R99" s="103"/>
      <c r="S99" s="103"/>
      <c r="T99" s="103"/>
      <c r="U99" s="103"/>
      <c r="V99" s="96">
        <v>2.7030454509426398E-3</v>
      </c>
      <c r="W99" s="96"/>
      <c r="X99" s="96"/>
      <c r="Y99" s="96"/>
      <c r="Z99" s="96"/>
      <c r="AA99" s="96"/>
      <c r="AB99" s="96"/>
      <c r="AC99" s="96"/>
      <c r="AD99" s="96"/>
      <c r="AE99" s="96"/>
      <c r="AF99" s="94">
        <v>442</v>
      </c>
      <c r="AG99" s="94"/>
      <c r="AH99" s="94"/>
      <c r="AI99" s="94"/>
      <c r="AJ99" s="94"/>
      <c r="AK99" s="96">
        <v>1.02080879466038E-2</v>
      </c>
      <c r="AL99" s="96"/>
      <c r="AM99" s="96"/>
      <c r="AN99" s="96"/>
      <c r="AO99" s="96"/>
    </row>
    <row r="100" spans="2:41" s="1" customFormat="1" ht="10" x14ac:dyDescent="0.2">
      <c r="B100" s="98" t="s">
        <v>1088</v>
      </c>
      <c r="C100" s="98"/>
      <c r="D100" s="98"/>
      <c r="E100" s="98"/>
      <c r="F100" s="98"/>
      <c r="G100" s="98"/>
      <c r="H100" s="98"/>
      <c r="I100" s="98"/>
      <c r="J100" s="98"/>
      <c r="K100" s="103">
        <v>10434737.939999999</v>
      </c>
      <c r="L100" s="103"/>
      <c r="M100" s="103"/>
      <c r="N100" s="103"/>
      <c r="O100" s="103"/>
      <c r="P100" s="103"/>
      <c r="Q100" s="103"/>
      <c r="R100" s="103"/>
      <c r="S100" s="103"/>
      <c r="T100" s="103"/>
      <c r="U100" s="103"/>
      <c r="V100" s="96">
        <v>3.5360460181524701E-3</v>
      </c>
      <c r="W100" s="96"/>
      <c r="X100" s="96"/>
      <c r="Y100" s="96"/>
      <c r="Z100" s="96"/>
      <c r="AA100" s="96"/>
      <c r="AB100" s="96"/>
      <c r="AC100" s="96"/>
      <c r="AD100" s="96"/>
      <c r="AE100" s="96"/>
      <c r="AF100" s="94">
        <v>668</v>
      </c>
      <c r="AG100" s="94"/>
      <c r="AH100" s="94"/>
      <c r="AI100" s="94"/>
      <c r="AJ100" s="94"/>
      <c r="AK100" s="96">
        <v>1.5427608027899E-2</v>
      </c>
      <c r="AL100" s="96"/>
      <c r="AM100" s="96"/>
      <c r="AN100" s="96"/>
      <c r="AO100" s="96"/>
    </row>
    <row r="101" spans="2:41" s="1" customFormat="1" ht="10" x14ac:dyDescent="0.2">
      <c r="B101" s="98" t="s">
        <v>1089</v>
      </c>
      <c r="C101" s="98"/>
      <c r="D101" s="98"/>
      <c r="E101" s="98"/>
      <c r="F101" s="98"/>
      <c r="G101" s="98"/>
      <c r="H101" s="98"/>
      <c r="I101" s="98"/>
      <c r="J101" s="98"/>
      <c r="K101" s="103">
        <v>21813027.91</v>
      </c>
      <c r="L101" s="103"/>
      <c r="M101" s="103"/>
      <c r="N101" s="103"/>
      <c r="O101" s="103"/>
      <c r="P101" s="103"/>
      <c r="Q101" s="103"/>
      <c r="R101" s="103"/>
      <c r="S101" s="103"/>
      <c r="T101" s="103"/>
      <c r="U101" s="103"/>
      <c r="V101" s="96">
        <v>7.3918358974144399E-3</v>
      </c>
      <c r="W101" s="96"/>
      <c r="X101" s="96"/>
      <c r="Y101" s="96"/>
      <c r="Z101" s="96"/>
      <c r="AA101" s="96"/>
      <c r="AB101" s="96"/>
      <c r="AC101" s="96"/>
      <c r="AD101" s="96"/>
      <c r="AE101" s="96"/>
      <c r="AF101" s="94">
        <v>852</v>
      </c>
      <c r="AG101" s="94"/>
      <c r="AH101" s="94"/>
      <c r="AI101" s="94"/>
      <c r="AJ101" s="94"/>
      <c r="AK101" s="96">
        <v>1.96771288020509E-2</v>
      </c>
      <c r="AL101" s="96"/>
      <c r="AM101" s="96"/>
      <c r="AN101" s="96"/>
      <c r="AO101" s="96"/>
    </row>
    <row r="102" spans="2:41" s="1" customFormat="1" ht="10" x14ac:dyDescent="0.2">
      <c r="B102" s="98" t="s">
        <v>1090</v>
      </c>
      <c r="C102" s="98"/>
      <c r="D102" s="98"/>
      <c r="E102" s="98"/>
      <c r="F102" s="98"/>
      <c r="G102" s="98"/>
      <c r="H102" s="98"/>
      <c r="I102" s="98"/>
      <c r="J102" s="98"/>
      <c r="K102" s="103">
        <v>289042871.82000101</v>
      </c>
      <c r="L102" s="103"/>
      <c r="M102" s="103"/>
      <c r="N102" s="103"/>
      <c r="O102" s="103"/>
      <c r="P102" s="103"/>
      <c r="Q102" s="103"/>
      <c r="R102" s="103"/>
      <c r="S102" s="103"/>
      <c r="T102" s="103"/>
      <c r="U102" s="103"/>
      <c r="V102" s="96">
        <v>9.7948688491401606E-2</v>
      </c>
      <c r="W102" s="96"/>
      <c r="X102" s="96"/>
      <c r="Y102" s="96"/>
      <c r="Z102" s="96"/>
      <c r="AA102" s="96"/>
      <c r="AB102" s="96"/>
      <c r="AC102" s="96"/>
      <c r="AD102" s="96"/>
      <c r="AE102" s="96"/>
      <c r="AF102" s="94">
        <v>8865</v>
      </c>
      <c r="AG102" s="94"/>
      <c r="AH102" s="94"/>
      <c r="AI102" s="94"/>
      <c r="AJ102" s="94"/>
      <c r="AK102" s="96">
        <v>0.204739139472043</v>
      </c>
      <c r="AL102" s="96"/>
      <c r="AM102" s="96"/>
      <c r="AN102" s="96"/>
      <c r="AO102" s="96"/>
    </row>
    <row r="103" spans="2:41" s="1" customFormat="1" ht="10" x14ac:dyDescent="0.2">
      <c r="B103" s="98" t="s">
        <v>1091</v>
      </c>
      <c r="C103" s="98"/>
      <c r="D103" s="98"/>
      <c r="E103" s="98"/>
      <c r="F103" s="98"/>
      <c r="G103" s="98"/>
      <c r="H103" s="98"/>
      <c r="I103" s="98"/>
      <c r="J103" s="98"/>
      <c r="K103" s="103">
        <v>41774789.869999997</v>
      </c>
      <c r="L103" s="103"/>
      <c r="M103" s="103"/>
      <c r="N103" s="103"/>
      <c r="O103" s="103"/>
      <c r="P103" s="103"/>
      <c r="Q103" s="103"/>
      <c r="R103" s="103"/>
      <c r="S103" s="103"/>
      <c r="T103" s="103"/>
      <c r="U103" s="103"/>
      <c r="V103" s="96">
        <v>1.4156328623521701E-2</v>
      </c>
      <c r="W103" s="96"/>
      <c r="X103" s="96"/>
      <c r="Y103" s="96"/>
      <c r="Z103" s="96"/>
      <c r="AA103" s="96"/>
      <c r="AB103" s="96"/>
      <c r="AC103" s="96"/>
      <c r="AD103" s="96"/>
      <c r="AE103" s="96"/>
      <c r="AF103" s="94">
        <v>1680</v>
      </c>
      <c r="AG103" s="94"/>
      <c r="AH103" s="94"/>
      <c r="AI103" s="94"/>
      <c r="AJ103" s="94"/>
      <c r="AK103" s="96">
        <v>3.8799972285734098E-2</v>
      </c>
      <c r="AL103" s="96"/>
      <c r="AM103" s="96"/>
      <c r="AN103" s="96"/>
      <c r="AO103" s="96"/>
    </row>
    <row r="104" spans="2:41" s="1" customFormat="1" ht="10" x14ac:dyDescent="0.2">
      <c r="B104" s="98" t="s">
        <v>1092</v>
      </c>
      <c r="C104" s="98"/>
      <c r="D104" s="98"/>
      <c r="E104" s="98"/>
      <c r="F104" s="98"/>
      <c r="G104" s="98"/>
      <c r="H104" s="98"/>
      <c r="I104" s="98"/>
      <c r="J104" s="98"/>
      <c r="K104" s="103">
        <v>52742593.899999999</v>
      </c>
      <c r="L104" s="103"/>
      <c r="M104" s="103"/>
      <c r="N104" s="103"/>
      <c r="O104" s="103"/>
      <c r="P104" s="103"/>
      <c r="Q104" s="103"/>
      <c r="R104" s="103"/>
      <c r="S104" s="103"/>
      <c r="T104" s="103"/>
      <c r="U104" s="103"/>
      <c r="V104" s="96">
        <v>1.7873016094846799E-2</v>
      </c>
      <c r="W104" s="96"/>
      <c r="X104" s="96"/>
      <c r="Y104" s="96"/>
      <c r="Z104" s="96"/>
      <c r="AA104" s="96"/>
      <c r="AB104" s="96"/>
      <c r="AC104" s="96"/>
      <c r="AD104" s="96"/>
      <c r="AE104" s="96"/>
      <c r="AF104" s="94">
        <v>1120</v>
      </c>
      <c r="AG104" s="94"/>
      <c r="AH104" s="94"/>
      <c r="AI104" s="94"/>
      <c r="AJ104" s="94"/>
      <c r="AK104" s="96">
        <v>2.5866648190489401E-2</v>
      </c>
      <c r="AL104" s="96"/>
      <c r="AM104" s="96"/>
      <c r="AN104" s="96"/>
      <c r="AO104" s="96"/>
    </row>
    <row r="105" spans="2:41" s="1" customFormat="1" ht="10" x14ac:dyDescent="0.2">
      <c r="B105" s="98" t="s">
        <v>1093</v>
      </c>
      <c r="C105" s="98"/>
      <c r="D105" s="98"/>
      <c r="E105" s="98"/>
      <c r="F105" s="98"/>
      <c r="G105" s="98"/>
      <c r="H105" s="98"/>
      <c r="I105" s="98"/>
      <c r="J105" s="98"/>
      <c r="K105" s="103">
        <v>172666062.56999999</v>
      </c>
      <c r="L105" s="103"/>
      <c r="M105" s="103"/>
      <c r="N105" s="103"/>
      <c r="O105" s="103"/>
      <c r="P105" s="103"/>
      <c r="Q105" s="103"/>
      <c r="R105" s="103"/>
      <c r="S105" s="103"/>
      <c r="T105" s="103"/>
      <c r="U105" s="103"/>
      <c r="V105" s="96">
        <v>5.8511785013808999E-2</v>
      </c>
      <c r="W105" s="96"/>
      <c r="X105" s="96"/>
      <c r="Y105" s="96"/>
      <c r="Z105" s="96"/>
      <c r="AA105" s="96"/>
      <c r="AB105" s="96"/>
      <c r="AC105" s="96"/>
      <c r="AD105" s="96"/>
      <c r="AE105" s="96"/>
      <c r="AF105" s="94">
        <v>3413</v>
      </c>
      <c r="AG105" s="94"/>
      <c r="AH105" s="94"/>
      <c r="AI105" s="94"/>
      <c r="AJ105" s="94"/>
      <c r="AK105" s="96">
        <v>7.8823991316196704E-2</v>
      </c>
      <c r="AL105" s="96"/>
      <c r="AM105" s="96"/>
      <c r="AN105" s="96"/>
      <c r="AO105" s="96"/>
    </row>
    <row r="106" spans="2:41" s="1" customFormat="1" ht="10" x14ac:dyDescent="0.2">
      <c r="B106" s="98" t="s">
        <v>1094</v>
      </c>
      <c r="C106" s="98"/>
      <c r="D106" s="98"/>
      <c r="E106" s="98"/>
      <c r="F106" s="98"/>
      <c r="G106" s="98"/>
      <c r="H106" s="98"/>
      <c r="I106" s="98"/>
      <c r="J106" s="98"/>
      <c r="K106" s="103">
        <v>24157400.66</v>
      </c>
      <c r="L106" s="103"/>
      <c r="M106" s="103"/>
      <c r="N106" s="103"/>
      <c r="O106" s="103"/>
      <c r="P106" s="103"/>
      <c r="Q106" s="103"/>
      <c r="R106" s="103"/>
      <c r="S106" s="103"/>
      <c r="T106" s="103"/>
      <c r="U106" s="103"/>
      <c r="V106" s="96">
        <v>8.1862794163000407E-3</v>
      </c>
      <c r="W106" s="96"/>
      <c r="X106" s="96"/>
      <c r="Y106" s="96"/>
      <c r="Z106" s="96"/>
      <c r="AA106" s="96"/>
      <c r="AB106" s="96"/>
      <c r="AC106" s="96"/>
      <c r="AD106" s="96"/>
      <c r="AE106" s="96"/>
      <c r="AF106" s="94">
        <v>452</v>
      </c>
      <c r="AG106" s="94"/>
      <c r="AH106" s="94"/>
      <c r="AI106" s="94"/>
      <c r="AJ106" s="94"/>
      <c r="AK106" s="96">
        <v>1.04390401625904E-2</v>
      </c>
      <c r="AL106" s="96"/>
      <c r="AM106" s="96"/>
      <c r="AN106" s="96"/>
      <c r="AO106" s="96"/>
    </row>
    <row r="107" spans="2:41" s="1" customFormat="1" ht="10" x14ac:dyDescent="0.2">
      <c r="B107" s="98" t="s">
        <v>1095</v>
      </c>
      <c r="C107" s="98"/>
      <c r="D107" s="98"/>
      <c r="E107" s="98"/>
      <c r="F107" s="98"/>
      <c r="G107" s="98"/>
      <c r="H107" s="98"/>
      <c r="I107" s="98"/>
      <c r="J107" s="98"/>
      <c r="K107" s="103">
        <v>398940558.70000201</v>
      </c>
      <c r="L107" s="103"/>
      <c r="M107" s="103"/>
      <c r="N107" s="103"/>
      <c r="O107" s="103"/>
      <c r="P107" s="103"/>
      <c r="Q107" s="103"/>
      <c r="R107" s="103"/>
      <c r="S107" s="103"/>
      <c r="T107" s="103"/>
      <c r="U107" s="103"/>
      <c r="V107" s="96">
        <v>0.13518999539634499</v>
      </c>
      <c r="W107" s="96"/>
      <c r="X107" s="96"/>
      <c r="Y107" s="96"/>
      <c r="Z107" s="96"/>
      <c r="AA107" s="96"/>
      <c r="AB107" s="96"/>
      <c r="AC107" s="96"/>
      <c r="AD107" s="96"/>
      <c r="AE107" s="96"/>
      <c r="AF107" s="94">
        <v>6032</v>
      </c>
      <c r="AG107" s="94"/>
      <c r="AH107" s="94"/>
      <c r="AI107" s="94"/>
      <c r="AJ107" s="94"/>
      <c r="AK107" s="96">
        <v>0.13931037668306401</v>
      </c>
      <c r="AL107" s="96"/>
      <c r="AM107" s="96"/>
      <c r="AN107" s="96"/>
      <c r="AO107" s="96"/>
    </row>
    <row r="108" spans="2:41" s="1" customFormat="1" ht="10" x14ac:dyDescent="0.2">
      <c r="B108" s="98" t="s">
        <v>1096</v>
      </c>
      <c r="C108" s="98"/>
      <c r="D108" s="98"/>
      <c r="E108" s="98"/>
      <c r="F108" s="98"/>
      <c r="G108" s="98"/>
      <c r="H108" s="98"/>
      <c r="I108" s="98"/>
      <c r="J108" s="98"/>
      <c r="K108" s="103">
        <v>29449295.940000001</v>
      </c>
      <c r="L108" s="103"/>
      <c r="M108" s="103"/>
      <c r="N108" s="103"/>
      <c r="O108" s="103"/>
      <c r="P108" s="103"/>
      <c r="Q108" s="103"/>
      <c r="R108" s="103"/>
      <c r="S108" s="103"/>
      <c r="T108" s="103"/>
      <c r="U108" s="103"/>
      <c r="V108" s="96">
        <v>9.9795573444013998E-3</v>
      </c>
      <c r="W108" s="96"/>
      <c r="X108" s="96"/>
      <c r="Y108" s="96"/>
      <c r="Z108" s="96"/>
      <c r="AA108" s="96"/>
      <c r="AB108" s="96"/>
      <c r="AC108" s="96"/>
      <c r="AD108" s="96"/>
      <c r="AE108" s="96"/>
      <c r="AF108" s="94">
        <v>393</v>
      </c>
      <c r="AG108" s="94"/>
      <c r="AH108" s="94"/>
      <c r="AI108" s="94"/>
      <c r="AJ108" s="94"/>
      <c r="AK108" s="96">
        <v>9.0764220882699406E-3</v>
      </c>
      <c r="AL108" s="96"/>
      <c r="AM108" s="96"/>
      <c r="AN108" s="96"/>
      <c r="AO108" s="96"/>
    </row>
    <row r="109" spans="2:41" s="1" customFormat="1" ht="10" x14ac:dyDescent="0.2">
      <c r="B109" s="98" t="s">
        <v>1097</v>
      </c>
      <c r="C109" s="98"/>
      <c r="D109" s="98"/>
      <c r="E109" s="98"/>
      <c r="F109" s="98"/>
      <c r="G109" s="98"/>
      <c r="H109" s="98"/>
      <c r="I109" s="98"/>
      <c r="J109" s="98"/>
      <c r="K109" s="103">
        <v>44027207.289999999</v>
      </c>
      <c r="L109" s="103"/>
      <c r="M109" s="103"/>
      <c r="N109" s="103"/>
      <c r="O109" s="103"/>
      <c r="P109" s="103"/>
      <c r="Q109" s="103"/>
      <c r="R109" s="103"/>
      <c r="S109" s="103"/>
      <c r="T109" s="103"/>
      <c r="U109" s="103"/>
      <c r="V109" s="96">
        <v>1.49196110073252E-2</v>
      </c>
      <c r="W109" s="96"/>
      <c r="X109" s="96"/>
      <c r="Y109" s="96"/>
      <c r="Z109" s="96"/>
      <c r="AA109" s="96"/>
      <c r="AB109" s="96"/>
      <c r="AC109" s="96"/>
      <c r="AD109" s="96"/>
      <c r="AE109" s="96"/>
      <c r="AF109" s="94">
        <v>564</v>
      </c>
      <c r="AG109" s="94"/>
      <c r="AH109" s="94"/>
      <c r="AI109" s="94"/>
      <c r="AJ109" s="94"/>
      <c r="AK109" s="96">
        <v>1.30257049816393E-2</v>
      </c>
      <c r="AL109" s="96"/>
      <c r="AM109" s="96"/>
      <c r="AN109" s="96"/>
      <c r="AO109" s="96"/>
    </row>
    <row r="110" spans="2:41" s="1" customFormat="1" ht="10" x14ac:dyDescent="0.2">
      <c r="B110" s="98" t="s">
        <v>1098</v>
      </c>
      <c r="C110" s="98"/>
      <c r="D110" s="98"/>
      <c r="E110" s="98"/>
      <c r="F110" s="98"/>
      <c r="G110" s="98"/>
      <c r="H110" s="98"/>
      <c r="I110" s="98"/>
      <c r="J110" s="98"/>
      <c r="K110" s="103">
        <v>190338795.22</v>
      </c>
      <c r="L110" s="103"/>
      <c r="M110" s="103"/>
      <c r="N110" s="103"/>
      <c r="O110" s="103"/>
      <c r="P110" s="103"/>
      <c r="Q110" s="103"/>
      <c r="R110" s="103"/>
      <c r="S110" s="103"/>
      <c r="T110" s="103"/>
      <c r="U110" s="103"/>
      <c r="V110" s="96">
        <v>6.4500588592416599E-2</v>
      </c>
      <c r="W110" s="96"/>
      <c r="X110" s="96"/>
      <c r="Y110" s="96"/>
      <c r="Z110" s="96"/>
      <c r="AA110" s="96"/>
      <c r="AB110" s="96"/>
      <c r="AC110" s="96"/>
      <c r="AD110" s="96"/>
      <c r="AE110" s="96"/>
      <c r="AF110" s="94">
        <v>2371</v>
      </c>
      <c r="AG110" s="94"/>
      <c r="AH110" s="94"/>
      <c r="AI110" s="94"/>
      <c r="AJ110" s="94"/>
      <c r="AK110" s="96">
        <v>5.4758770410402099E-2</v>
      </c>
      <c r="AL110" s="96"/>
      <c r="AM110" s="96"/>
      <c r="AN110" s="96"/>
      <c r="AO110" s="96"/>
    </row>
    <row r="111" spans="2:41" s="1" customFormat="1" ht="10" x14ac:dyDescent="0.2">
      <c r="B111" s="98" t="s">
        <v>1099</v>
      </c>
      <c r="C111" s="98"/>
      <c r="D111" s="98"/>
      <c r="E111" s="98"/>
      <c r="F111" s="98"/>
      <c r="G111" s="98"/>
      <c r="H111" s="98"/>
      <c r="I111" s="98"/>
      <c r="J111" s="98"/>
      <c r="K111" s="103">
        <v>28092361.27</v>
      </c>
      <c r="L111" s="103"/>
      <c r="M111" s="103"/>
      <c r="N111" s="103"/>
      <c r="O111" s="103"/>
      <c r="P111" s="103"/>
      <c r="Q111" s="103"/>
      <c r="R111" s="103"/>
      <c r="S111" s="103"/>
      <c r="T111" s="103"/>
      <c r="U111" s="103"/>
      <c r="V111" s="96">
        <v>9.5197294633049805E-3</v>
      </c>
      <c r="W111" s="96"/>
      <c r="X111" s="96"/>
      <c r="Y111" s="96"/>
      <c r="Z111" s="96"/>
      <c r="AA111" s="96"/>
      <c r="AB111" s="96"/>
      <c r="AC111" s="96"/>
      <c r="AD111" s="96"/>
      <c r="AE111" s="96"/>
      <c r="AF111" s="94">
        <v>445</v>
      </c>
      <c r="AG111" s="94"/>
      <c r="AH111" s="94"/>
      <c r="AI111" s="94"/>
      <c r="AJ111" s="94"/>
      <c r="AK111" s="96">
        <v>1.02773736113998E-2</v>
      </c>
      <c r="AL111" s="96"/>
      <c r="AM111" s="96"/>
      <c r="AN111" s="96"/>
      <c r="AO111" s="96"/>
    </row>
    <row r="112" spans="2:41" s="1" customFormat="1" ht="10" x14ac:dyDescent="0.2">
      <c r="B112" s="98" t="s">
        <v>1100</v>
      </c>
      <c r="C112" s="98"/>
      <c r="D112" s="98"/>
      <c r="E112" s="98"/>
      <c r="F112" s="98"/>
      <c r="G112" s="98"/>
      <c r="H112" s="98"/>
      <c r="I112" s="98"/>
      <c r="J112" s="98"/>
      <c r="K112" s="103">
        <v>732567799.15999997</v>
      </c>
      <c r="L112" s="103"/>
      <c r="M112" s="103"/>
      <c r="N112" s="103"/>
      <c r="O112" s="103"/>
      <c r="P112" s="103"/>
      <c r="Q112" s="103"/>
      <c r="R112" s="103"/>
      <c r="S112" s="103"/>
      <c r="T112" s="103"/>
      <c r="U112" s="103"/>
      <c r="V112" s="96">
        <v>0.24824710156989699</v>
      </c>
      <c r="W112" s="96"/>
      <c r="X112" s="96"/>
      <c r="Y112" s="96"/>
      <c r="Z112" s="96"/>
      <c r="AA112" s="96"/>
      <c r="AB112" s="96"/>
      <c r="AC112" s="96"/>
      <c r="AD112" s="96"/>
      <c r="AE112" s="96"/>
      <c r="AF112" s="94">
        <v>7781</v>
      </c>
      <c r="AG112" s="94"/>
      <c r="AH112" s="94"/>
      <c r="AI112" s="94"/>
      <c r="AJ112" s="94"/>
      <c r="AK112" s="96">
        <v>0.179703919259105</v>
      </c>
      <c r="AL112" s="96"/>
      <c r="AM112" s="96"/>
      <c r="AN112" s="96"/>
      <c r="AO112" s="96"/>
    </row>
    <row r="113" spans="2:44" s="1" customFormat="1" ht="10" x14ac:dyDescent="0.2">
      <c r="B113" s="98" t="s">
        <v>1101</v>
      </c>
      <c r="C113" s="98"/>
      <c r="D113" s="98"/>
      <c r="E113" s="98"/>
      <c r="F113" s="98"/>
      <c r="G113" s="98"/>
      <c r="H113" s="98"/>
      <c r="I113" s="98"/>
      <c r="J113" s="98"/>
      <c r="K113" s="103">
        <v>41707573.340000004</v>
      </c>
      <c r="L113" s="103"/>
      <c r="M113" s="103"/>
      <c r="N113" s="103"/>
      <c r="O113" s="103"/>
      <c r="P113" s="103"/>
      <c r="Q113" s="103"/>
      <c r="R113" s="103"/>
      <c r="S113" s="103"/>
      <c r="T113" s="103"/>
      <c r="U113" s="103"/>
      <c r="V113" s="96">
        <v>1.41335507881197E-2</v>
      </c>
      <c r="W113" s="96"/>
      <c r="X113" s="96"/>
      <c r="Y113" s="96"/>
      <c r="Z113" s="96"/>
      <c r="AA113" s="96"/>
      <c r="AB113" s="96"/>
      <c r="AC113" s="96"/>
      <c r="AD113" s="96"/>
      <c r="AE113" s="96"/>
      <c r="AF113" s="94">
        <v>512</v>
      </c>
      <c r="AG113" s="94"/>
      <c r="AH113" s="94"/>
      <c r="AI113" s="94"/>
      <c r="AJ113" s="94"/>
      <c r="AK113" s="96">
        <v>1.1824753458509399E-2</v>
      </c>
      <c r="AL113" s="96"/>
      <c r="AM113" s="96"/>
      <c r="AN113" s="96"/>
      <c r="AO113" s="96"/>
    </row>
    <row r="114" spans="2:44" s="1" customFormat="1" ht="10" x14ac:dyDescent="0.2">
      <c r="B114" s="98" t="s">
        <v>1104</v>
      </c>
      <c r="C114" s="98"/>
      <c r="D114" s="98"/>
      <c r="E114" s="98"/>
      <c r="F114" s="98"/>
      <c r="G114" s="98"/>
      <c r="H114" s="98"/>
      <c r="I114" s="98"/>
      <c r="J114" s="98"/>
      <c r="K114" s="103">
        <v>19231434.199999999</v>
      </c>
      <c r="L114" s="103"/>
      <c r="M114" s="103"/>
      <c r="N114" s="103"/>
      <c r="O114" s="103"/>
      <c r="P114" s="103"/>
      <c r="Q114" s="103"/>
      <c r="R114" s="103"/>
      <c r="S114" s="103"/>
      <c r="T114" s="103"/>
      <c r="U114" s="103"/>
      <c r="V114" s="96">
        <v>6.5170047122689303E-3</v>
      </c>
      <c r="W114" s="96"/>
      <c r="X114" s="96"/>
      <c r="Y114" s="96"/>
      <c r="Z114" s="96"/>
      <c r="AA114" s="96"/>
      <c r="AB114" s="96"/>
      <c r="AC114" s="96"/>
      <c r="AD114" s="96"/>
      <c r="AE114" s="96"/>
      <c r="AF114" s="94">
        <v>202</v>
      </c>
      <c r="AG114" s="94"/>
      <c r="AH114" s="94"/>
      <c r="AI114" s="94"/>
      <c r="AJ114" s="94"/>
      <c r="AK114" s="96">
        <v>4.66523476292755E-3</v>
      </c>
      <c r="AL114" s="96"/>
      <c r="AM114" s="96"/>
      <c r="AN114" s="96"/>
      <c r="AO114" s="96"/>
    </row>
    <row r="115" spans="2:44" s="1" customFormat="1" ht="10" x14ac:dyDescent="0.2">
      <c r="B115" s="98" t="s">
        <v>1102</v>
      </c>
      <c r="C115" s="98"/>
      <c r="D115" s="98"/>
      <c r="E115" s="98"/>
      <c r="F115" s="98"/>
      <c r="G115" s="98"/>
      <c r="H115" s="98"/>
      <c r="I115" s="98"/>
      <c r="J115" s="98"/>
      <c r="K115" s="103">
        <v>23529181.469999999</v>
      </c>
      <c r="L115" s="103"/>
      <c r="M115" s="103"/>
      <c r="N115" s="103"/>
      <c r="O115" s="103"/>
      <c r="P115" s="103"/>
      <c r="Q115" s="103"/>
      <c r="R115" s="103"/>
      <c r="S115" s="103"/>
      <c r="T115" s="103"/>
      <c r="U115" s="103"/>
      <c r="V115" s="96">
        <v>7.9733931916435401E-3</v>
      </c>
      <c r="W115" s="96"/>
      <c r="X115" s="96"/>
      <c r="Y115" s="96"/>
      <c r="Z115" s="96"/>
      <c r="AA115" s="96"/>
      <c r="AB115" s="96"/>
      <c r="AC115" s="96"/>
      <c r="AD115" s="96"/>
      <c r="AE115" s="96"/>
      <c r="AF115" s="94">
        <v>277</v>
      </c>
      <c r="AG115" s="94"/>
      <c r="AH115" s="94"/>
      <c r="AI115" s="94"/>
      <c r="AJ115" s="94"/>
      <c r="AK115" s="96">
        <v>6.3973763828263901E-3</v>
      </c>
      <c r="AL115" s="96"/>
      <c r="AM115" s="96"/>
      <c r="AN115" s="96"/>
      <c r="AO115" s="96"/>
    </row>
    <row r="116" spans="2:44" s="1" customFormat="1" ht="10" x14ac:dyDescent="0.2">
      <c r="B116" s="98" t="s">
        <v>1105</v>
      </c>
      <c r="C116" s="98"/>
      <c r="D116" s="98"/>
      <c r="E116" s="98"/>
      <c r="F116" s="98"/>
      <c r="G116" s="98"/>
      <c r="H116" s="98"/>
      <c r="I116" s="98"/>
      <c r="J116" s="98"/>
      <c r="K116" s="103">
        <v>15475387.43</v>
      </c>
      <c r="L116" s="103"/>
      <c r="M116" s="103"/>
      <c r="N116" s="103"/>
      <c r="O116" s="103"/>
      <c r="P116" s="103"/>
      <c r="Q116" s="103"/>
      <c r="R116" s="103"/>
      <c r="S116" s="103"/>
      <c r="T116" s="103"/>
      <c r="U116" s="103"/>
      <c r="V116" s="96">
        <v>5.2441836504059196E-3</v>
      </c>
      <c r="W116" s="96"/>
      <c r="X116" s="96"/>
      <c r="Y116" s="96"/>
      <c r="Z116" s="96"/>
      <c r="AA116" s="96"/>
      <c r="AB116" s="96"/>
      <c r="AC116" s="96"/>
      <c r="AD116" s="96"/>
      <c r="AE116" s="96"/>
      <c r="AF116" s="94">
        <v>182</v>
      </c>
      <c r="AG116" s="94"/>
      <c r="AH116" s="94"/>
      <c r="AI116" s="94"/>
      <c r="AJ116" s="94"/>
      <c r="AK116" s="96">
        <v>4.2033303309545302E-3</v>
      </c>
      <c r="AL116" s="96"/>
      <c r="AM116" s="96"/>
      <c r="AN116" s="96"/>
      <c r="AO116" s="96"/>
    </row>
    <row r="117" spans="2:44" s="1" customFormat="1" ht="10" x14ac:dyDescent="0.2">
      <c r="B117" s="98" t="s">
        <v>1106</v>
      </c>
      <c r="C117" s="98"/>
      <c r="D117" s="98"/>
      <c r="E117" s="98"/>
      <c r="F117" s="98"/>
      <c r="G117" s="98"/>
      <c r="H117" s="98"/>
      <c r="I117" s="98"/>
      <c r="J117" s="98"/>
      <c r="K117" s="103">
        <v>687970048.29000103</v>
      </c>
      <c r="L117" s="103"/>
      <c r="M117" s="103"/>
      <c r="N117" s="103"/>
      <c r="O117" s="103"/>
      <c r="P117" s="103"/>
      <c r="Q117" s="103"/>
      <c r="R117" s="103"/>
      <c r="S117" s="103"/>
      <c r="T117" s="103"/>
      <c r="U117" s="103"/>
      <c r="V117" s="96">
        <v>0.23313414901764401</v>
      </c>
      <c r="W117" s="96"/>
      <c r="X117" s="96"/>
      <c r="Y117" s="96"/>
      <c r="Z117" s="96"/>
      <c r="AA117" s="96"/>
      <c r="AB117" s="96"/>
      <c r="AC117" s="96"/>
      <c r="AD117" s="96"/>
      <c r="AE117" s="96"/>
      <c r="AF117" s="94">
        <v>5778</v>
      </c>
      <c r="AG117" s="94"/>
      <c r="AH117" s="94"/>
      <c r="AI117" s="94"/>
      <c r="AJ117" s="94"/>
      <c r="AK117" s="96">
        <v>0.133444190397007</v>
      </c>
      <c r="AL117" s="96"/>
      <c r="AM117" s="96"/>
      <c r="AN117" s="96"/>
      <c r="AO117" s="96"/>
    </row>
    <row r="118" spans="2:44" s="1" customFormat="1" ht="10" x14ac:dyDescent="0.2">
      <c r="B118" s="98" t="s">
        <v>1107</v>
      </c>
      <c r="C118" s="98"/>
      <c r="D118" s="98"/>
      <c r="E118" s="98"/>
      <c r="F118" s="98"/>
      <c r="G118" s="98"/>
      <c r="H118" s="98"/>
      <c r="I118" s="98"/>
      <c r="J118" s="98"/>
      <c r="K118" s="103">
        <v>53754727.829999998</v>
      </c>
      <c r="L118" s="103"/>
      <c r="M118" s="103"/>
      <c r="N118" s="103"/>
      <c r="O118" s="103"/>
      <c r="P118" s="103"/>
      <c r="Q118" s="103"/>
      <c r="R118" s="103"/>
      <c r="S118" s="103"/>
      <c r="T118" s="103"/>
      <c r="U118" s="103"/>
      <c r="V118" s="96">
        <v>1.8216000477740999E-2</v>
      </c>
      <c r="W118" s="96"/>
      <c r="X118" s="96"/>
      <c r="Y118" s="96"/>
      <c r="Z118" s="96"/>
      <c r="AA118" s="96"/>
      <c r="AB118" s="96"/>
      <c r="AC118" s="96"/>
      <c r="AD118" s="96"/>
      <c r="AE118" s="96"/>
      <c r="AF118" s="94">
        <v>479</v>
      </c>
      <c r="AG118" s="94"/>
      <c r="AH118" s="94"/>
      <c r="AI118" s="94"/>
      <c r="AJ118" s="94"/>
      <c r="AK118" s="96">
        <v>1.10626111457539E-2</v>
      </c>
      <c r="AL118" s="96"/>
      <c r="AM118" s="96"/>
      <c r="AN118" s="96"/>
      <c r="AO118" s="96"/>
    </row>
    <row r="119" spans="2:44" s="1" customFormat="1" ht="10" x14ac:dyDescent="0.2">
      <c r="B119" s="98" t="s">
        <v>1108</v>
      </c>
      <c r="C119" s="98"/>
      <c r="D119" s="98"/>
      <c r="E119" s="98"/>
      <c r="F119" s="98"/>
      <c r="G119" s="98"/>
      <c r="H119" s="98"/>
      <c r="I119" s="98"/>
      <c r="J119" s="98"/>
      <c r="K119" s="103">
        <v>1991208.58</v>
      </c>
      <c r="L119" s="103"/>
      <c r="M119" s="103"/>
      <c r="N119" s="103"/>
      <c r="O119" s="103"/>
      <c r="P119" s="103"/>
      <c r="Q119" s="103"/>
      <c r="R119" s="103"/>
      <c r="S119" s="103"/>
      <c r="T119" s="103"/>
      <c r="U119" s="103"/>
      <c r="V119" s="96">
        <v>6.7476588402181302E-4</v>
      </c>
      <c r="W119" s="96"/>
      <c r="X119" s="96"/>
      <c r="Y119" s="96"/>
      <c r="Z119" s="96"/>
      <c r="AA119" s="96"/>
      <c r="AB119" s="96"/>
      <c r="AC119" s="96"/>
      <c r="AD119" s="96"/>
      <c r="AE119" s="96"/>
      <c r="AF119" s="94">
        <v>17</v>
      </c>
      <c r="AG119" s="94"/>
      <c r="AH119" s="94"/>
      <c r="AI119" s="94"/>
      <c r="AJ119" s="94"/>
      <c r="AK119" s="96">
        <v>3.9261876717707102E-4</v>
      </c>
      <c r="AL119" s="96"/>
      <c r="AM119" s="96"/>
      <c r="AN119" s="96"/>
      <c r="AO119" s="96"/>
    </row>
    <row r="120" spans="2:44" s="1" customFormat="1" ht="10" x14ac:dyDescent="0.2">
      <c r="B120" s="98" t="s">
        <v>1109</v>
      </c>
      <c r="C120" s="98"/>
      <c r="D120" s="98"/>
      <c r="E120" s="98"/>
      <c r="F120" s="98"/>
      <c r="G120" s="98"/>
      <c r="H120" s="98"/>
      <c r="I120" s="98"/>
      <c r="J120" s="98"/>
      <c r="K120" s="103">
        <v>1451054.22</v>
      </c>
      <c r="L120" s="103"/>
      <c r="M120" s="103"/>
      <c r="N120" s="103"/>
      <c r="O120" s="103"/>
      <c r="P120" s="103"/>
      <c r="Q120" s="103"/>
      <c r="R120" s="103"/>
      <c r="S120" s="103"/>
      <c r="T120" s="103"/>
      <c r="U120" s="103"/>
      <c r="V120" s="96">
        <v>4.9172241087966904E-4</v>
      </c>
      <c r="W120" s="96"/>
      <c r="X120" s="96"/>
      <c r="Y120" s="96"/>
      <c r="Z120" s="96"/>
      <c r="AA120" s="96"/>
      <c r="AB120" s="96"/>
      <c r="AC120" s="96"/>
      <c r="AD120" s="96"/>
      <c r="AE120" s="96"/>
      <c r="AF120" s="94">
        <v>12</v>
      </c>
      <c r="AG120" s="94"/>
      <c r="AH120" s="94"/>
      <c r="AI120" s="94"/>
      <c r="AJ120" s="94"/>
      <c r="AK120" s="96">
        <v>2.7714265918381498E-4</v>
      </c>
      <c r="AL120" s="96"/>
      <c r="AM120" s="96"/>
      <c r="AN120" s="96"/>
      <c r="AO120" s="96"/>
    </row>
    <row r="121" spans="2:44" s="1" customFormat="1" ht="10" x14ac:dyDescent="0.2">
      <c r="B121" s="98" t="s">
        <v>1110</v>
      </c>
      <c r="C121" s="98"/>
      <c r="D121" s="98"/>
      <c r="E121" s="98"/>
      <c r="F121" s="98"/>
      <c r="G121" s="98"/>
      <c r="H121" s="98"/>
      <c r="I121" s="98"/>
      <c r="J121" s="98"/>
      <c r="K121" s="103">
        <v>407290.08</v>
      </c>
      <c r="L121" s="103"/>
      <c r="M121" s="103"/>
      <c r="N121" s="103"/>
      <c r="O121" s="103"/>
      <c r="P121" s="103"/>
      <c r="Q121" s="103"/>
      <c r="R121" s="103"/>
      <c r="S121" s="103"/>
      <c r="T121" s="103"/>
      <c r="U121" s="103"/>
      <c r="V121" s="96">
        <v>1.3801941878158999E-4</v>
      </c>
      <c r="W121" s="96"/>
      <c r="X121" s="96"/>
      <c r="Y121" s="96"/>
      <c r="Z121" s="96"/>
      <c r="AA121" s="96"/>
      <c r="AB121" s="96"/>
      <c r="AC121" s="96"/>
      <c r="AD121" s="96"/>
      <c r="AE121" s="96"/>
      <c r="AF121" s="94">
        <v>5</v>
      </c>
      <c r="AG121" s="94"/>
      <c r="AH121" s="94"/>
      <c r="AI121" s="94"/>
      <c r="AJ121" s="94"/>
      <c r="AK121" s="96">
        <v>1.15476107993256E-4</v>
      </c>
      <c r="AL121" s="96"/>
      <c r="AM121" s="96"/>
      <c r="AN121" s="96"/>
      <c r="AO121" s="96"/>
    </row>
    <row r="122" spans="2:44" s="1" customFormat="1" ht="10" x14ac:dyDescent="0.2">
      <c r="B122" s="98" t="s">
        <v>1111</v>
      </c>
      <c r="C122" s="98"/>
      <c r="D122" s="98"/>
      <c r="E122" s="98"/>
      <c r="F122" s="98"/>
      <c r="G122" s="98"/>
      <c r="H122" s="98"/>
      <c r="I122" s="98"/>
      <c r="J122" s="98"/>
      <c r="K122" s="103">
        <v>9542591.8699999992</v>
      </c>
      <c r="L122" s="103"/>
      <c r="M122" s="103"/>
      <c r="N122" s="103"/>
      <c r="O122" s="103"/>
      <c r="P122" s="103"/>
      <c r="Q122" s="103"/>
      <c r="R122" s="103"/>
      <c r="S122" s="103"/>
      <c r="T122" s="103"/>
      <c r="U122" s="103"/>
      <c r="V122" s="96">
        <v>3.23372222462999E-3</v>
      </c>
      <c r="W122" s="96"/>
      <c r="X122" s="96"/>
      <c r="Y122" s="96"/>
      <c r="Z122" s="96"/>
      <c r="AA122" s="96"/>
      <c r="AB122" s="96"/>
      <c r="AC122" s="96"/>
      <c r="AD122" s="96"/>
      <c r="AE122" s="96"/>
      <c r="AF122" s="94">
        <v>127</v>
      </c>
      <c r="AG122" s="94"/>
      <c r="AH122" s="94"/>
      <c r="AI122" s="94"/>
      <c r="AJ122" s="94"/>
      <c r="AK122" s="96">
        <v>2.9330931430287099E-3</v>
      </c>
      <c r="AL122" s="96"/>
      <c r="AM122" s="96"/>
      <c r="AN122" s="96"/>
      <c r="AO122" s="96"/>
    </row>
    <row r="123" spans="2:44" s="1" customFormat="1" ht="10" x14ac:dyDescent="0.2">
      <c r="B123" s="98" t="s">
        <v>1112</v>
      </c>
      <c r="C123" s="98"/>
      <c r="D123" s="98"/>
      <c r="E123" s="98"/>
      <c r="F123" s="98"/>
      <c r="G123" s="98"/>
      <c r="H123" s="98"/>
      <c r="I123" s="98"/>
      <c r="J123" s="98"/>
      <c r="K123" s="103">
        <v>1631332.79</v>
      </c>
      <c r="L123" s="103"/>
      <c r="M123" s="103"/>
      <c r="N123" s="103"/>
      <c r="O123" s="103"/>
      <c r="P123" s="103"/>
      <c r="Q123" s="103"/>
      <c r="R123" s="103"/>
      <c r="S123" s="103"/>
      <c r="T123" s="103"/>
      <c r="U123" s="103"/>
      <c r="V123" s="96">
        <v>5.5281386552589096E-4</v>
      </c>
      <c r="W123" s="96"/>
      <c r="X123" s="96"/>
      <c r="Y123" s="96"/>
      <c r="Z123" s="96"/>
      <c r="AA123" s="96"/>
      <c r="AB123" s="96"/>
      <c r="AC123" s="96"/>
      <c r="AD123" s="96"/>
      <c r="AE123" s="96"/>
      <c r="AF123" s="94">
        <v>19</v>
      </c>
      <c r="AG123" s="94"/>
      <c r="AH123" s="94"/>
      <c r="AI123" s="94"/>
      <c r="AJ123" s="94"/>
      <c r="AK123" s="96">
        <v>4.3880921037437397E-4</v>
      </c>
      <c r="AL123" s="96"/>
      <c r="AM123" s="96"/>
      <c r="AN123" s="96"/>
      <c r="AO123" s="96"/>
    </row>
    <row r="124" spans="2:44" s="1" customFormat="1" ht="10" x14ac:dyDescent="0.2">
      <c r="B124" s="98" t="s">
        <v>1113</v>
      </c>
      <c r="C124" s="98"/>
      <c r="D124" s="98"/>
      <c r="E124" s="98"/>
      <c r="F124" s="98"/>
      <c r="G124" s="98"/>
      <c r="H124" s="98"/>
      <c r="I124" s="98"/>
      <c r="J124" s="98"/>
      <c r="K124" s="103">
        <v>266495.39</v>
      </c>
      <c r="L124" s="103"/>
      <c r="M124" s="103"/>
      <c r="N124" s="103"/>
      <c r="O124" s="103"/>
      <c r="P124" s="103"/>
      <c r="Q124" s="103"/>
      <c r="R124" s="103"/>
      <c r="S124" s="103"/>
      <c r="T124" s="103"/>
      <c r="U124" s="103"/>
      <c r="V124" s="96">
        <v>9.0307966341269903E-5</v>
      </c>
      <c r="W124" s="96"/>
      <c r="X124" s="96"/>
      <c r="Y124" s="96"/>
      <c r="Z124" s="96"/>
      <c r="AA124" s="96"/>
      <c r="AB124" s="96"/>
      <c r="AC124" s="96"/>
      <c r="AD124" s="96"/>
      <c r="AE124" s="96"/>
      <c r="AF124" s="94">
        <v>5</v>
      </c>
      <c r="AG124" s="94"/>
      <c r="AH124" s="94"/>
      <c r="AI124" s="94"/>
      <c r="AJ124" s="94"/>
      <c r="AK124" s="96">
        <v>1.15476107993256E-4</v>
      </c>
      <c r="AL124" s="96"/>
      <c r="AM124" s="96"/>
      <c r="AN124" s="96"/>
      <c r="AO124" s="96"/>
    </row>
    <row r="125" spans="2:44" s="1" customFormat="1" ht="10.5" x14ac:dyDescent="0.2">
      <c r="B125" s="99"/>
      <c r="C125" s="99"/>
      <c r="D125" s="99"/>
      <c r="E125" s="99"/>
      <c r="F125" s="99"/>
      <c r="G125" s="99"/>
      <c r="H125" s="99"/>
      <c r="I125" s="99"/>
      <c r="J125" s="99"/>
      <c r="K125" s="104">
        <v>2950962144.2800002</v>
      </c>
      <c r="L125" s="104"/>
      <c r="M125" s="104"/>
      <c r="N125" s="104"/>
      <c r="O125" s="104"/>
      <c r="P125" s="104"/>
      <c r="Q125" s="104"/>
      <c r="R125" s="104"/>
      <c r="S125" s="104"/>
      <c r="T125" s="104"/>
      <c r="U125" s="104"/>
      <c r="V125" s="97">
        <v>1</v>
      </c>
      <c r="W125" s="97"/>
      <c r="X125" s="97"/>
      <c r="Y125" s="97"/>
      <c r="Z125" s="97"/>
      <c r="AA125" s="97"/>
      <c r="AB125" s="97"/>
      <c r="AC125" s="97"/>
      <c r="AD125" s="97"/>
      <c r="AE125" s="97"/>
      <c r="AF125" s="95">
        <v>43299</v>
      </c>
      <c r="AG125" s="95"/>
      <c r="AH125" s="95"/>
      <c r="AI125" s="95"/>
      <c r="AJ125" s="95"/>
      <c r="AK125" s="97">
        <v>1</v>
      </c>
      <c r="AL125" s="97"/>
      <c r="AM125" s="97"/>
      <c r="AN125" s="97"/>
      <c r="AO125" s="97"/>
    </row>
    <row r="126" spans="2:44" s="1" customFormat="1" ht="8" x14ac:dyDescent="0.2">
      <c r="L126" s="253"/>
      <c r="M126" s="253"/>
      <c r="AF126" s="253"/>
    </row>
    <row r="127" spans="2:44" s="1" customFormat="1" ht="13" x14ac:dyDescent="0.2">
      <c r="B127" s="87" t="s">
        <v>1195</v>
      </c>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row>
    <row r="128" spans="2:44" s="1" customFormat="1" ht="8" x14ac:dyDescent="0.2">
      <c r="L128" s="253"/>
      <c r="M128" s="253"/>
      <c r="AF128" s="253"/>
    </row>
    <row r="129" spans="2:42" s="1" customFormat="1" ht="10.5" x14ac:dyDescent="0.2">
      <c r="B129" s="85" t="s">
        <v>1114</v>
      </c>
      <c r="C129" s="85"/>
      <c r="D129" s="85"/>
      <c r="E129" s="85"/>
      <c r="F129" s="85"/>
      <c r="G129" s="85"/>
      <c r="H129" s="85"/>
      <c r="I129" s="85"/>
      <c r="J129" s="85"/>
      <c r="K129" s="85" t="s">
        <v>1077</v>
      </c>
      <c r="L129" s="85"/>
      <c r="M129" s="85"/>
      <c r="N129" s="85"/>
      <c r="O129" s="85"/>
      <c r="P129" s="85"/>
      <c r="Q129" s="85"/>
      <c r="R129" s="85"/>
      <c r="S129" s="85"/>
      <c r="T129" s="85" t="s">
        <v>1078</v>
      </c>
      <c r="U129" s="85"/>
      <c r="V129" s="85"/>
      <c r="W129" s="85"/>
      <c r="X129" s="85"/>
      <c r="Y129" s="85"/>
      <c r="Z129" s="85"/>
      <c r="AA129" s="85"/>
      <c r="AB129" s="85"/>
      <c r="AC129" s="85"/>
      <c r="AD129" s="85"/>
      <c r="AE129" s="85" t="s">
        <v>1079</v>
      </c>
      <c r="AF129" s="85"/>
      <c r="AG129" s="85"/>
      <c r="AH129" s="85"/>
      <c r="AI129" s="85" t="s">
        <v>1078</v>
      </c>
      <c r="AJ129" s="85"/>
      <c r="AK129" s="85"/>
      <c r="AL129" s="85"/>
      <c r="AM129" s="85"/>
      <c r="AN129" s="85"/>
      <c r="AO129" s="85"/>
      <c r="AP129" s="85"/>
    </row>
    <row r="130" spans="2:42" s="1" customFormat="1" ht="10" x14ac:dyDescent="0.2">
      <c r="B130" s="101">
        <v>2000</v>
      </c>
      <c r="C130" s="101"/>
      <c r="D130" s="101"/>
      <c r="E130" s="101"/>
      <c r="F130" s="101"/>
      <c r="G130" s="101"/>
      <c r="H130" s="101"/>
      <c r="I130" s="101"/>
      <c r="J130" s="101"/>
      <c r="K130" s="103">
        <v>27548.99</v>
      </c>
      <c r="L130" s="103"/>
      <c r="M130" s="103"/>
      <c r="N130" s="103"/>
      <c r="O130" s="103"/>
      <c r="P130" s="103"/>
      <c r="Q130" s="103"/>
      <c r="R130" s="103"/>
      <c r="S130" s="103"/>
      <c r="T130" s="96">
        <v>9.3355958677408298E-6</v>
      </c>
      <c r="U130" s="96"/>
      <c r="V130" s="96"/>
      <c r="W130" s="96"/>
      <c r="X130" s="96"/>
      <c r="Y130" s="96"/>
      <c r="Z130" s="96"/>
      <c r="AA130" s="96"/>
      <c r="AB130" s="96"/>
      <c r="AC130" s="96"/>
      <c r="AD130" s="96"/>
      <c r="AE130" s="94">
        <v>2</v>
      </c>
      <c r="AF130" s="94"/>
      <c r="AG130" s="94"/>
      <c r="AH130" s="94"/>
      <c r="AI130" s="96">
        <v>4.6190443197302503E-5</v>
      </c>
      <c r="AJ130" s="96"/>
      <c r="AK130" s="96"/>
      <c r="AL130" s="96"/>
      <c r="AM130" s="96"/>
      <c r="AN130" s="96"/>
      <c r="AO130" s="96"/>
      <c r="AP130" s="96"/>
    </row>
    <row r="131" spans="2:42" s="1" customFormat="1" ht="10" x14ac:dyDescent="0.2">
      <c r="B131" s="101">
        <v>2002</v>
      </c>
      <c r="C131" s="101"/>
      <c r="D131" s="101"/>
      <c r="E131" s="101"/>
      <c r="F131" s="101"/>
      <c r="G131" s="101"/>
      <c r="H131" s="101"/>
      <c r="I131" s="101"/>
      <c r="J131" s="101"/>
      <c r="K131" s="103">
        <v>250564.96</v>
      </c>
      <c r="L131" s="103"/>
      <c r="M131" s="103"/>
      <c r="N131" s="103"/>
      <c r="O131" s="103"/>
      <c r="P131" s="103"/>
      <c r="Q131" s="103"/>
      <c r="R131" s="103"/>
      <c r="S131" s="103"/>
      <c r="T131" s="96">
        <v>8.4909581265107996E-5</v>
      </c>
      <c r="U131" s="96"/>
      <c r="V131" s="96"/>
      <c r="W131" s="96"/>
      <c r="X131" s="96"/>
      <c r="Y131" s="96"/>
      <c r="Z131" s="96"/>
      <c r="AA131" s="96"/>
      <c r="AB131" s="96"/>
      <c r="AC131" s="96"/>
      <c r="AD131" s="96"/>
      <c r="AE131" s="94">
        <v>5</v>
      </c>
      <c r="AF131" s="94"/>
      <c r="AG131" s="94"/>
      <c r="AH131" s="94"/>
      <c r="AI131" s="96">
        <v>1.15476107993256E-4</v>
      </c>
      <c r="AJ131" s="96"/>
      <c r="AK131" s="96"/>
      <c r="AL131" s="96"/>
      <c r="AM131" s="96"/>
      <c r="AN131" s="96"/>
      <c r="AO131" s="96"/>
      <c r="AP131" s="96"/>
    </row>
    <row r="132" spans="2:42" s="1" customFormat="1" ht="10" x14ac:dyDescent="0.2">
      <c r="B132" s="101">
        <v>2003</v>
      </c>
      <c r="C132" s="101"/>
      <c r="D132" s="101"/>
      <c r="E132" s="101"/>
      <c r="F132" s="101"/>
      <c r="G132" s="101"/>
      <c r="H132" s="101"/>
      <c r="I132" s="101"/>
      <c r="J132" s="101"/>
      <c r="K132" s="103">
        <v>134930.22</v>
      </c>
      <c r="L132" s="103"/>
      <c r="M132" s="103"/>
      <c r="N132" s="103"/>
      <c r="O132" s="103"/>
      <c r="P132" s="103"/>
      <c r="Q132" s="103"/>
      <c r="R132" s="103"/>
      <c r="S132" s="103"/>
      <c r="T132" s="96">
        <v>4.5724144669745101E-5</v>
      </c>
      <c r="U132" s="96"/>
      <c r="V132" s="96"/>
      <c r="W132" s="96"/>
      <c r="X132" s="96"/>
      <c r="Y132" s="96"/>
      <c r="Z132" s="96"/>
      <c r="AA132" s="96"/>
      <c r="AB132" s="96"/>
      <c r="AC132" s="96"/>
      <c r="AD132" s="96"/>
      <c r="AE132" s="94">
        <v>18</v>
      </c>
      <c r="AF132" s="94"/>
      <c r="AG132" s="94"/>
      <c r="AH132" s="94"/>
      <c r="AI132" s="96">
        <v>4.1571398877572201E-4</v>
      </c>
      <c r="AJ132" s="96"/>
      <c r="AK132" s="96"/>
      <c r="AL132" s="96"/>
      <c r="AM132" s="96"/>
      <c r="AN132" s="96"/>
      <c r="AO132" s="96"/>
      <c r="AP132" s="96"/>
    </row>
    <row r="133" spans="2:42" s="1" customFormat="1" ht="10" x14ac:dyDescent="0.2">
      <c r="B133" s="101">
        <v>2004</v>
      </c>
      <c r="C133" s="101"/>
      <c r="D133" s="101"/>
      <c r="E133" s="101"/>
      <c r="F133" s="101"/>
      <c r="G133" s="101"/>
      <c r="H133" s="101"/>
      <c r="I133" s="101"/>
      <c r="J133" s="101"/>
      <c r="K133" s="103">
        <v>665366.30000000005</v>
      </c>
      <c r="L133" s="103"/>
      <c r="M133" s="103"/>
      <c r="N133" s="103"/>
      <c r="O133" s="103"/>
      <c r="P133" s="103"/>
      <c r="Q133" s="103"/>
      <c r="R133" s="103"/>
      <c r="S133" s="103"/>
      <c r="T133" s="96">
        <v>2.2547435970661701E-4</v>
      </c>
      <c r="U133" s="96"/>
      <c r="V133" s="96"/>
      <c r="W133" s="96"/>
      <c r="X133" s="96"/>
      <c r="Y133" s="96"/>
      <c r="Z133" s="96"/>
      <c r="AA133" s="96"/>
      <c r="AB133" s="96"/>
      <c r="AC133" s="96"/>
      <c r="AD133" s="96"/>
      <c r="AE133" s="94">
        <v>47</v>
      </c>
      <c r="AF133" s="94"/>
      <c r="AG133" s="94"/>
      <c r="AH133" s="94"/>
      <c r="AI133" s="96">
        <v>1.08547541513661E-3</v>
      </c>
      <c r="AJ133" s="96"/>
      <c r="AK133" s="96"/>
      <c r="AL133" s="96"/>
      <c r="AM133" s="96"/>
      <c r="AN133" s="96"/>
      <c r="AO133" s="96"/>
      <c r="AP133" s="96"/>
    </row>
    <row r="134" spans="2:42" s="1" customFormat="1" ht="10" x14ac:dyDescent="0.2">
      <c r="B134" s="101">
        <v>2005</v>
      </c>
      <c r="C134" s="101"/>
      <c r="D134" s="101"/>
      <c r="E134" s="101"/>
      <c r="F134" s="101"/>
      <c r="G134" s="101"/>
      <c r="H134" s="101"/>
      <c r="I134" s="101"/>
      <c r="J134" s="101"/>
      <c r="K134" s="103">
        <v>2293668.5099999998</v>
      </c>
      <c r="L134" s="103"/>
      <c r="M134" s="103"/>
      <c r="N134" s="103"/>
      <c r="O134" s="103"/>
      <c r="P134" s="103"/>
      <c r="Q134" s="103"/>
      <c r="R134" s="103"/>
      <c r="S134" s="103"/>
      <c r="T134" s="96">
        <v>7.7726124492851802E-4</v>
      </c>
      <c r="U134" s="96"/>
      <c r="V134" s="96"/>
      <c r="W134" s="96"/>
      <c r="X134" s="96"/>
      <c r="Y134" s="96"/>
      <c r="Z134" s="96"/>
      <c r="AA134" s="96"/>
      <c r="AB134" s="96"/>
      <c r="AC134" s="96"/>
      <c r="AD134" s="96"/>
      <c r="AE134" s="94">
        <v>118</v>
      </c>
      <c r="AF134" s="94"/>
      <c r="AG134" s="94"/>
      <c r="AH134" s="94"/>
      <c r="AI134" s="96">
        <v>2.7252361486408499E-3</v>
      </c>
      <c r="AJ134" s="96"/>
      <c r="AK134" s="96"/>
      <c r="AL134" s="96"/>
      <c r="AM134" s="96"/>
      <c r="AN134" s="96"/>
      <c r="AO134" s="96"/>
      <c r="AP134" s="96"/>
    </row>
    <row r="135" spans="2:42" s="1" customFormat="1" ht="10" x14ac:dyDescent="0.2">
      <c r="B135" s="101">
        <v>2006</v>
      </c>
      <c r="C135" s="101"/>
      <c r="D135" s="101"/>
      <c r="E135" s="101"/>
      <c r="F135" s="101"/>
      <c r="G135" s="101"/>
      <c r="H135" s="101"/>
      <c r="I135" s="101"/>
      <c r="J135" s="101"/>
      <c r="K135" s="103">
        <v>1187772.8700000001</v>
      </c>
      <c r="L135" s="103"/>
      <c r="M135" s="103"/>
      <c r="N135" s="103"/>
      <c r="O135" s="103"/>
      <c r="P135" s="103"/>
      <c r="Q135" s="103"/>
      <c r="R135" s="103"/>
      <c r="S135" s="103"/>
      <c r="T135" s="96">
        <v>4.0250359439626199E-4</v>
      </c>
      <c r="U135" s="96"/>
      <c r="V135" s="96"/>
      <c r="W135" s="96"/>
      <c r="X135" s="96"/>
      <c r="Y135" s="96"/>
      <c r="Z135" s="96"/>
      <c r="AA135" s="96"/>
      <c r="AB135" s="96"/>
      <c r="AC135" s="96"/>
      <c r="AD135" s="96"/>
      <c r="AE135" s="94">
        <v>39</v>
      </c>
      <c r="AF135" s="94"/>
      <c r="AG135" s="94"/>
      <c r="AH135" s="94"/>
      <c r="AI135" s="96">
        <v>9.0071364234739796E-4</v>
      </c>
      <c r="AJ135" s="96"/>
      <c r="AK135" s="96"/>
      <c r="AL135" s="96"/>
      <c r="AM135" s="96"/>
      <c r="AN135" s="96"/>
      <c r="AO135" s="96"/>
      <c r="AP135" s="96"/>
    </row>
    <row r="136" spans="2:42" s="1" customFormat="1" ht="10" x14ac:dyDescent="0.2">
      <c r="B136" s="101">
        <v>2007</v>
      </c>
      <c r="C136" s="101"/>
      <c r="D136" s="101"/>
      <c r="E136" s="101"/>
      <c r="F136" s="101"/>
      <c r="G136" s="101"/>
      <c r="H136" s="101"/>
      <c r="I136" s="101"/>
      <c r="J136" s="101"/>
      <c r="K136" s="103">
        <v>209327.93</v>
      </c>
      <c r="L136" s="103"/>
      <c r="M136" s="103"/>
      <c r="N136" s="103"/>
      <c r="O136" s="103"/>
      <c r="P136" s="103"/>
      <c r="Q136" s="103"/>
      <c r="R136" s="103"/>
      <c r="S136" s="103"/>
      <c r="T136" s="96">
        <v>7.09354846878504E-5</v>
      </c>
      <c r="U136" s="96"/>
      <c r="V136" s="96"/>
      <c r="W136" s="96"/>
      <c r="X136" s="96"/>
      <c r="Y136" s="96"/>
      <c r="Z136" s="96"/>
      <c r="AA136" s="96"/>
      <c r="AB136" s="96"/>
      <c r="AC136" s="96"/>
      <c r="AD136" s="96"/>
      <c r="AE136" s="94">
        <v>11</v>
      </c>
      <c r="AF136" s="94"/>
      <c r="AG136" s="94"/>
      <c r="AH136" s="94"/>
      <c r="AI136" s="96">
        <v>2.5404743758516399E-4</v>
      </c>
      <c r="AJ136" s="96"/>
      <c r="AK136" s="96"/>
      <c r="AL136" s="96"/>
      <c r="AM136" s="96"/>
      <c r="AN136" s="96"/>
      <c r="AO136" s="96"/>
      <c r="AP136" s="96"/>
    </row>
    <row r="137" spans="2:42" s="1" customFormat="1" ht="10" x14ac:dyDescent="0.2">
      <c r="B137" s="101">
        <v>2008</v>
      </c>
      <c r="C137" s="101"/>
      <c r="D137" s="101"/>
      <c r="E137" s="101"/>
      <c r="F137" s="101"/>
      <c r="G137" s="101"/>
      <c r="H137" s="101"/>
      <c r="I137" s="101"/>
      <c r="J137" s="101"/>
      <c r="K137" s="103">
        <v>1543077.34</v>
      </c>
      <c r="L137" s="103"/>
      <c r="M137" s="103"/>
      <c r="N137" s="103"/>
      <c r="O137" s="103"/>
      <c r="P137" s="103"/>
      <c r="Q137" s="103"/>
      <c r="R137" s="103"/>
      <c r="S137" s="103"/>
      <c r="T137" s="96">
        <v>5.2290651813037504E-4</v>
      </c>
      <c r="U137" s="96"/>
      <c r="V137" s="96"/>
      <c r="W137" s="96"/>
      <c r="X137" s="96"/>
      <c r="Y137" s="96"/>
      <c r="Z137" s="96"/>
      <c r="AA137" s="96"/>
      <c r="AB137" s="96"/>
      <c r="AC137" s="96"/>
      <c r="AD137" s="96"/>
      <c r="AE137" s="94">
        <v>32</v>
      </c>
      <c r="AF137" s="94"/>
      <c r="AG137" s="94"/>
      <c r="AH137" s="94"/>
      <c r="AI137" s="96">
        <v>7.3904709115684005E-4</v>
      </c>
      <c r="AJ137" s="96"/>
      <c r="AK137" s="96"/>
      <c r="AL137" s="96"/>
      <c r="AM137" s="96"/>
      <c r="AN137" s="96"/>
      <c r="AO137" s="96"/>
      <c r="AP137" s="96"/>
    </row>
    <row r="138" spans="2:42" s="1" customFormat="1" ht="10" x14ac:dyDescent="0.2">
      <c r="B138" s="101">
        <v>2009</v>
      </c>
      <c r="C138" s="101"/>
      <c r="D138" s="101"/>
      <c r="E138" s="101"/>
      <c r="F138" s="101"/>
      <c r="G138" s="101"/>
      <c r="H138" s="101"/>
      <c r="I138" s="101"/>
      <c r="J138" s="101"/>
      <c r="K138" s="103">
        <v>6501625.3099999996</v>
      </c>
      <c r="L138" s="103"/>
      <c r="M138" s="103"/>
      <c r="N138" s="103"/>
      <c r="O138" s="103"/>
      <c r="P138" s="103"/>
      <c r="Q138" s="103"/>
      <c r="R138" s="103"/>
      <c r="S138" s="103"/>
      <c r="T138" s="96">
        <v>2.2032222008006499E-3</v>
      </c>
      <c r="U138" s="96"/>
      <c r="V138" s="96"/>
      <c r="W138" s="96"/>
      <c r="X138" s="96"/>
      <c r="Y138" s="96"/>
      <c r="Z138" s="96"/>
      <c r="AA138" s="96"/>
      <c r="AB138" s="96"/>
      <c r="AC138" s="96"/>
      <c r="AD138" s="96"/>
      <c r="AE138" s="94">
        <v>170</v>
      </c>
      <c r="AF138" s="94"/>
      <c r="AG138" s="94"/>
      <c r="AH138" s="94"/>
      <c r="AI138" s="96">
        <v>3.9261876717707096E-3</v>
      </c>
      <c r="AJ138" s="96"/>
      <c r="AK138" s="96"/>
      <c r="AL138" s="96"/>
      <c r="AM138" s="96"/>
      <c r="AN138" s="96"/>
      <c r="AO138" s="96"/>
      <c r="AP138" s="96"/>
    </row>
    <row r="139" spans="2:42" s="1" customFormat="1" ht="10" x14ac:dyDescent="0.2">
      <c r="B139" s="101">
        <v>2010</v>
      </c>
      <c r="C139" s="101"/>
      <c r="D139" s="101"/>
      <c r="E139" s="101"/>
      <c r="F139" s="101"/>
      <c r="G139" s="101"/>
      <c r="H139" s="101"/>
      <c r="I139" s="101"/>
      <c r="J139" s="101"/>
      <c r="K139" s="103">
        <v>10425976.73</v>
      </c>
      <c r="L139" s="103"/>
      <c r="M139" s="103"/>
      <c r="N139" s="103"/>
      <c r="O139" s="103"/>
      <c r="P139" s="103"/>
      <c r="Q139" s="103"/>
      <c r="R139" s="103"/>
      <c r="S139" s="103"/>
      <c r="T139" s="96">
        <v>3.5330770847769801E-3</v>
      </c>
      <c r="U139" s="96"/>
      <c r="V139" s="96"/>
      <c r="W139" s="96"/>
      <c r="X139" s="96"/>
      <c r="Y139" s="96"/>
      <c r="Z139" s="96"/>
      <c r="AA139" s="96"/>
      <c r="AB139" s="96"/>
      <c r="AC139" s="96"/>
      <c r="AD139" s="96"/>
      <c r="AE139" s="94">
        <v>283</v>
      </c>
      <c r="AF139" s="94"/>
      <c r="AG139" s="94"/>
      <c r="AH139" s="94"/>
      <c r="AI139" s="96">
        <v>6.5359477124183E-3</v>
      </c>
      <c r="AJ139" s="96"/>
      <c r="AK139" s="96"/>
      <c r="AL139" s="96"/>
      <c r="AM139" s="96"/>
      <c r="AN139" s="96"/>
      <c r="AO139" s="96"/>
      <c r="AP139" s="96"/>
    </row>
    <row r="140" spans="2:42" s="1" customFormat="1" ht="10" x14ac:dyDescent="0.2">
      <c r="B140" s="101">
        <v>2011</v>
      </c>
      <c r="C140" s="101"/>
      <c r="D140" s="101"/>
      <c r="E140" s="101"/>
      <c r="F140" s="101"/>
      <c r="G140" s="101"/>
      <c r="H140" s="101"/>
      <c r="I140" s="101"/>
      <c r="J140" s="101"/>
      <c r="K140" s="103">
        <v>3971937.02</v>
      </c>
      <c r="L140" s="103"/>
      <c r="M140" s="103"/>
      <c r="N140" s="103"/>
      <c r="O140" s="103"/>
      <c r="P140" s="103"/>
      <c r="Q140" s="103"/>
      <c r="R140" s="103"/>
      <c r="S140" s="103"/>
      <c r="T140" s="96">
        <v>1.34598033651465E-3</v>
      </c>
      <c r="U140" s="96"/>
      <c r="V140" s="96"/>
      <c r="W140" s="96"/>
      <c r="X140" s="96"/>
      <c r="Y140" s="96"/>
      <c r="Z140" s="96"/>
      <c r="AA140" s="96"/>
      <c r="AB140" s="96"/>
      <c r="AC140" s="96"/>
      <c r="AD140" s="96"/>
      <c r="AE140" s="94">
        <v>194</v>
      </c>
      <c r="AF140" s="94"/>
      <c r="AG140" s="94"/>
      <c r="AH140" s="94"/>
      <c r="AI140" s="96">
        <v>4.4804729901383403E-3</v>
      </c>
      <c r="AJ140" s="96"/>
      <c r="AK140" s="96"/>
      <c r="AL140" s="96"/>
      <c r="AM140" s="96"/>
      <c r="AN140" s="96"/>
      <c r="AO140" s="96"/>
      <c r="AP140" s="96"/>
    </row>
    <row r="141" spans="2:42" s="1" customFormat="1" ht="10" x14ac:dyDescent="0.2">
      <c r="B141" s="101">
        <v>2012</v>
      </c>
      <c r="C141" s="101"/>
      <c r="D141" s="101"/>
      <c r="E141" s="101"/>
      <c r="F141" s="101"/>
      <c r="G141" s="101"/>
      <c r="H141" s="101"/>
      <c r="I141" s="101"/>
      <c r="J141" s="101"/>
      <c r="K141" s="103">
        <v>1757676.91</v>
      </c>
      <c r="L141" s="103"/>
      <c r="M141" s="103"/>
      <c r="N141" s="103"/>
      <c r="O141" s="103"/>
      <c r="P141" s="103"/>
      <c r="Q141" s="103"/>
      <c r="R141" s="103"/>
      <c r="S141" s="103"/>
      <c r="T141" s="96">
        <v>5.9562841678840095E-4</v>
      </c>
      <c r="U141" s="96"/>
      <c r="V141" s="96"/>
      <c r="W141" s="96"/>
      <c r="X141" s="96"/>
      <c r="Y141" s="96"/>
      <c r="Z141" s="96"/>
      <c r="AA141" s="96"/>
      <c r="AB141" s="96"/>
      <c r="AC141" s="96"/>
      <c r="AD141" s="96"/>
      <c r="AE141" s="94">
        <v>79</v>
      </c>
      <c r="AF141" s="94"/>
      <c r="AG141" s="94"/>
      <c r="AH141" s="94"/>
      <c r="AI141" s="96">
        <v>1.82452250629345E-3</v>
      </c>
      <c r="AJ141" s="96"/>
      <c r="AK141" s="96"/>
      <c r="AL141" s="96"/>
      <c r="AM141" s="96"/>
      <c r="AN141" s="96"/>
      <c r="AO141" s="96"/>
      <c r="AP141" s="96"/>
    </row>
    <row r="142" spans="2:42" s="1" customFormat="1" ht="10" x14ac:dyDescent="0.2">
      <c r="B142" s="101">
        <v>2013</v>
      </c>
      <c r="C142" s="101"/>
      <c r="D142" s="101"/>
      <c r="E142" s="101"/>
      <c r="F142" s="101"/>
      <c r="G142" s="101"/>
      <c r="H142" s="101"/>
      <c r="I142" s="101"/>
      <c r="J142" s="101"/>
      <c r="K142" s="103">
        <v>5162121.17</v>
      </c>
      <c r="L142" s="103"/>
      <c r="M142" s="103"/>
      <c r="N142" s="103"/>
      <c r="O142" s="103"/>
      <c r="P142" s="103"/>
      <c r="Q142" s="103"/>
      <c r="R142" s="103"/>
      <c r="S142" s="103"/>
      <c r="T142" s="96">
        <v>1.7493010474587099E-3</v>
      </c>
      <c r="U142" s="96"/>
      <c r="V142" s="96"/>
      <c r="W142" s="96"/>
      <c r="X142" s="96"/>
      <c r="Y142" s="96"/>
      <c r="Z142" s="96"/>
      <c r="AA142" s="96"/>
      <c r="AB142" s="96"/>
      <c r="AC142" s="96"/>
      <c r="AD142" s="96"/>
      <c r="AE142" s="94">
        <v>181</v>
      </c>
      <c r="AF142" s="94"/>
      <c r="AG142" s="94"/>
      <c r="AH142" s="94"/>
      <c r="AI142" s="96">
        <v>4.1802351093558699E-3</v>
      </c>
      <c r="AJ142" s="96"/>
      <c r="AK142" s="96"/>
      <c r="AL142" s="96"/>
      <c r="AM142" s="96"/>
      <c r="AN142" s="96"/>
      <c r="AO142" s="96"/>
      <c r="AP142" s="96"/>
    </row>
    <row r="143" spans="2:42" s="1" customFormat="1" ht="10" x14ac:dyDescent="0.2">
      <c r="B143" s="101">
        <v>2014</v>
      </c>
      <c r="C143" s="101"/>
      <c r="D143" s="101"/>
      <c r="E143" s="101"/>
      <c r="F143" s="101"/>
      <c r="G143" s="101"/>
      <c r="H143" s="101"/>
      <c r="I143" s="101"/>
      <c r="J143" s="101"/>
      <c r="K143" s="103">
        <v>36119812.950000003</v>
      </c>
      <c r="L143" s="103"/>
      <c r="M143" s="103"/>
      <c r="N143" s="103"/>
      <c r="O143" s="103"/>
      <c r="P143" s="103"/>
      <c r="Q143" s="103"/>
      <c r="R143" s="103"/>
      <c r="S143" s="103"/>
      <c r="T143" s="96">
        <v>1.22400123024326E-2</v>
      </c>
      <c r="U143" s="96"/>
      <c r="V143" s="96"/>
      <c r="W143" s="96"/>
      <c r="X143" s="96"/>
      <c r="Y143" s="96"/>
      <c r="Z143" s="96"/>
      <c r="AA143" s="96"/>
      <c r="AB143" s="96"/>
      <c r="AC143" s="96"/>
      <c r="AD143" s="96"/>
      <c r="AE143" s="94">
        <v>1003</v>
      </c>
      <c r="AF143" s="94"/>
      <c r="AG143" s="94"/>
      <c r="AH143" s="94"/>
      <c r="AI143" s="96">
        <v>2.3164507263447199E-2</v>
      </c>
      <c r="AJ143" s="96"/>
      <c r="AK143" s="96"/>
      <c r="AL143" s="96"/>
      <c r="AM143" s="96"/>
      <c r="AN143" s="96"/>
      <c r="AO143" s="96"/>
      <c r="AP143" s="96"/>
    </row>
    <row r="144" spans="2:42" s="1" customFormat="1" ht="10" x14ac:dyDescent="0.2">
      <c r="B144" s="101">
        <v>2015</v>
      </c>
      <c r="C144" s="101"/>
      <c r="D144" s="101"/>
      <c r="E144" s="101"/>
      <c r="F144" s="101"/>
      <c r="G144" s="101"/>
      <c r="H144" s="101"/>
      <c r="I144" s="101"/>
      <c r="J144" s="101"/>
      <c r="K144" s="103">
        <v>348764453.52000201</v>
      </c>
      <c r="L144" s="103"/>
      <c r="M144" s="103"/>
      <c r="N144" s="103"/>
      <c r="O144" s="103"/>
      <c r="P144" s="103"/>
      <c r="Q144" s="103"/>
      <c r="R144" s="103"/>
      <c r="S144" s="103"/>
      <c r="T144" s="96">
        <v>0.11818669182050701</v>
      </c>
      <c r="U144" s="96"/>
      <c r="V144" s="96"/>
      <c r="W144" s="96"/>
      <c r="X144" s="96"/>
      <c r="Y144" s="96"/>
      <c r="Z144" s="96"/>
      <c r="AA144" s="96"/>
      <c r="AB144" s="96"/>
      <c r="AC144" s="96"/>
      <c r="AD144" s="96"/>
      <c r="AE144" s="94">
        <v>7142</v>
      </c>
      <c r="AF144" s="94"/>
      <c r="AG144" s="94"/>
      <c r="AH144" s="94"/>
      <c r="AI144" s="96">
        <v>0.164946072657567</v>
      </c>
      <c r="AJ144" s="96"/>
      <c r="AK144" s="96"/>
      <c r="AL144" s="96"/>
      <c r="AM144" s="96"/>
      <c r="AN144" s="96"/>
      <c r="AO144" s="96"/>
      <c r="AP144" s="96"/>
    </row>
    <row r="145" spans="2:44" s="1" customFormat="1" ht="10" x14ac:dyDescent="0.2">
      <c r="B145" s="101">
        <v>2016</v>
      </c>
      <c r="C145" s="101"/>
      <c r="D145" s="101"/>
      <c r="E145" s="101"/>
      <c r="F145" s="101"/>
      <c r="G145" s="101"/>
      <c r="H145" s="101"/>
      <c r="I145" s="101"/>
      <c r="J145" s="101"/>
      <c r="K145" s="103">
        <v>571892196.07999802</v>
      </c>
      <c r="L145" s="103"/>
      <c r="M145" s="103"/>
      <c r="N145" s="103"/>
      <c r="O145" s="103"/>
      <c r="P145" s="103"/>
      <c r="Q145" s="103"/>
      <c r="R145" s="103"/>
      <c r="S145" s="103"/>
      <c r="T145" s="96">
        <v>0.19379855386777001</v>
      </c>
      <c r="U145" s="96"/>
      <c r="V145" s="96"/>
      <c r="W145" s="96"/>
      <c r="X145" s="96"/>
      <c r="Y145" s="96"/>
      <c r="Z145" s="96"/>
      <c r="AA145" s="96"/>
      <c r="AB145" s="96"/>
      <c r="AC145" s="96"/>
      <c r="AD145" s="96"/>
      <c r="AE145" s="94">
        <v>10856</v>
      </c>
      <c r="AF145" s="94"/>
      <c r="AG145" s="94"/>
      <c r="AH145" s="94"/>
      <c r="AI145" s="96">
        <v>0.25072172567495798</v>
      </c>
      <c r="AJ145" s="96"/>
      <c r="AK145" s="96"/>
      <c r="AL145" s="96"/>
      <c r="AM145" s="96"/>
      <c r="AN145" s="96"/>
      <c r="AO145" s="96"/>
      <c r="AP145" s="96"/>
    </row>
    <row r="146" spans="2:44" s="1" customFormat="1" ht="10" x14ac:dyDescent="0.2">
      <c r="B146" s="101">
        <v>2017</v>
      </c>
      <c r="C146" s="101"/>
      <c r="D146" s="101"/>
      <c r="E146" s="101"/>
      <c r="F146" s="101"/>
      <c r="G146" s="101"/>
      <c r="H146" s="101"/>
      <c r="I146" s="101"/>
      <c r="J146" s="101"/>
      <c r="K146" s="103">
        <v>331369504.75</v>
      </c>
      <c r="L146" s="103"/>
      <c r="M146" s="103"/>
      <c r="N146" s="103"/>
      <c r="O146" s="103"/>
      <c r="P146" s="103"/>
      <c r="Q146" s="103"/>
      <c r="R146" s="103"/>
      <c r="S146" s="103"/>
      <c r="T146" s="96">
        <v>0.112292021567376</v>
      </c>
      <c r="U146" s="96"/>
      <c r="V146" s="96"/>
      <c r="W146" s="96"/>
      <c r="X146" s="96"/>
      <c r="Y146" s="96"/>
      <c r="Z146" s="96"/>
      <c r="AA146" s="96"/>
      <c r="AB146" s="96"/>
      <c r="AC146" s="96"/>
      <c r="AD146" s="96"/>
      <c r="AE146" s="94">
        <v>5068</v>
      </c>
      <c r="AF146" s="94"/>
      <c r="AG146" s="94"/>
      <c r="AH146" s="94"/>
      <c r="AI146" s="96">
        <v>0.117046583061964</v>
      </c>
      <c r="AJ146" s="96"/>
      <c r="AK146" s="96"/>
      <c r="AL146" s="96"/>
      <c r="AM146" s="96"/>
      <c r="AN146" s="96"/>
      <c r="AO146" s="96"/>
      <c r="AP146" s="96"/>
    </row>
    <row r="147" spans="2:44" s="1" customFormat="1" ht="10" x14ac:dyDescent="0.2">
      <c r="B147" s="101">
        <v>2018</v>
      </c>
      <c r="C147" s="101"/>
      <c r="D147" s="101"/>
      <c r="E147" s="101"/>
      <c r="F147" s="101"/>
      <c r="G147" s="101"/>
      <c r="H147" s="101"/>
      <c r="I147" s="101"/>
      <c r="J147" s="101"/>
      <c r="K147" s="103">
        <v>286740911.06999999</v>
      </c>
      <c r="L147" s="103"/>
      <c r="M147" s="103"/>
      <c r="N147" s="103"/>
      <c r="O147" s="103"/>
      <c r="P147" s="103"/>
      <c r="Q147" s="103"/>
      <c r="R147" s="103"/>
      <c r="S147" s="103"/>
      <c r="T147" s="96">
        <v>9.7168617234146701E-2</v>
      </c>
      <c r="U147" s="96"/>
      <c r="V147" s="96"/>
      <c r="W147" s="96"/>
      <c r="X147" s="96"/>
      <c r="Y147" s="96"/>
      <c r="Z147" s="96"/>
      <c r="AA147" s="96"/>
      <c r="AB147" s="96"/>
      <c r="AC147" s="96"/>
      <c r="AD147" s="96"/>
      <c r="AE147" s="94">
        <v>3692</v>
      </c>
      <c r="AF147" s="94"/>
      <c r="AG147" s="94"/>
      <c r="AH147" s="94"/>
      <c r="AI147" s="96">
        <v>8.5267558142220395E-2</v>
      </c>
      <c r="AJ147" s="96"/>
      <c r="AK147" s="96"/>
      <c r="AL147" s="96"/>
      <c r="AM147" s="96"/>
      <c r="AN147" s="96"/>
      <c r="AO147" s="96"/>
      <c r="AP147" s="96"/>
    </row>
    <row r="148" spans="2:44" s="1" customFormat="1" ht="10" x14ac:dyDescent="0.2">
      <c r="B148" s="101">
        <v>2019</v>
      </c>
      <c r="C148" s="101"/>
      <c r="D148" s="101"/>
      <c r="E148" s="101"/>
      <c r="F148" s="101"/>
      <c r="G148" s="101"/>
      <c r="H148" s="101"/>
      <c r="I148" s="101"/>
      <c r="J148" s="101"/>
      <c r="K148" s="103">
        <v>470106946.93000102</v>
      </c>
      <c r="L148" s="103"/>
      <c r="M148" s="103"/>
      <c r="N148" s="103"/>
      <c r="O148" s="103"/>
      <c r="P148" s="103"/>
      <c r="Q148" s="103"/>
      <c r="R148" s="103"/>
      <c r="S148" s="103"/>
      <c r="T148" s="96">
        <v>0.15930632923950999</v>
      </c>
      <c r="U148" s="96"/>
      <c r="V148" s="96"/>
      <c r="W148" s="96"/>
      <c r="X148" s="96"/>
      <c r="Y148" s="96"/>
      <c r="Z148" s="96"/>
      <c r="AA148" s="96"/>
      <c r="AB148" s="96"/>
      <c r="AC148" s="96"/>
      <c r="AD148" s="96"/>
      <c r="AE148" s="94">
        <v>5784</v>
      </c>
      <c r="AF148" s="94"/>
      <c r="AG148" s="94"/>
      <c r="AH148" s="94"/>
      <c r="AI148" s="96">
        <v>0.133582761726599</v>
      </c>
      <c r="AJ148" s="96"/>
      <c r="AK148" s="96"/>
      <c r="AL148" s="96"/>
      <c r="AM148" s="96"/>
      <c r="AN148" s="96"/>
      <c r="AO148" s="96"/>
      <c r="AP148" s="96"/>
    </row>
    <row r="149" spans="2:44" s="1" customFormat="1" ht="10" x14ac:dyDescent="0.2">
      <c r="B149" s="101">
        <v>2020</v>
      </c>
      <c r="C149" s="101"/>
      <c r="D149" s="101"/>
      <c r="E149" s="101"/>
      <c r="F149" s="101"/>
      <c r="G149" s="101"/>
      <c r="H149" s="101"/>
      <c r="I149" s="101"/>
      <c r="J149" s="101"/>
      <c r="K149" s="103">
        <v>272305457.31999999</v>
      </c>
      <c r="L149" s="103"/>
      <c r="M149" s="103"/>
      <c r="N149" s="103"/>
      <c r="O149" s="103"/>
      <c r="P149" s="103"/>
      <c r="Q149" s="103"/>
      <c r="R149" s="103"/>
      <c r="S149" s="103"/>
      <c r="T149" s="96">
        <v>9.2276838538177697E-2</v>
      </c>
      <c r="U149" s="96"/>
      <c r="V149" s="96"/>
      <c r="W149" s="96"/>
      <c r="X149" s="96"/>
      <c r="Y149" s="96"/>
      <c r="Z149" s="96"/>
      <c r="AA149" s="96"/>
      <c r="AB149" s="96"/>
      <c r="AC149" s="96"/>
      <c r="AD149" s="96"/>
      <c r="AE149" s="94">
        <v>2945</v>
      </c>
      <c r="AF149" s="94"/>
      <c r="AG149" s="94"/>
      <c r="AH149" s="94"/>
      <c r="AI149" s="96">
        <v>6.8015427608027895E-2</v>
      </c>
      <c r="AJ149" s="96"/>
      <c r="AK149" s="96"/>
      <c r="AL149" s="96"/>
      <c r="AM149" s="96"/>
      <c r="AN149" s="96"/>
      <c r="AO149" s="96"/>
      <c r="AP149" s="96"/>
    </row>
    <row r="150" spans="2:44" s="1" customFormat="1" ht="10" x14ac:dyDescent="0.2">
      <c r="B150" s="101">
        <v>2021</v>
      </c>
      <c r="C150" s="101"/>
      <c r="D150" s="101"/>
      <c r="E150" s="101"/>
      <c r="F150" s="101"/>
      <c r="G150" s="101"/>
      <c r="H150" s="101"/>
      <c r="I150" s="101"/>
      <c r="J150" s="101"/>
      <c r="K150" s="103">
        <v>498962294.37999898</v>
      </c>
      <c r="L150" s="103"/>
      <c r="M150" s="103"/>
      <c r="N150" s="103"/>
      <c r="O150" s="103"/>
      <c r="P150" s="103"/>
      <c r="Q150" s="103"/>
      <c r="R150" s="103"/>
      <c r="S150" s="103"/>
      <c r="T150" s="96">
        <v>0.16908461375797801</v>
      </c>
      <c r="U150" s="96"/>
      <c r="V150" s="96"/>
      <c r="W150" s="96"/>
      <c r="X150" s="96"/>
      <c r="Y150" s="96"/>
      <c r="Z150" s="96"/>
      <c r="AA150" s="96"/>
      <c r="AB150" s="96"/>
      <c r="AC150" s="96"/>
      <c r="AD150" s="96"/>
      <c r="AE150" s="94">
        <v>4664</v>
      </c>
      <c r="AF150" s="94"/>
      <c r="AG150" s="94"/>
      <c r="AH150" s="94"/>
      <c r="AI150" s="96">
        <v>0.10771611353610901</v>
      </c>
      <c r="AJ150" s="96"/>
      <c r="AK150" s="96"/>
      <c r="AL150" s="96"/>
      <c r="AM150" s="96"/>
      <c r="AN150" s="96"/>
      <c r="AO150" s="96"/>
      <c r="AP150" s="96"/>
    </row>
    <row r="151" spans="2:44" s="1" customFormat="1" ht="10" x14ac:dyDescent="0.2">
      <c r="B151" s="101">
        <v>2022</v>
      </c>
      <c r="C151" s="101"/>
      <c r="D151" s="101"/>
      <c r="E151" s="101"/>
      <c r="F151" s="101"/>
      <c r="G151" s="101"/>
      <c r="H151" s="101"/>
      <c r="I151" s="101"/>
      <c r="J151" s="101"/>
      <c r="K151" s="103">
        <v>100568973.02</v>
      </c>
      <c r="L151" s="103"/>
      <c r="M151" s="103"/>
      <c r="N151" s="103"/>
      <c r="O151" s="103"/>
      <c r="P151" s="103"/>
      <c r="Q151" s="103"/>
      <c r="R151" s="103"/>
      <c r="S151" s="103"/>
      <c r="T151" s="96">
        <v>3.4080062062110103E-2</v>
      </c>
      <c r="U151" s="96"/>
      <c r="V151" s="96"/>
      <c r="W151" s="96"/>
      <c r="X151" s="96"/>
      <c r="Y151" s="96"/>
      <c r="Z151" s="96"/>
      <c r="AA151" s="96"/>
      <c r="AB151" s="96"/>
      <c r="AC151" s="96"/>
      <c r="AD151" s="96"/>
      <c r="AE151" s="94">
        <v>966</v>
      </c>
      <c r="AF151" s="94"/>
      <c r="AG151" s="94"/>
      <c r="AH151" s="94"/>
      <c r="AI151" s="96">
        <v>2.23099840642971E-2</v>
      </c>
      <c r="AJ151" s="96"/>
      <c r="AK151" s="96"/>
      <c r="AL151" s="96"/>
      <c r="AM151" s="96"/>
      <c r="AN151" s="96"/>
      <c r="AO151" s="96"/>
      <c r="AP151" s="96"/>
    </row>
    <row r="152" spans="2:44" s="1" customFormat="1" ht="10.5" x14ac:dyDescent="0.2">
      <c r="B152" s="99"/>
      <c r="C152" s="99"/>
      <c r="D152" s="99"/>
      <c r="E152" s="99"/>
      <c r="F152" s="99"/>
      <c r="G152" s="99"/>
      <c r="H152" s="99"/>
      <c r="I152" s="99"/>
      <c r="J152" s="99"/>
      <c r="K152" s="104">
        <v>2950962144.2800002</v>
      </c>
      <c r="L152" s="104"/>
      <c r="M152" s="104"/>
      <c r="N152" s="104"/>
      <c r="O152" s="104"/>
      <c r="P152" s="104"/>
      <c r="Q152" s="104"/>
      <c r="R152" s="104"/>
      <c r="S152" s="104"/>
      <c r="T152" s="97">
        <v>1</v>
      </c>
      <c r="U152" s="97"/>
      <c r="V152" s="97"/>
      <c r="W152" s="97"/>
      <c r="X152" s="97"/>
      <c r="Y152" s="97"/>
      <c r="Z152" s="97"/>
      <c r="AA152" s="97"/>
      <c r="AB152" s="97"/>
      <c r="AC152" s="97"/>
      <c r="AD152" s="97"/>
      <c r="AE152" s="95">
        <v>43299</v>
      </c>
      <c r="AF152" s="95"/>
      <c r="AG152" s="95"/>
      <c r="AH152" s="95"/>
      <c r="AI152" s="97">
        <v>1</v>
      </c>
      <c r="AJ152" s="97"/>
      <c r="AK152" s="97"/>
      <c r="AL152" s="97"/>
      <c r="AM152" s="97"/>
      <c r="AN152" s="97"/>
      <c r="AO152" s="97"/>
      <c r="AP152" s="97"/>
    </row>
    <row r="153" spans="2:44" s="1" customFormat="1" ht="8" x14ac:dyDescent="0.2">
      <c r="L153" s="253"/>
      <c r="M153" s="253"/>
      <c r="AF153" s="253"/>
    </row>
    <row r="154" spans="2:44" s="1" customFormat="1" ht="13" x14ac:dyDescent="0.2">
      <c r="B154" s="87" t="s">
        <v>1196</v>
      </c>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row>
    <row r="155" spans="2:44" s="1" customFormat="1" ht="8" x14ac:dyDescent="0.2">
      <c r="L155" s="253"/>
      <c r="M155" s="253"/>
      <c r="AF155" s="253"/>
    </row>
    <row r="156" spans="2:44" s="1" customFormat="1" ht="10.5" x14ac:dyDescent="0.2">
      <c r="B156" s="85" t="s">
        <v>1115</v>
      </c>
      <c r="C156" s="85"/>
      <c r="D156" s="85"/>
      <c r="E156" s="85"/>
      <c r="F156" s="85"/>
      <c r="G156" s="85"/>
      <c r="H156" s="85"/>
      <c r="I156" s="85"/>
      <c r="J156" s="85" t="s">
        <v>1077</v>
      </c>
      <c r="K156" s="85"/>
      <c r="L156" s="85"/>
      <c r="M156" s="85"/>
      <c r="N156" s="85"/>
      <c r="O156" s="85"/>
      <c r="P156" s="85"/>
      <c r="Q156" s="85"/>
      <c r="R156" s="85"/>
      <c r="S156" s="85"/>
      <c r="T156" s="85"/>
      <c r="U156" s="85" t="s">
        <v>1078</v>
      </c>
      <c r="V156" s="85"/>
      <c r="W156" s="85"/>
      <c r="X156" s="85"/>
      <c r="Y156" s="85"/>
      <c r="Z156" s="85"/>
      <c r="AA156" s="85"/>
      <c r="AB156" s="85"/>
      <c r="AC156" s="85"/>
      <c r="AD156" s="85"/>
      <c r="AE156" s="85" t="s">
        <v>1116</v>
      </c>
      <c r="AF156" s="85"/>
      <c r="AG156" s="85"/>
      <c r="AH156" s="85"/>
      <c r="AI156" s="85"/>
      <c r="AJ156" s="85" t="s">
        <v>1078</v>
      </c>
      <c r="AK156" s="85"/>
      <c r="AL156" s="85"/>
      <c r="AM156" s="85"/>
      <c r="AN156" s="85"/>
      <c r="AO156" s="85"/>
      <c r="AP156" s="85"/>
    </row>
    <row r="157" spans="2:44" s="1" customFormat="1" ht="10" x14ac:dyDescent="0.2">
      <c r="B157" s="98" t="s">
        <v>1117</v>
      </c>
      <c r="C157" s="98"/>
      <c r="D157" s="98"/>
      <c r="E157" s="98"/>
      <c r="F157" s="98"/>
      <c r="G157" s="98"/>
      <c r="H157" s="98"/>
      <c r="I157" s="98"/>
      <c r="J157" s="103">
        <v>577640998.56999898</v>
      </c>
      <c r="K157" s="103"/>
      <c r="L157" s="103"/>
      <c r="M157" s="103"/>
      <c r="N157" s="103"/>
      <c r="O157" s="103"/>
      <c r="P157" s="103"/>
      <c r="Q157" s="103"/>
      <c r="R157" s="103"/>
      <c r="S157" s="103"/>
      <c r="T157" s="103"/>
      <c r="U157" s="96">
        <v>0.195746665096897</v>
      </c>
      <c r="V157" s="96"/>
      <c r="W157" s="96"/>
      <c r="X157" s="96"/>
      <c r="Y157" s="96"/>
      <c r="Z157" s="96"/>
      <c r="AA157" s="96"/>
      <c r="AB157" s="96"/>
      <c r="AC157" s="96"/>
      <c r="AD157" s="96"/>
      <c r="AE157" s="94">
        <v>12955</v>
      </c>
      <c r="AF157" s="94"/>
      <c r="AG157" s="94"/>
      <c r="AH157" s="94"/>
      <c r="AI157" s="94"/>
      <c r="AJ157" s="96">
        <v>0.53869183749844096</v>
      </c>
      <c r="AK157" s="96"/>
      <c r="AL157" s="96"/>
      <c r="AM157" s="96"/>
      <c r="AN157" s="96"/>
      <c r="AO157" s="96"/>
      <c r="AP157" s="96"/>
    </row>
    <row r="158" spans="2:44" s="1" customFormat="1" ht="10" x14ac:dyDescent="0.2">
      <c r="B158" s="98" t="s">
        <v>1118</v>
      </c>
      <c r="C158" s="98"/>
      <c r="D158" s="98"/>
      <c r="E158" s="98"/>
      <c r="F158" s="98"/>
      <c r="G158" s="98"/>
      <c r="H158" s="98"/>
      <c r="I158" s="98"/>
      <c r="J158" s="103">
        <v>960322104.67000103</v>
      </c>
      <c r="K158" s="103"/>
      <c r="L158" s="103"/>
      <c r="M158" s="103"/>
      <c r="N158" s="103"/>
      <c r="O158" s="103"/>
      <c r="P158" s="103"/>
      <c r="Q158" s="103"/>
      <c r="R158" s="103"/>
      <c r="S158" s="103"/>
      <c r="T158" s="103"/>
      <c r="U158" s="96">
        <v>0.325426778697057</v>
      </c>
      <c r="V158" s="96"/>
      <c r="W158" s="96"/>
      <c r="X158" s="96"/>
      <c r="Y158" s="96"/>
      <c r="Z158" s="96"/>
      <c r="AA158" s="96"/>
      <c r="AB158" s="96"/>
      <c r="AC158" s="96"/>
      <c r="AD158" s="96"/>
      <c r="AE158" s="94">
        <v>6649</v>
      </c>
      <c r="AF158" s="94"/>
      <c r="AG158" s="94"/>
      <c r="AH158" s="94"/>
      <c r="AI158" s="94"/>
      <c r="AJ158" s="96">
        <v>0.27647719239885199</v>
      </c>
      <c r="AK158" s="96"/>
      <c r="AL158" s="96"/>
      <c r="AM158" s="96"/>
      <c r="AN158" s="96"/>
      <c r="AO158" s="96"/>
      <c r="AP158" s="96"/>
    </row>
    <row r="159" spans="2:44" s="1" customFormat="1" ht="10" x14ac:dyDescent="0.2">
      <c r="B159" s="98" t="s">
        <v>1119</v>
      </c>
      <c r="C159" s="98"/>
      <c r="D159" s="98"/>
      <c r="E159" s="98"/>
      <c r="F159" s="98"/>
      <c r="G159" s="98"/>
      <c r="H159" s="98"/>
      <c r="I159" s="98"/>
      <c r="J159" s="103">
        <v>691461181.67999899</v>
      </c>
      <c r="K159" s="103"/>
      <c r="L159" s="103"/>
      <c r="M159" s="103"/>
      <c r="N159" s="103"/>
      <c r="O159" s="103"/>
      <c r="P159" s="103"/>
      <c r="Q159" s="103"/>
      <c r="R159" s="103"/>
      <c r="S159" s="103"/>
      <c r="T159" s="103"/>
      <c r="U159" s="96">
        <v>0.23431719821289301</v>
      </c>
      <c r="V159" s="96"/>
      <c r="W159" s="96"/>
      <c r="X159" s="96"/>
      <c r="Y159" s="96"/>
      <c r="Z159" s="96"/>
      <c r="AA159" s="96"/>
      <c r="AB159" s="96"/>
      <c r="AC159" s="96"/>
      <c r="AD159" s="96"/>
      <c r="AE159" s="94">
        <v>2871</v>
      </c>
      <c r="AF159" s="94"/>
      <c r="AG159" s="94"/>
      <c r="AH159" s="94"/>
      <c r="AI159" s="94"/>
      <c r="AJ159" s="96">
        <v>0.119381263254189</v>
      </c>
      <c r="AK159" s="96"/>
      <c r="AL159" s="96"/>
      <c r="AM159" s="96"/>
      <c r="AN159" s="96"/>
      <c r="AO159" s="96"/>
      <c r="AP159" s="96"/>
    </row>
    <row r="160" spans="2:44" s="1" customFormat="1" ht="10" x14ac:dyDescent="0.2">
      <c r="B160" s="98" t="s">
        <v>1120</v>
      </c>
      <c r="C160" s="98"/>
      <c r="D160" s="98"/>
      <c r="E160" s="98"/>
      <c r="F160" s="98"/>
      <c r="G160" s="98"/>
      <c r="H160" s="98"/>
      <c r="I160" s="98"/>
      <c r="J160" s="103">
        <v>301334248.67000002</v>
      </c>
      <c r="K160" s="103"/>
      <c r="L160" s="103"/>
      <c r="M160" s="103"/>
      <c r="N160" s="103"/>
      <c r="O160" s="103"/>
      <c r="P160" s="103"/>
      <c r="Q160" s="103"/>
      <c r="R160" s="103"/>
      <c r="S160" s="103"/>
      <c r="T160" s="103"/>
      <c r="U160" s="96">
        <v>0.102113898429396</v>
      </c>
      <c r="V160" s="96"/>
      <c r="W160" s="96"/>
      <c r="X160" s="96"/>
      <c r="Y160" s="96"/>
      <c r="Z160" s="96"/>
      <c r="AA160" s="96"/>
      <c r="AB160" s="96"/>
      <c r="AC160" s="96"/>
      <c r="AD160" s="96"/>
      <c r="AE160" s="94">
        <v>889</v>
      </c>
      <c r="AF160" s="94"/>
      <c r="AG160" s="94"/>
      <c r="AH160" s="94"/>
      <c r="AI160" s="94"/>
      <c r="AJ160" s="96">
        <v>3.6966194020541403E-2</v>
      </c>
      <c r="AK160" s="96"/>
      <c r="AL160" s="96"/>
      <c r="AM160" s="96"/>
      <c r="AN160" s="96"/>
      <c r="AO160" s="96"/>
      <c r="AP160" s="96"/>
    </row>
    <row r="161" spans="2:44" s="1" customFormat="1" ht="10" x14ac:dyDescent="0.2">
      <c r="B161" s="98" t="s">
        <v>1121</v>
      </c>
      <c r="C161" s="98"/>
      <c r="D161" s="98"/>
      <c r="E161" s="98"/>
      <c r="F161" s="98"/>
      <c r="G161" s="98"/>
      <c r="H161" s="98"/>
      <c r="I161" s="98"/>
      <c r="J161" s="103">
        <v>420203610.69</v>
      </c>
      <c r="K161" s="103"/>
      <c r="L161" s="103"/>
      <c r="M161" s="103"/>
      <c r="N161" s="103"/>
      <c r="O161" s="103"/>
      <c r="P161" s="103"/>
      <c r="Q161" s="103"/>
      <c r="R161" s="103"/>
      <c r="S161" s="103"/>
      <c r="T161" s="103"/>
      <c r="U161" s="96">
        <v>0.14239545956375699</v>
      </c>
      <c r="V161" s="96"/>
      <c r="W161" s="96"/>
      <c r="X161" s="96"/>
      <c r="Y161" s="96"/>
      <c r="Z161" s="96"/>
      <c r="AA161" s="96"/>
      <c r="AB161" s="96"/>
      <c r="AC161" s="96"/>
      <c r="AD161" s="96"/>
      <c r="AE161" s="94">
        <v>685</v>
      </c>
      <c r="AF161" s="94"/>
      <c r="AG161" s="94"/>
      <c r="AH161" s="94"/>
      <c r="AI161" s="94"/>
      <c r="AJ161" s="96">
        <v>2.8483512827976201E-2</v>
      </c>
      <c r="AK161" s="96"/>
      <c r="AL161" s="96"/>
      <c r="AM161" s="96"/>
      <c r="AN161" s="96"/>
      <c r="AO161" s="96"/>
      <c r="AP161" s="96"/>
    </row>
    <row r="162" spans="2:44" s="1" customFormat="1" ht="10.5" x14ac:dyDescent="0.2">
      <c r="B162" s="99"/>
      <c r="C162" s="99"/>
      <c r="D162" s="99"/>
      <c r="E162" s="99"/>
      <c r="F162" s="99"/>
      <c r="G162" s="99"/>
      <c r="H162" s="99"/>
      <c r="I162" s="99"/>
      <c r="J162" s="104">
        <v>2950962144.2800002</v>
      </c>
      <c r="K162" s="104"/>
      <c r="L162" s="104"/>
      <c r="M162" s="104"/>
      <c r="N162" s="104"/>
      <c r="O162" s="104"/>
      <c r="P162" s="104"/>
      <c r="Q162" s="104"/>
      <c r="R162" s="104"/>
      <c r="S162" s="104"/>
      <c r="T162" s="104"/>
      <c r="U162" s="97">
        <v>1</v>
      </c>
      <c r="V162" s="97"/>
      <c r="W162" s="97"/>
      <c r="X162" s="97"/>
      <c r="Y162" s="97"/>
      <c r="Z162" s="97"/>
      <c r="AA162" s="97"/>
      <c r="AB162" s="97"/>
      <c r="AC162" s="97"/>
      <c r="AD162" s="97"/>
      <c r="AE162" s="95">
        <v>24049</v>
      </c>
      <c r="AF162" s="95"/>
      <c r="AG162" s="95"/>
      <c r="AH162" s="95"/>
      <c r="AI162" s="95"/>
      <c r="AJ162" s="97">
        <v>1</v>
      </c>
      <c r="AK162" s="97"/>
      <c r="AL162" s="97"/>
      <c r="AM162" s="97"/>
      <c r="AN162" s="97"/>
      <c r="AO162" s="97"/>
      <c r="AP162" s="97"/>
    </row>
    <row r="163" spans="2:44" s="1" customFormat="1" ht="8" x14ac:dyDescent="0.2">
      <c r="L163" s="253"/>
      <c r="M163" s="253"/>
      <c r="AF163" s="253"/>
    </row>
    <row r="164" spans="2:44" s="1" customFormat="1" ht="13" x14ac:dyDescent="0.2">
      <c r="B164" s="87" t="s">
        <v>1197</v>
      </c>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row>
    <row r="165" spans="2:44" s="1" customFormat="1" ht="8" x14ac:dyDescent="0.2">
      <c r="L165" s="253"/>
      <c r="M165" s="253"/>
      <c r="AF165" s="253"/>
    </row>
    <row r="166" spans="2:44" s="1" customFormat="1" ht="10.5" x14ac:dyDescent="0.2">
      <c r="B166" s="99"/>
      <c r="C166" s="99"/>
      <c r="D166" s="99"/>
      <c r="E166" s="99"/>
      <c r="F166" s="99"/>
      <c r="G166" s="99"/>
      <c r="H166" s="99"/>
      <c r="I166" s="85" t="s">
        <v>1077</v>
      </c>
      <c r="J166" s="85"/>
      <c r="K166" s="85"/>
      <c r="L166" s="85"/>
      <c r="M166" s="85"/>
      <c r="N166" s="85"/>
      <c r="O166" s="85"/>
      <c r="P166" s="85"/>
      <c r="Q166" s="85"/>
      <c r="R166" s="85"/>
      <c r="S166" s="85"/>
      <c r="T166" s="85" t="s">
        <v>1078</v>
      </c>
      <c r="U166" s="85"/>
      <c r="V166" s="85"/>
      <c r="W166" s="85"/>
      <c r="X166" s="85"/>
      <c r="Y166" s="85"/>
      <c r="Z166" s="85"/>
      <c r="AA166" s="85"/>
      <c r="AB166" s="85"/>
      <c r="AC166" s="85"/>
      <c r="AD166" s="85" t="s">
        <v>1079</v>
      </c>
      <c r="AE166" s="85"/>
      <c r="AF166" s="85"/>
      <c r="AG166" s="85"/>
      <c r="AH166" s="85"/>
      <c r="AI166" s="85"/>
      <c r="AJ166" s="85"/>
      <c r="AK166" s="85"/>
      <c r="AL166" s="85"/>
      <c r="AM166" s="85" t="s">
        <v>1078</v>
      </c>
      <c r="AN166" s="85"/>
      <c r="AO166" s="85"/>
      <c r="AP166" s="85"/>
    </row>
    <row r="167" spans="2:44" s="1" customFormat="1" ht="10" x14ac:dyDescent="0.2">
      <c r="B167" s="98" t="s">
        <v>1122</v>
      </c>
      <c r="C167" s="98"/>
      <c r="D167" s="98"/>
      <c r="E167" s="98"/>
      <c r="F167" s="98"/>
      <c r="G167" s="98"/>
      <c r="H167" s="98"/>
      <c r="I167" s="103">
        <v>2373726.48</v>
      </c>
      <c r="J167" s="103"/>
      <c r="K167" s="103"/>
      <c r="L167" s="103"/>
      <c r="M167" s="103"/>
      <c r="N167" s="103"/>
      <c r="O167" s="103"/>
      <c r="P167" s="103"/>
      <c r="Q167" s="103"/>
      <c r="R167" s="103"/>
      <c r="S167" s="103"/>
      <c r="T167" s="96">
        <v>8.0439069155838205E-4</v>
      </c>
      <c r="U167" s="96"/>
      <c r="V167" s="96"/>
      <c r="W167" s="96"/>
      <c r="X167" s="96"/>
      <c r="Y167" s="96"/>
      <c r="Z167" s="96"/>
      <c r="AA167" s="96"/>
      <c r="AB167" s="96"/>
      <c r="AC167" s="96"/>
      <c r="AD167" s="94">
        <v>54</v>
      </c>
      <c r="AE167" s="94"/>
      <c r="AF167" s="94"/>
      <c r="AG167" s="94"/>
      <c r="AH167" s="94"/>
      <c r="AI167" s="94"/>
      <c r="AJ167" s="94"/>
      <c r="AK167" s="94"/>
      <c r="AL167" s="94"/>
      <c r="AM167" s="96">
        <v>1.24714196632717E-3</v>
      </c>
      <c r="AN167" s="96"/>
      <c r="AO167" s="96"/>
      <c r="AP167" s="96"/>
    </row>
    <row r="168" spans="2:44" s="1" customFormat="1" ht="10" x14ac:dyDescent="0.2">
      <c r="B168" s="98" t="s">
        <v>1123</v>
      </c>
      <c r="C168" s="98"/>
      <c r="D168" s="98"/>
      <c r="E168" s="98"/>
      <c r="F168" s="98"/>
      <c r="G168" s="98"/>
      <c r="H168" s="98"/>
      <c r="I168" s="103">
        <v>135482638.88</v>
      </c>
      <c r="J168" s="103"/>
      <c r="K168" s="103"/>
      <c r="L168" s="103"/>
      <c r="M168" s="103"/>
      <c r="N168" s="103"/>
      <c r="O168" s="103"/>
      <c r="P168" s="103"/>
      <c r="Q168" s="103"/>
      <c r="R168" s="103"/>
      <c r="S168" s="103"/>
      <c r="T168" s="96">
        <v>4.5911344251776502E-2</v>
      </c>
      <c r="U168" s="96"/>
      <c r="V168" s="96"/>
      <c r="W168" s="96"/>
      <c r="X168" s="96"/>
      <c r="Y168" s="96"/>
      <c r="Z168" s="96"/>
      <c r="AA168" s="96"/>
      <c r="AB168" s="96"/>
      <c r="AC168" s="96"/>
      <c r="AD168" s="94">
        <v>1435</v>
      </c>
      <c r="AE168" s="94"/>
      <c r="AF168" s="94"/>
      <c r="AG168" s="94"/>
      <c r="AH168" s="94"/>
      <c r="AI168" s="94"/>
      <c r="AJ168" s="94"/>
      <c r="AK168" s="94"/>
      <c r="AL168" s="94"/>
      <c r="AM168" s="96">
        <v>3.3141642994064503E-2</v>
      </c>
      <c r="AN168" s="96"/>
      <c r="AO168" s="96"/>
      <c r="AP168" s="96"/>
    </row>
    <row r="169" spans="2:44" s="1" customFormat="1" ht="10" x14ac:dyDescent="0.2">
      <c r="B169" s="98" t="s">
        <v>1124</v>
      </c>
      <c r="C169" s="98"/>
      <c r="D169" s="98"/>
      <c r="E169" s="98"/>
      <c r="F169" s="98"/>
      <c r="G169" s="98"/>
      <c r="H169" s="98"/>
      <c r="I169" s="103">
        <v>890940129.799999</v>
      </c>
      <c r="J169" s="103"/>
      <c r="K169" s="103"/>
      <c r="L169" s="103"/>
      <c r="M169" s="103"/>
      <c r="N169" s="103"/>
      <c r="O169" s="103"/>
      <c r="P169" s="103"/>
      <c r="Q169" s="103"/>
      <c r="R169" s="103"/>
      <c r="S169" s="103"/>
      <c r="T169" s="96">
        <v>0.30191513351906302</v>
      </c>
      <c r="U169" s="96"/>
      <c r="V169" s="96"/>
      <c r="W169" s="96"/>
      <c r="X169" s="96"/>
      <c r="Y169" s="96"/>
      <c r="Z169" s="96"/>
      <c r="AA169" s="96"/>
      <c r="AB169" s="96"/>
      <c r="AC169" s="96"/>
      <c r="AD169" s="94">
        <v>11179</v>
      </c>
      <c r="AE169" s="94"/>
      <c r="AF169" s="94"/>
      <c r="AG169" s="94"/>
      <c r="AH169" s="94"/>
      <c r="AI169" s="94"/>
      <c r="AJ169" s="94"/>
      <c r="AK169" s="94"/>
      <c r="AL169" s="94"/>
      <c r="AM169" s="96">
        <v>0.25818148225132198</v>
      </c>
      <c r="AN169" s="96"/>
      <c r="AO169" s="96"/>
      <c r="AP169" s="96"/>
    </row>
    <row r="170" spans="2:44" s="1" customFormat="1" ht="10" x14ac:dyDescent="0.2">
      <c r="B170" s="98" t="s">
        <v>1125</v>
      </c>
      <c r="C170" s="98"/>
      <c r="D170" s="98"/>
      <c r="E170" s="98"/>
      <c r="F170" s="98"/>
      <c r="G170" s="98"/>
      <c r="H170" s="98"/>
      <c r="I170" s="103">
        <v>1612993093.02001</v>
      </c>
      <c r="J170" s="103"/>
      <c r="K170" s="103"/>
      <c r="L170" s="103"/>
      <c r="M170" s="103"/>
      <c r="N170" s="103"/>
      <c r="O170" s="103"/>
      <c r="P170" s="103"/>
      <c r="Q170" s="103"/>
      <c r="R170" s="103"/>
      <c r="S170" s="103"/>
      <c r="T170" s="96">
        <v>0.54659904605911402</v>
      </c>
      <c r="U170" s="96"/>
      <c r="V170" s="96"/>
      <c r="W170" s="96"/>
      <c r="X170" s="96"/>
      <c r="Y170" s="96"/>
      <c r="Z170" s="96"/>
      <c r="AA170" s="96"/>
      <c r="AB170" s="96"/>
      <c r="AC170" s="96"/>
      <c r="AD170" s="94">
        <v>25197</v>
      </c>
      <c r="AE170" s="94"/>
      <c r="AF170" s="94"/>
      <c r="AG170" s="94"/>
      <c r="AH170" s="94"/>
      <c r="AI170" s="94"/>
      <c r="AJ170" s="94"/>
      <c r="AK170" s="94"/>
      <c r="AL170" s="94"/>
      <c r="AM170" s="96">
        <v>0.58193029862121504</v>
      </c>
      <c r="AN170" s="96"/>
      <c r="AO170" s="96"/>
      <c r="AP170" s="96"/>
    </row>
    <row r="171" spans="2:44" s="1" customFormat="1" ht="10" x14ac:dyDescent="0.2">
      <c r="B171" s="98" t="s">
        <v>1126</v>
      </c>
      <c r="C171" s="98"/>
      <c r="D171" s="98"/>
      <c r="E171" s="98"/>
      <c r="F171" s="98"/>
      <c r="G171" s="98"/>
      <c r="H171" s="98"/>
      <c r="I171" s="103">
        <v>198591273.93000001</v>
      </c>
      <c r="J171" s="103"/>
      <c r="K171" s="103"/>
      <c r="L171" s="103"/>
      <c r="M171" s="103"/>
      <c r="N171" s="103"/>
      <c r="O171" s="103"/>
      <c r="P171" s="103"/>
      <c r="Q171" s="103"/>
      <c r="R171" s="103"/>
      <c r="S171" s="103"/>
      <c r="T171" s="96">
        <v>6.7297126909926397E-2</v>
      </c>
      <c r="U171" s="96"/>
      <c r="V171" s="96"/>
      <c r="W171" s="96"/>
      <c r="X171" s="96"/>
      <c r="Y171" s="96"/>
      <c r="Z171" s="96"/>
      <c r="AA171" s="96"/>
      <c r="AB171" s="96"/>
      <c r="AC171" s="96"/>
      <c r="AD171" s="94">
        <v>3227</v>
      </c>
      <c r="AE171" s="94"/>
      <c r="AF171" s="94"/>
      <c r="AG171" s="94"/>
      <c r="AH171" s="94"/>
      <c r="AI171" s="94"/>
      <c r="AJ171" s="94"/>
      <c r="AK171" s="94"/>
      <c r="AL171" s="94"/>
      <c r="AM171" s="96">
        <v>7.4528280098847502E-2</v>
      </c>
      <c r="AN171" s="96"/>
      <c r="AO171" s="96"/>
      <c r="AP171" s="96"/>
    </row>
    <row r="172" spans="2:44" s="1" customFormat="1" ht="10" x14ac:dyDescent="0.2">
      <c r="B172" s="98" t="s">
        <v>1127</v>
      </c>
      <c r="C172" s="98"/>
      <c r="D172" s="98"/>
      <c r="E172" s="98"/>
      <c r="F172" s="98"/>
      <c r="G172" s="98"/>
      <c r="H172" s="98"/>
      <c r="I172" s="103">
        <v>85835105.950000003</v>
      </c>
      <c r="J172" s="103"/>
      <c r="K172" s="103"/>
      <c r="L172" s="103"/>
      <c r="M172" s="103"/>
      <c r="N172" s="103"/>
      <c r="O172" s="103"/>
      <c r="P172" s="103"/>
      <c r="Q172" s="103"/>
      <c r="R172" s="103"/>
      <c r="S172" s="103"/>
      <c r="T172" s="96">
        <v>2.9087159290192299E-2</v>
      </c>
      <c r="U172" s="96"/>
      <c r="V172" s="96"/>
      <c r="W172" s="96"/>
      <c r="X172" s="96"/>
      <c r="Y172" s="96"/>
      <c r="Z172" s="96"/>
      <c r="AA172" s="96"/>
      <c r="AB172" s="96"/>
      <c r="AC172" s="96"/>
      <c r="AD172" s="94">
        <v>1493</v>
      </c>
      <c r="AE172" s="94"/>
      <c r="AF172" s="94"/>
      <c r="AG172" s="94"/>
      <c r="AH172" s="94"/>
      <c r="AI172" s="94"/>
      <c r="AJ172" s="94"/>
      <c r="AK172" s="94"/>
      <c r="AL172" s="94"/>
      <c r="AM172" s="96">
        <v>3.4481165846786302E-2</v>
      </c>
      <c r="AN172" s="96"/>
      <c r="AO172" s="96"/>
      <c r="AP172" s="96"/>
    </row>
    <row r="173" spans="2:44" s="1" customFormat="1" ht="10" x14ac:dyDescent="0.2">
      <c r="B173" s="98" t="s">
        <v>1128</v>
      </c>
      <c r="C173" s="98"/>
      <c r="D173" s="98"/>
      <c r="E173" s="98"/>
      <c r="F173" s="98"/>
      <c r="G173" s="98"/>
      <c r="H173" s="98"/>
      <c r="I173" s="103">
        <v>16731769.91</v>
      </c>
      <c r="J173" s="103"/>
      <c r="K173" s="103"/>
      <c r="L173" s="103"/>
      <c r="M173" s="103"/>
      <c r="N173" s="103"/>
      <c r="O173" s="103"/>
      <c r="P173" s="103"/>
      <c r="Q173" s="103"/>
      <c r="R173" s="103"/>
      <c r="S173" s="103"/>
      <c r="T173" s="96">
        <v>5.6699371567446198E-3</v>
      </c>
      <c r="U173" s="96"/>
      <c r="V173" s="96"/>
      <c r="W173" s="96"/>
      <c r="X173" s="96"/>
      <c r="Y173" s="96"/>
      <c r="Z173" s="96"/>
      <c r="AA173" s="96"/>
      <c r="AB173" s="96"/>
      <c r="AC173" s="96"/>
      <c r="AD173" s="94">
        <v>379</v>
      </c>
      <c r="AE173" s="94"/>
      <c r="AF173" s="94"/>
      <c r="AG173" s="94"/>
      <c r="AH173" s="94"/>
      <c r="AI173" s="94"/>
      <c r="AJ173" s="94"/>
      <c r="AK173" s="94"/>
      <c r="AL173" s="94"/>
      <c r="AM173" s="96">
        <v>8.7530889858888194E-3</v>
      </c>
      <c r="AN173" s="96"/>
      <c r="AO173" s="96"/>
      <c r="AP173" s="96"/>
    </row>
    <row r="174" spans="2:44" s="1" customFormat="1" ht="10" x14ac:dyDescent="0.2">
      <c r="B174" s="98" t="s">
        <v>1129</v>
      </c>
      <c r="C174" s="98"/>
      <c r="D174" s="98"/>
      <c r="E174" s="98"/>
      <c r="F174" s="98"/>
      <c r="G174" s="98"/>
      <c r="H174" s="98"/>
      <c r="I174" s="103">
        <v>4772163.5</v>
      </c>
      <c r="J174" s="103"/>
      <c r="K174" s="103"/>
      <c r="L174" s="103"/>
      <c r="M174" s="103"/>
      <c r="N174" s="103"/>
      <c r="O174" s="103"/>
      <c r="P174" s="103"/>
      <c r="Q174" s="103"/>
      <c r="R174" s="103"/>
      <c r="S174" s="103"/>
      <c r="T174" s="96">
        <v>1.6171551062591999E-3</v>
      </c>
      <c r="U174" s="96"/>
      <c r="V174" s="96"/>
      <c r="W174" s="96"/>
      <c r="X174" s="96"/>
      <c r="Y174" s="96"/>
      <c r="Z174" s="96"/>
      <c r="AA174" s="96"/>
      <c r="AB174" s="96"/>
      <c r="AC174" s="96"/>
      <c r="AD174" s="94">
        <v>174</v>
      </c>
      <c r="AE174" s="94"/>
      <c r="AF174" s="94"/>
      <c r="AG174" s="94"/>
      <c r="AH174" s="94"/>
      <c r="AI174" s="94"/>
      <c r="AJ174" s="94"/>
      <c r="AK174" s="94"/>
      <c r="AL174" s="94"/>
      <c r="AM174" s="96">
        <v>4.0185685581653197E-3</v>
      </c>
      <c r="AN174" s="96"/>
      <c r="AO174" s="96"/>
      <c r="AP174" s="96"/>
    </row>
    <row r="175" spans="2:44" s="1" customFormat="1" ht="10" x14ac:dyDescent="0.2">
      <c r="B175" s="98" t="s">
        <v>1130</v>
      </c>
      <c r="C175" s="98"/>
      <c r="D175" s="98"/>
      <c r="E175" s="98"/>
      <c r="F175" s="98"/>
      <c r="G175" s="98"/>
      <c r="H175" s="98"/>
      <c r="I175" s="103">
        <v>2433232.2400000002</v>
      </c>
      <c r="J175" s="103"/>
      <c r="K175" s="103"/>
      <c r="L175" s="103"/>
      <c r="M175" s="103"/>
      <c r="N175" s="103"/>
      <c r="O175" s="103"/>
      <c r="P175" s="103"/>
      <c r="Q175" s="103"/>
      <c r="R175" s="103"/>
      <c r="S175" s="103"/>
      <c r="T175" s="96">
        <v>8.2455555884254704E-4</v>
      </c>
      <c r="U175" s="96"/>
      <c r="V175" s="96"/>
      <c r="W175" s="96"/>
      <c r="X175" s="96"/>
      <c r="Y175" s="96"/>
      <c r="Z175" s="96"/>
      <c r="AA175" s="96"/>
      <c r="AB175" s="96"/>
      <c r="AC175" s="96"/>
      <c r="AD175" s="94">
        <v>84</v>
      </c>
      <c r="AE175" s="94"/>
      <c r="AF175" s="94"/>
      <c r="AG175" s="94"/>
      <c r="AH175" s="94"/>
      <c r="AI175" s="94"/>
      <c r="AJ175" s="94"/>
      <c r="AK175" s="94"/>
      <c r="AL175" s="94"/>
      <c r="AM175" s="96">
        <v>1.9399986142866999E-3</v>
      </c>
      <c r="AN175" s="96"/>
      <c r="AO175" s="96"/>
      <c r="AP175" s="96"/>
    </row>
    <row r="176" spans="2:44" s="1" customFormat="1" ht="10" x14ac:dyDescent="0.2">
      <c r="B176" s="98" t="s">
        <v>1131</v>
      </c>
      <c r="C176" s="98"/>
      <c r="D176" s="98"/>
      <c r="E176" s="98"/>
      <c r="F176" s="98"/>
      <c r="G176" s="98"/>
      <c r="H176" s="98"/>
      <c r="I176" s="103">
        <v>574437.73</v>
      </c>
      <c r="J176" s="103"/>
      <c r="K176" s="103"/>
      <c r="L176" s="103"/>
      <c r="M176" s="103"/>
      <c r="N176" s="103"/>
      <c r="O176" s="103"/>
      <c r="P176" s="103"/>
      <c r="Q176" s="103"/>
      <c r="R176" s="103"/>
      <c r="S176" s="103"/>
      <c r="T176" s="96">
        <v>1.94661165380742E-4</v>
      </c>
      <c r="U176" s="96"/>
      <c r="V176" s="96"/>
      <c r="W176" s="96"/>
      <c r="X176" s="96"/>
      <c r="Y176" s="96"/>
      <c r="Z176" s="96"/>
      <c r="AA176" s="96"/>
      <c r="AB176" s="96"/>
      <c r="AC176" s="96"/>
      <c r="AD176" s="94">
        <v>47</v>
      </c>
      <c r="AE176" s="94"/>
      <c r="AF176" s="94"/>
      <c r="AG176" s="94"/>
      <c r="AH176" s="94"/>
      <c r="AI176" s="94"/>
      <c r="AJ176" s="94"/>
      <c r="AK176" s="94"/>
      <c r="AL176" s="94"/>
      <c r="AM176" s="96">
        <v>1.08547541513661E-3</v>
      </c>
      <c r="AN176" s="96"/>
      <c r="AO176" s="96"/>
      <c r="AP176" s="96"/>
    </row>
    <row r="177" spans="2:44" s="1" customFormat="1" ht="10" x14ac:dyDescent="0.2">
      <c r="B177" s="98" t="s">
        <v>1132</v>
      </c>
      <c r="C177" s="98"/>
      <c r="D177" s="98"/>
      <c r="E177" s="98"/>
      <c r="F177" s="98"/>
      <c r="G177" s="98"/>
      <c r="H177" s="98"/>
      <c r="I177" s="103">
        <v>173183.7</v>
      </c>
      <c r="J177" s="103"/>
      <c r="K177" s="103"/>
      <c r="L177" s="103"/>
      <c r="M177" s="103"/>
      <c r="N177" s="103"/>
      <c r="O177" s="103"/>
      <c r="P177" s="103"/>
      <c r="Q177" s="103"/>
      <c r="R177" s="103"/>
      <c r="S177" s="103"/>
      <c r="T177" s="96">
        <v>5.8687198117973303E-5</v>
      </c>
      <c r="U177" s="96"/>
      <c r="V177" s="96"/>
      <c r="W177" s="96"/>
      <c r="X177" s="96"/>
      <c r="Y177" s="96"/>
      <c r="Z177" s="96"/>
      <c r="AA177" s="96"/>
      <c r="AB177" s="96"/>
      <c r="AC177" s="96"/>
      <c r="AD177" s="94">
        <v>18</v>
      </c>
      <c r="AE177" s="94"/>
      <c r="AF177" s="94"/>
      <c r="AG177" s="94"/>
      <c r="AH177" s="94"/>
      <c r="AI177" s="94"/>
      <c r="AJ177" s="94"/>
      <c r="AK177" s="94"/>
      <c r="AL177" s="94"/>
      <c r="AM177" s="96">
        <v>4.1571398877572201E-4</v>
      </c>
      <c r="AN177" s="96"/>
      <c r="AO177" s="96"/>
      <c r="AP177" s="96"/>
    </row>
    <row r="178" spans="2:44" s="1" customFormat="1" ht="10" x14ac:dyDescent="0.2">
      <c r="B178" s="98" t="s">
        <v>1133</v>
      </c>
      <c r="C178" s="98"/>
      <c r="D178" s="98"/>
      <c r="E178" s="98"/>
      <c r="F178" s="98"/>
      <c r="G178" s="98"/>
      <c r="H178" s="98"/>
      <c r="I178" s="103">
        <v>58816.26</v>
      </c>
      <c r="J178" s="103"/>
      <c r="K178" s="103"/>
      <c r="L178" s="103"/>
      <c r="M178" s="103"/>
      <c r="N178" s="103"/>
      <c r="O178" s="103"/>
      <c r="P178" s="103"/>
      <c r="Q178" s="103"/>
      <c r="R178" s="103"/>
      <c r="S178" s="103"/>
      <c r="T178" s="96">
        <v>1.99312146765442E-5</v>
      </c>
      <c r="U178" s="96"/>
      <c r="V178" s="96"/>
      <c r="W178" s="96"/>
      <c r="X178" s="96"/>
      <c r="Y178" s="96"/>
      <c r="Z178" s="96"/>
      <c r="AA178" s="96"/>
      <c r="AB178" s="96"/>
      <c r="AC178" s="96"/>
      <c r="AD178" s="94">
        <v>9</v>
      </c>
      <c r="AE178" s="94"/>
      <c r="AF178" s="94"/>
      <c r="AG178" s="94"/>
      <c r="AH178" s="94"/>
      <c r="AI178" s="94"/>
      <c r="AJ178" s="94"/>
      <c r="AK178" s="94"/>
      <c r="AL178" s="94"/>
      <c r="AM178" s="96">
        <v>2.07856994387861E-4</v>
      </c>
      <c r="AN178" s="96"/>
      <c r="AO178" s="96"/>
      <c r="AP178" s="96"/>
    </row>
    <row r="179" spans="2:44" s="1" customFormat="1" ht="10" x14ac:dyDescent="0.2">
      <c r="B179" s="98" t="s">
        <v>1134</v>
      </c>
      <c r="C179" s="98"/>
      <c r="D179" s="98"/>
      <c r="E179" s="98"/>
      <c r="F179" s="98"/>
      <c r="G179" s="98"/>
      <c r="H179" s="98"/>
      <c r="I179" s="103">
        <v>2572.88</v>
      </c>
      <c r="J179" s="103"/>
      <c r="K179" s="103"/>
      <c r="L179" s="103"/>
      <c r="M179" s="103"/>
      <c r="N179" s="103"/>
      <c r="O179" s="103"/>
      <c r="P179" s="103"/>
      <c r="Q179" s="103"/>
      <c r="R179" s="103"/>
      <c r="S179" s="103"/>
      <c r="T179" s="96">
        <v>8.7187834821505202E-7</v>
      </c>
      <c r="U179" s="96"/>
      <c r="V179" s="96"/>
      <c r="W179" s="96"/>
      <c r="X179" s="96"/>
      <c r="Y179" s="96"/>
      <c r="Z179" s="96"/>
      <c r="AA179" s="96"/>
      <c r="AB179" s="96"/>
      <c r="AC179" s="96"/>
      <c r="AD179" s="94">
        <v>3</v>
      </c>
      <c r="AE179" s="94"/>
      <c r="AF179" s="94"/>
      <c r="AG179" s="94"/>
      <c r="AH179" s="94"/>
      <c r="AI179" s="94"/>
      <c r="AJ179" s="94"/>
      <c r="AK179" s="94"/>
      <c r="AL179" s="94"/>
      <c r="AM179" s="96">
        <v>6.9285664795953704E-5</v>
      </c>
      <c r="AN179" s="96"/>
      <c r="AO179" s="96"/>
      <c r="AP179" s="96"/>
    </row>
    <row r="180" spans="2:44" s="1" customFormat="1" ht="10.5" x14ac:dyDescent="0.2">
      <c r="B180" s="99"/>
      <c r="C180" s="99"/>
      <c r="D180" s="99"/>
      <c r="E180" s="99"/>
      <c r="F180" s="99"/>
      <c r="G180" s="99"/>
      <c r="H180" s="99"/>
      <c r="I180" s="104">
        <v>2950962144.2800102</v>
      </c>
      <c r="J180" s="104"/>
      <c r="K180" s="104"/>
      <c r="L180" s="104"/>
      <c r="M180" s="104"/>
      <c r="N180" s="104"/>
      <c r="O180" s="104"/>
      <c r="P180" s="104"/>
      <c r="Q180" s="104"/>
      <c r="R180" s="104"/>
      <c r="S180" s="104"/>
      <c r="T180" s="97">
        <v>1</v>
      </c>
      <c r="U180" s="97"/>
      <c r="V180" s="97"/>
      <c r="W180" s="97"/>
      <c r="X180" s="97"/>
      <c r="Y180" s="97"/>
      <c r="Z180" s="97"/>
      <c r="AA180" s="97"/>
      <c r="AB180" s="97"/>
      <c r="AC180" s="97"/>
      <c r="AD180" s="95">
        <v>43299</v>
      </c>
      <c r="AE180" s="95"/>
      <c r="AF180" s="95"/>
      <c r="AG180" s="95"/>
      <c r="AH180" s="95"/>
      <c r="AI180" s="95"/>
      <c r="AJ180" s="95"/>
      <c r="AK180" s="95"/>
      <c r="AL180" s="95"/>
      <c r="AM180" s="97">
        <v>1</v>
      </c>
      <c r="AN180" s="97"/>
      <c r="AO180" s="97"/>
      <c r="AP180" s="97"/>
    </row>
    <row r="181" spans="2:44" s="1" customFormat="1" ht="8" x14ac:dyDescent="0.2">
      <c r="L181" s="253"/>
      <c r="M181" s="253"/>
      <c r="AF181" s="253"/>
    </row>
    <row r="182" spans="2:44" s="1" customFormat="1" ht="13" x14ac:dyDescent="0.2">
      <c r="B182" s="87" t="s">
        <v>1198</v>
      </c>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c r="AQ182" s="87"/>
      <c r="AR182" s="87"/>
    </row>
    <row r="183" spans="2:44" s="1" customFormat="1" ht="8" x14ac:dyDescent="0.2">
      <c r="L183" s="253"/>
      <c r="M183" s="253"/>
      <c r="AF183" s="253"/>
    </row>
    <row r="184" spans="2:44" s="1" customFormat="1" ht="10.5" x14ac:dyDescent="0.2">
      <c r="B184" s="99"/>
      <c r="C184" s="99"/>
      <c r="D184" s="99"/>
      <c r="E184" s="99"/>
      <c r="F184" s="99"/>
      <c r="G184" s="99"/>
      <c r="H184" s="85" t="s">
        <v>1077</v>
      </c>
      <c r="I184" s="85"/>
      <c r="J184" s="85"/>
      <c r="K184" s="85"/>
      <c r="L184" s="85"/>
      <c r="M184" s="85"/>
      <c r="N184" s="85"/>
      <c r="O184" s="85"/>
      <c r="P184" s="85"/>
      <c r="Q184" s="85"/>
      <c r="R184" s="85"/>
      <c r="S184" s="85" t="s">
        <v>1078</v>
      </c>
      <c r="T184" s="85"/>
      <c r="U184" s="85"/>
      <c r="V184" s="85"/>
      <c r="W184" s="85"/>
      <c r="X184" s="85"/>
      <c r="Y184" s="85"/>
      <c r="Z184" s="85"/>
      <c r="AA184" s="85"/>
      <c r="AB184" s="85"/>
      <c r="AC184" s="85" t="s">
        <v>1079</v>
      </c>
      <c r="AD184" s="85"/>
      <c r="AE184" s="85"/>
      <c r="AF184" s="85"/>
      <c r="AG184" s="85"/>
      <c r="AH184" s="85"/>
      <c r="AI184" s="85"/>
      <c r="AJ184" s="85"/>
      <c r="AK184" s="85" t="s">
        <v>1078</v>
      </c>
      <c r="AL184" s="85"/>
      <c r="AM184" s="85"/>
      <c r="AN184" s="85"/>
      <c r="AO184" s="85"/>
      <c r="AP184" s="85"/>
    </row>
    <row r="185" spans="2:44" s="1" customFormat="1" ht="10" x14ac:dyDescent="0.2">
      <c r="B185" s="98" t="s">
        <v>927</v>
      </c>
      <c r="C185" s="98"/>
      <c r="D185" s="98"/>
      <c r="E185" s="98"/>
      <c r="F185" s="98"/>
      <c r="G185" s="98"/>
      <c r="H185" s="103">
        <v>2754091563.1299701</v>
      </c>
      <c r="I185" s="103"/>
      <c r="J185" s="103"/>
      <c r="K185" s="103"/>
      <c r="L185" s="103"/>
      <c r="M185" s="103"/>
      <c r="N185" s="103"/>
      <c r="O185" s="103"/>
      <c r="P185" s="103"/>
      <c r="Q185" s="103"/>
      <c r="R185" s="103"/>
      <c r="S185" s="96">
        <v>0.93328596860125601</v>
      </c>
      <c r="T185" s="96"/>
      <c r="U185" s="96"/>
      <c r="V185" s="96"/>
      <c r="W185" s="96"/>
      <c r="X185" s="96"/>
      <c r="Y185" s="96"/>
      <c r="Z185" s="96"/>
      <c r="AA185" s="96"/>
      <c r="AB185" s="96"/>
      <c r="AC185" s="94">
        <v>40964</v>
      </c>
      <c r="AD185" s="94"/>
      <c r="AE185" s="94"/>
      <c r="AF185" s="94"/>
      <c r="AG185" s="94"/>
      <c r="AH185" s="94"/>
      <c r="AI185" s="94"/>
      <c r="AJ185" s="94"/>
      <c r="AK185" s="96">
        <v>0.94607265756714898</v>
      </c>
      <c r="AL185" s="96"/>
      <c r="AM185" s="96"/>
      <c r="AN185" s="96"/>
      <c r="AO185" s="96"/>
      <c r="AP185" s="96"/>
    </row>
    <row r="186" spans="2:44" s="1" customFormat="1" ht="10" x14ac:dyDescent="0.2">
      <c r="B186" s="98" t="s">
        <v>1135</v>
      </c>
      <c r="C186" s="98"/>
      <c r="D186" s="98"/>
      <c r="E186" s="98"/>
      <c r="F186" s="98"/>
      <c r="G186" s="98"/>
      <c r="H186" s="103">
        <v>1951097.18</v>
      </c>
      <c r="I186" s="103"/>
      <c r="J186" s="103"/>
      <c r="K186" s="103"/>
      <c r="L186" s="103"/>
      <c r="M186" s="103"/>
      <c r="N186" s="103"/>
      <c r="O186" s="103"/>
      <c r="P186" s="103"/>
      <c r="Q186" s="103"/>
      <c r="R186" s="103"/>
      <c r="S186" s="96">
        <v>6.6117323252754304E-4</v>
      </c>
      <c r="T186" s="96"/>
      <c r="U186" s="96"/>
      <c r="V186" s="96"/>
      <c r="W186" s="96"/>
      <c r="X186" s="96"/>
      <c r="Y186" s="96"/>
      <c r="Z186" s="96"/>
      <c r="AA186" s="96"/>
      <c r="AB186" s="96"/>
      <c r="AC186" s="94">
        <v>71</v>
      </c>
      <c r="AD186" s="94"/>
      <c r="AE186" s="94"/>
      <c r="AF186" s="94"/>
      <c r="AG186" s="94"/>
      <c r="AH186" s="94"/>
      <c r="AI186" s="94"/>
      <c r="AJ186" s="94"/>
      <c r="AK186" s="96">
        <v>1.6397607335042401E-3</v>
      </c>
      <c r="AL186" s="96"/>
      <c r="AM186" s="96"/>
      <c r="AN186" s="96"/>
      <c r="AO186" s="96"/>
      <c r="AP186" s="96"/>
    </row>
    <row r="187" spans="2:44" s="1" customFormat="1" ht="10" x14ac:dyDescent="0.2">
      <c r="B187" s="98" t="s">
        <v>1136</v>
      </c>
      <c r="C187" s="98"/>
      <c r="D187" s="98"/>
      <c r="E187" s="98"/>
      <c r="F187" s="98"/>
      <c r="G187" s="98"/>
      <c r="H187" s="103">
        <v>194919483.97</v>
      </c>
      <c r="I187" s="103"/>
      <c r="J187" s="103"/>
      <c r="K187" s="103"/>
      <c r="L187" s="103"/>
      <c r="M187" s="103"/>
      <c r="N187" s="103"/>
      <c r="O187" s="103"/>
      <c r="P187" s="103"/>
      <c r="Q187" s="103"/>
      <c r="R187" s="103"/>
      <c r="S187" s="96">
        <v>6.6052858166216893E-2</v>
      </c>
      <c r="T187" s="96"/>
      <c r="U187" s="96"/>
      <c r="V187" s="96"/>
      <c r="W187" s="96"/>
      <c r="X187" s="96"/>
      <c r="Y187" s="96"/>
      <c r="Z187" s="96"/>
      <c r="AA187" s="96"/>
      <c r="AB187" s="96"/>
      <c r="AC187" s="94">
        <v>2264</v>
      </c>
      <c r="AD187" s="94"/>
      <c r="AE187" s="94"/>
      <c r="AF187" s="94"/>
      <c r="AG187" s="94"/>
      <c r="AH187" s="94"/>
      <c r="AI187" s="94"/>
      <c r="AJ187" s="94"/>
      <c r="AK187" s="96">
        <v>5.22875816993464E-2</v>
      </c>
      <c r="AL187" s="96"/>
      <c r="AM187" s="96"/>
      <c r="AN187" s="96"/>
      <c r="AO187" s="96"/>
      <c r="AP187" s="96"/>
    </row>
    <row r="188" spans="2:44" s="1" customFormat="1" ht="10.5" x14ac:dyDescent="0.2">
      <c r="B188" s="99"/>
      <c r="C188" s="99"/>
      <c r="D188" s="99"/>
      <c r="E188" s="99"/>
      <c r="F188" s="99"/>
      <c r="G188" s="99"/>
      <c r="H188" s="104">
        <v>2950962144.2799702</v>
      </c>
      <c r="I188" s="104"/>
      <c r="J188" s="104"/>
      <c r="K188" s="104"/>
      <c r="L188" s="104"/>
      <c r="M188" s="104"/>
      <c r="N188" s="104"/>
      <c r="O188" s="104"/>
      <c r="P188" s="104"/>
      <c r="Q188" s="104"/>
      <c r="R188" s="104"/>
      <c r="S188" s="97">
        <v>1</v>
      </c>
      <c r="T188" s="97"/>
      <c r="U188" s="97"/>
      <c r="V188" s="97"/>
      <c r="W188" s="97"/>
      <c r="X188" s="97"/>
      <c r="Y188" s="97"/>
      <c r="Z188" s="97"/>
      <c r="AA188" s="97"/>
      <c r="AB188" s="97"/>
      <c r="AC188" s="95">
        <v>43299</v>
      </c>
      <c r="AD188" s="95"/>
      <c r="AE188" s="95"/>
      <c r="AF188" s="95"/>
      <c r="AG188" s="95"/>
      <c r="AH188" s="95"/>
      <c r="AI188" s="95"/>
      <c r="AJ188" s="95"/>
      <c r="AK188" s="97">
        <v>1</v>
      </c>
      <c r="AL188" s="97"/>
      <c r="AM188" s="97"/>
      <c r="AN188" s="97"/>
      <c r="AO188" s="97"/>
      <c r="AP188" s="97"/>
    </row>
    <row r="189" spans="2:44" s="1" customFormat="1" ht="8" x14ac:dyDescent="0.2">
      <c r="L189" s="253"/>
      <c r="M189" s="253"/>
      <c r="AF189" s="253"/>
    </row>
    <row r="190" spans="2:44" s="1" customFormat="1" ht="13" x14ac:dyDescent="0.2">
      <c r="B190" s="87" t="s">
        <v>1199</v>
      </c>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c r="AO190" s="87"/>
      <c r="AP190" s="87"/>
      <c r="AQ190" s="87"/>
      <c r="AR190" s="87"/>
    </row>
    <row r="191" spans="2:44" s="1" customFormat="1" ht="8" x14ac:dyDescent="0.2">
      <c r="L191" s="253"/>
      <c r="M191" s="253"/>
      <c r="AF191" s="253"/>
    </row>
    <row r="192" spans="2:44" s="1" customFormat="1" ht="10.5" x14ac:dyDescent="0.2">
      <c r="B192" s="99"/>
      <c r="C192" s="99"/>
      <c r="D192" s="99"/>
      <c r="E192" s="99"/>
      <c r="F192" s="99"/>
      <c r="G192" s="85" t="s">
        <v>1077</v>
      </c>
      <c r="H192" s="85"/>
      <c r="I192" s="85"/>
      <c r="J192" s="85"/>
      <c r="K192" s="85"/>
      <c r="L192" s="85"/>
      <c r="M192" s="85"/>
      <c r="N192" s="85"/>
      <c r="O192" s="85"/>
      <c r="P192" s="85"/>
      <c r="Q192" s="85"/>
      <c r="R192" s="85" t="s">
        <v>1078</v>
      </c>
      <c r="S192" s="85"/>
      <c r="T192" s="85"/>
      <c r="U192" s="85"/>
      <c r="V192" s="85"/>
      <c r="W192" s="85"/>
      <c r="X192" s="85"/>
      <c r="Y192" s="85"/>
      <c r="Z192" s="85"/>
      <c r="AA192" s="85"/>
      <c r="AB192" s="85" t="s">
        <v>1079</v>
      </c>
      <c r="AC192" s="85"/>
      <c r="AD192" s="85"/>
      <c r="AE192" s="85"/>
      <c r="AF192" s="85"/>
      <c r="AG192" s="85"/>
      <c r="AH192" s="85"/>
      <c r="AI192" s="85"/>
      <c r="AJ192" s="85"/>
      <c r="AK192" s="85" t="s">
        <v>1078</v>
      </c>
      <c r="AL192" s="85"/>
      <c r="AM192" s="85"/>
      <c r="AN192" s="85"/>
      <c r="AO192" s="85"/>
      <c r="AP192" s="85"/>
    </row>
    <row r="193" spans="2:42" s="1" customFormat="1" ht="10" x14ac:dyDescent="0.2">
      <c r="B193" s="98" t="s">
        <v>1137</v>
      </c>
      <c r="C193" s="98"/>
      <c r="D193" s="98"/>
      <c r="E193" s="98"/>
      <c r="F193" s="98"/>
      <c r="G193" s="103">
        <v>9995829.6500000004</v>
      </c>
      <c r="H193" s="103"/>
      <c r="I193" s="103"/>
      <c r="J193" s="103"/>
      <c r="K193" s="103"/>
      <c r="L193" s="103"/>
      <c r="M193" s="103"/>
      <c r="N193" s="103"/>
      <c r="O193" s="103"/>
      <c r="P193" s="103"/>
      <c r="Q193" s="103"/>
      <c r="R193" s="96">
        <v>3.3873120566373701E-3</v>
      </c>
      <c r="S193" s="96"/>
      <c r="T193" s="96"/>
      <c r="U193" s="96"/>
      <c r="V193" s="96"/>
      <c r="W193" s="96"/>
      <c r="X193" s="96"/>
      <c r="Y193" s="96"/>
      <c r="Z193" s="96"/>
      <c r="AA193" s="96"/>
      <c r="AB193" s="94">
        <v>185</v>
      </c>
      <c r="AC193" s="94"/>
      <c r="AD193" s="94"/>
      <c r="AE193" s="94"/>
      <c r="AF193" s="94"/>
      <c r="AG193" s="94"/>
      <c r="AH193" s="94"/>
      <c r="AI193" s="94"/>
      <c r="AJ193" s="94"/>
      <c r="AK193" s="96">
        <v>4.2726159957504799E-3</v>
      </c>
      <c r="AL193" s="96"/>
      <c r="AM193" s="96"/>
      <c r="AN193" s="96"/>
      <c r="AO193" s="96"/>
      <c r="AP193" s="96"/>
    </row>
    <row r="194" spans="2:42" s="1" customFormat="1" ht="10" x14ac:dyDescent="0.2">
      <c r="B194" s="98" t="s">
        <v>1138</v>
      </c>
      <c r="C194" s="98"/>
      <c r="D194" s="98"/>
      <c r="E194" s="98"/>
      <c r="F194" s="98"/>
      <c r="G194" s="103">
        <v>45586749.340000004</v>
      </c>
      <c r="H194" s="103"/>
      <c r="I194" s="103"/>
      <c r="J194" s="103"/>
      <c r="K194" s="103"/>
      <c r="L194" s="103"/>
      <c r="M194" s="103"/>
      <c r="N194" s="103"/>
      <c r="O194" s="103"/>
      <c r="P194" s="103"/>
      <c r="Q194" s="103"/>
      <c r="R194" s="96">
        <v>1.5448096963345899E-2</v>
      </c>
      <c r="S194" s="96"/>
      <c r="T194" s="96"/>
      <c r="U194" s="96"/>
      <c r="V194" s="96"/>
      <c r="W194" s="96"/>
      <c r="X194" s="96"/>
      <c r="Y194" s="96"/>
      <c r="Z194" s="96"/>
      <c r="AA194" s="96"/>
      <c r="AB194" s="94">
        <v>754</v>
      </c>
      <c r="AC194" s="94"/>
      <c r="AD194" s="94"/>
      <c r="AE194" s="94"/>
      <c r="AF194" s="94"/>
      <c r="AG194" s="94"/>
      <c r="AH194" s="94"/>
      <c r="AI194" s="94"/>
      <c r="AJ194" s="94"/>
      <c r="AK194" s="96">
        <v>1.7413797085383001E-2</v>
      </c>
      <c r="AL194" s="96"/>
      <c r="AM194" s="96"/>
      <c r="AN194" s="96"/>
      <c r="AO194" s="96"/>
      <c r="AP194" s="96"/>
    </row>
    <row r="195" spans="2:42" s="1" customFormat="1" ht="10" x14ac:dyDescent="0.2">
      <c r="B195" s="98" t="s">
        <v>1139</v>
      </c>
      <c r="C195" s="98"/>
      <c r="D195" s="98"/>
      <c r="E195" s="98"/>
      <c r="F195" s="98"/>
      <c r="G195" s="103">
        <v>29147596.23</v>
      </c>
      <c r="H195" s="103"/>
      <c r="I195" s="103"/>
      <c r="J195" s="103"/>
      <c r="K195" s="103"/>
      <c r="L195" s="103"/>
      <c r="M195" s="103"/>
      <c r="N195" s="103"/>
      <c r="O195" s="103"/>
      <c r="P195" s="103"/>
      <c r="Q195" s="103"/>
      <c r="R195" s="96">
        <v>9.8773196011675592E-3</v>
      </c>
      <c r="S195" s="96"/>
      <c r="T195" s="96"/>
      <c r="U195" s="96"/>
      <c r="V195" s="96"/>
      <c r="W195" s="96"/>
      <c r="X195" s="96"/>
      <c r="Y195" s="96"/>
      <c r="Z195" s="96"/>
      <c r="AA195" s="96"/>
      <c r="AB195" s="94">
        <v>308</v>
      </c>
      <c r="AC195" s="94"/>
      <c r="AD195" s="94"/>
      <c r="AE195" s="94"/>
      <c r="AF195" s="94"/>
      <c r="AG195" s="94"/>
      <c r="AH195" s="94"/>
      <c r="AI195" s="94"/>
      <c r="AJ195" s="94"/>
      <c r="AK195" s="96">
        <v>7.1133282523845797E-3</v>
      </c>
      <c r="AL195" s="96"/>
      <c r="AM195" s="96"/>
      <c r="AN195" s="96"/>
      <c r="AO195" s="96"/>
      <c r="AP195" s="96"/>
    </row>
    <row r="196" spans="2:42" s="1" customFormat="1" ht="10" x14ac:dyDescent="0.2">
      <c r="B196" s="98" t="s">
        <v>1140</v>
      </c>
      <c r="C196" s="98"/>
      <c r="D196" s="98"/>
      <c r="E196" s="98"/>
      <c r="F196" s="98"/>
      <c r="G196" s="103">
        <v>10552198.85</v>
      </c>
      <c r="H196" s="103"/>
      <c r="I196" s="103"/>
      <c r="J196" s="103"/>
      <c r="K196" s="103"/>
      <c r="L196" s="103"/>
      <c r="M196" s="103"/>
      <c r="N196" s="103"/>
      <c r="O196" s="103"/>
      <c r="P196" s="103"/>
      <c r="Q196" s="103"/>
      <c r="R196" s="96">
        <v>3.5758502935911902E-3</v>
      </c>
      <c r="S196" s="96"/>
      <c r="T196" s="96"/>
      <c r="U196" s="96"/>
      <c r="V196" s="96"/>
      <c r="W196" s="96"/>
      <c r="X196" s="96"/>
      <c r="Y196" s="96"/>
      <c r="Z196" s="96"/>
      <c r="AA196" s="96"/>
      <c r="AB196" s="94">
        <v>122</v>
      </c>
      <c r="AC196" s="94"/>
      <c r="AD196" s="94"/>
      <c r="AE196" s="94"/>
      <c r="AF196" s="94"/>
      <c r="AG196" s="94"/>
      <c r="AH196" s="94"/>
      <c r="AI196" s="94"/>
      <c r="AJ196" s="94"/>
      <c r="AK196" s="96">
        <v>2.8176170350354499E-3</v>
      </c>
      <c r="AL196" s="96"/>
      <c r="AM196" s="96"/>
      <c r="AN196" s="96"/>
      <c r="AO196" s="96"/>
      <c r="AP196" s="96"/>
    </row>
    <row r="197" spans="2:42" s="1" customFormat="1" ht="10" x14ac:dyDescent="0.2">
      <c r="B197" s="98" t="s">
        <v>1141</v>
      </c>
      <c r="C197" s="98"/>
      <c r="D197" s="98"/>
      <c r="E197" s="98"/>
      <c r="F197" s="98"/>
      <c r="G197" s="103">
        <v>14325609.039999999</v>
      </c>
      <c r="H197" s="103"/>
      <c r="I197" s="103"/>
      <c r="J197" s="103"/>
      <c r="K197" s="103"/>
      <c r="L197" s="103"/>
      <c r="M197" s="103"/>
      <c r="N197" s="103"/>
      <c r="O197" s="103"/>
      <c r="P197" s="103"/>
      <c r="Q197" s="103"/>
      <c r="R197" s="96">
        <v>4.85455534147336E-3</v>
      </c>
      <c r="S197" s="96"/>
      <c r="T197" s="96"/>
      <c r="U197" s="96"/>
      <c r="V197" s="96"/>
      <c r="W197" s="96"/>
      <c r="X197" s="96"/>
      <c r="Y197" s="96"/>
      <c r="Z197" s="96"/>
      <c r="AA197" s="96"/>
      <c r="AB197" s="94">
        <v>150</v>
      </c>
      <c r="AC197" s="94"/>
      <c r="AD197" s="94"/>
      <c r="AE197" s="94"/>
      <c r="AF197" s="94"/>
      <c r="AG197" s="94"/>
      <c r="AH197" s="94"/>
      <c r="AI197" s="94"/>
      <c r="AJ197" s="94"/>
      <c r="AK197" s="96">
        <v>3.4642832397976898E-3</v>
      </c>
      <c r="AL197" s="96"/>
      <c r="AM197" s="96"/>
      <c r="AN197" s="96"/>
      <c r="AO197" s="96"/>
      <c r="AP197" s="96"/>
    </row>
    <row r="198" spans="2:42" s="1" customFormat="1" ht="10" x14ac:dyDescent="0.2">
      <c r="B198" s="98" t="s">
        <v>1142</v>
      </c>
      <c r="C198" s="98"/>
      <c r="D198" s="98"/>
      <c r="E198" s="98"/>
      <c r="F198" s="98"/>
      <c r="G198" s="103">
        <v>7783168.6699999999</v>
      </c>
      <c r="H198" s="103"/>
      <c r="I198" s="103"/>
      <c r="J198" s="103"/>
      <c r="K198" s="103"/>
      <c r="L198" s="103"/>
      <c r="M198" s="103"/>
      <c r="N198" s="103"/>
      <c r="O198" s="103"/>
      <c r="P198" s="103"/>
      <c r="Q198" s="103"/>
      <c r="R198" s="96">
        <v>2.6375020381358E-3</v>
      </c>
      <c r="S198" s="96"/>
      <c r="T198" s="96"/>
      <c r="U198" s="96"/>
      <c r="V198" s="96"/>
      <c r="W198" s="96"/>
      <c r="X198" s="96"/>
      <c r="Y198" s="96"/>
      <c r="Z198" s="96"/>
      <c r="AA198" s="96"/>
      <c r="AB198" s="94">
        <v>78</v>
      </c>
      <c r="AC198" s="94"/>
      <c r="AD198" s="94"/>
      <c r="AE198" s="94"/>
      <c r="AF198" s="94"/>
      <c r="AG198" s="94"/>
      <c r="AH198" s="94"/>
      <c r="AI198" s="94"/>
      <c r="AJ198" s="94"/>
      <c r="AK198" s="96">
        <v>1.8014272846948E-3</v>
      </c>
      <c r="AL198" s="96"/>
      <c r="AM198" s="96"/>
      <c r="AN198" s="96"/>
      <c r="AO198" s="96"/>
      <c r="AP198" s="96"/>
    </row>
    <row r="199" spans="2:42" s="1" customFormat="1" ht="10" x14ac:dyDescent="0.2">
      <c r="B199" s="98" t="s">
        <v>1143</v>
      </c>
      <c r="C199" s="98"/>
      <c r="D199" s="98"/>
      <c r="E199" s="98"/>
      <c r="F199" s="98"/>
      <c r="G199" s="103">
        <v>2081488.58</v>
      </c>
      <c r="H199" s="103"/>
      <c r="I199" s="103"/>
      <c r="J199" s="103"/>
      <c r="K199" s="103"/>
      <c r="L199" s="103"/>
      <c r="M199" s="103"/>
      <c r="N199" s="103"/>
      <c r="O199" s="103"/>
      <c r="P199" s="103"/>
      <c r="Q199" s="103"/>
      <c r="R199" s="96">
        <v>7.0535929579262002E-4</v>
      </c>
      <c r="S199" s="96"/>
      <c r="T199" s="96"/>
      <c r="U199" s="96"/>
      <c r="V199" s="96"/>
      <c r="W199" s="96"/>
      <c r="X199" s="96"/>
      <c r="Y199" s="96"/>
      <c r="Z199" s="96"/>
      <c r="AA199" s="96"/>
      <c r="AB199" s="94">
        <v>23</v>
      </c>
      <c r="AC199" s="94"/>
      <c r="AD199" s="94"/>
      <c r="AE199" s="94"/>
      <c r="AF199" s="94"/>
      <c r="AG199" s="94"/>
      <c r="AH199" s="94"/>
      <c r="AI199" s="94"/>
      <c r="AJ199" s="94"/>
      <c r="AK199" s="96">
        <v>5.3119009676897897E-4</v>
      </c>
      <c r="AL199" s="96"/>
      <c r="AM199" s="96"/>
      <c r="AN199" s="96"/>
      <c r="AO199" s="96"/>
      <c r="AP199" s="96"/>
    </row>
    <row r="200" spans="2:42" s="1" customFormat="1" ht="10" x14ac:dyDescent="0.2">
      <c r="B200" s="98" t="s">
        <v>1144</v>
      </c>
      <c r="C200" s="98"/>
      <c r="D200" s="98"/>
      <c r="E200" s="98"/>
      <c r="F200" s="98"/>
      <c r="G200" s="103">
        <v>6671860.2800000003</v>
      </c>
      <c r="H200" s="103"/>
      <c r="I200" s="103"/>
      <c r="J200" s="103"/>
      <c r="K200" s="103"/>
      <c r="L200" s="103"/>
      <c r="M200" s="103"/>
      <c r="N200" s="103"/>
      <c r="O200" s="103"/>
      <c r="P200" s="103"/>
      <c r="Q200" s="103"/>
      <c r="R200" s="96">
        <v>2.2609101553310198E-3</v>
      </c>
      <c r="S200" s="96"/>
      <c r="T200" s="96"/>
      <c r="U200" s="96"/>
      <c r="V200" s="96"/>
      <c r="W200" s="96"/>
      <c r="X200" s="96"/>
      <c r="Y200" s="96"/>
      <c r="Z200" s="96"/>
      <c r="AA200" s="96"/>
      <c r="AB200" s="94">
        <v>67</v>
      </c>
      <c r="AC200" s="94"/>
      <c r="AD200" s="94"/>
      <c r="AE200" s="94"/>
      <c r="AF200" s="94"/>
      <c r="AG200" s="94"/>
      <c r="AH200" s="94"/>
      <c r="AI200" s="94"/>
      <c r="AJ200" s="94"/>
      <c r="AK200" s="96">
        <v>1.54737984710963E-3</v>
      </c>
      <c r="AL200" s="96"/>
      <c r="AM200" s="96"/>
      <c r="AN200" s="96"/>
      <c r="AO200" s="96"/>
      <c r="AP200" s="96"/>
    </row>
    <row r="201" spans="2:42" s="1" customFormat="1" ht="10" x14ac:dyDescent="0.2">
      <c r="B201" s="98" t="s">
        <v>1145</v>
      </c>
      <c r="C201" s="98"/>
      <c r="D201" s="98"/>
      <c r="E201" s="98"/>
      <c r="F201" s="98"/>
      <c r="G201" s="103">
        <v>152143.71</v>
      </c>
      <c r="H201" s="103"/>
      <c r="I201" s="103"/>
      <c r="J201" s="103"/>
      <c r="K201" s="103"/>
      <c r="L201" s="103"/>
      <c r="M201" s="103"/>
      <c r="N201" s="103"/>
      <c r="O201" s="103"/>
      <c r="P201" s="103"/>
      <c r="Q201" s="103"/>
      <c r="R201" s="96">
        <v>5.1557323530872599E-5</v>
      </c>
      <c r="S201" s="96"/>
      <c r="T201" s="96"/>
      <c r="U201" s="96"/>
      <c r="V201" s="96"/>
      <c r="W201" s="96"/>
      <c r="X201" s="96"/>
      <c r="Y201" s="96"/>
      <c r="Z201" s="96"/>
      <c r="AA201" s="96"/>
      <c r="AB201" s="94">
        <v>5</v>
      </c>
      <c r="AC201" s="94"/>
      <c r="AD201" s="94"/>
      <c r="AE201" s="94"/>
      <c r="AF201" s="94"/>
      <c r="AG201" s="94"/>
      <c r="AH201" s="94"/>
      <c r="AI201" s="94"/>
      <c r="AJ201" s="94"/>
      <c r="AK201" s="96">
        <v>1.15476107993256E-4</v>
      </c>
      <c r="AL201" s="96"/>
      <c r="AM201" s="96"/>
      <c r="AN201" s="96"/>
      <c r="AO201" s="96"/>
      <c r="AP201" s="96"/>
    </row>
    <row r="202" spans="2:42" s="1" customFormat="1" ht="10" x14ac:dyDescent="0.2">
      <c r="B202" s="98" t="s">
        <v>1146</v>
      </c>
      <c r="C202" s="98"/>
      <c r="D202" s="98"/>
      <c r="E202" s="98"/>
      <c r="F202" s="98"/>
      <c r="G202" s="103">
        <v>21813771.84</v>
      </c>
      <c r="H202" s="103"/>
      <c r="I202" s="103"/>
      <c r="J202" s="103"/>
      <c r="K202" s="103"/>
      <c r="L202" s="103"/>
      <c r="M202" s="103"/>
      <c r="N202" s="103"/>
      <c r="O202" s="103"/>
      <c r="P202" s="103"/>
      <c r="Q202" s="103"/>
      <c r="R202" s="96">
        <v>7.3920879948538003E-3</v>
      </c>
      <c r="S202" s="96"/>
      <c r="T202" s="96"/>
      <c r="U202" s="96"/>
      <c r="V202" s="96"/>
      <c r="W202" s="96"/>
      <c r="X202" s="96"/>
      <c r="Y202" s="96"/>
      <c r="Z202" s="96"/>
      <c r="AA202" s="96"/>
      <c r="AB202" s="94">
        <v>130</v>
      </c>
      <c r="AC202" s="94"/>
      <c r="AD202" s="94"/>
      <c r="AE202" s="94"/>
      <c r="AF202" s="94"/>
      <c r="AG202" s="94"/>
      <c r="AH202" s="94"/>
      <c r="AI202" s="94"/>
      <c r="AJ202" s="94"/>
      <c r="AK202" s="96">
        <v>3.00237880782466E-3</v>
      </c>
      <c r="AL202" s="96"/>
      <c r="AM202" s="96"/>
      <c r="AN202" s="96"/>
      <c r="AO202" s="96"/>
      <c r="AP202" s="96"/>
    </row>
    <row r="203" spans="2:42" s="1" customFormat="1" ht="10" x14ac:dyDescent="0.2">
      <c r="B203" s="98" t="s">
        <v>1147</v>
      </c>
      <c r="C203" s="98"/>
      <c r="D203" s="98"/>
      <c r="E203" s="98"/>
      <c r="F203" s="98"/>
      <c r="G203" s="103">
        <v>6923114.2300000004</v>
      </c>
      <c r="H203" s="103"/>
      <c r="I203" s="103"/>
      <c r="J203" s="103"/>
      <c r="K203" s="103"/>
      <c r="L203" s="103"/>
      <c r="M203" s="103"/>
      <c r="N203" s="103"/>
      <c r="O203" s="103"/>
      <c r="P203" s="103"/>
      <c r="Q203" s="103"/>
      <c r="R203" s="96">
        <v>2.3460532163787698E-3</v>
      </c>
      <c r="S203" s="96"/>
      <c r="T203" s="96"/>
      <c r="U203" s="96"/>
      <c r="V203" s="96"/>
      <c r="W203" s="96"/>
      <c r="X203" s="96"/>
      <c r="Y203" s="96"/>
      <c r="Z203" s="96"/>
      <c r="AA203" s="96"/>
      <c r="AB203" s="94">
        <v>36</v>
      </c>
      <c r="AC203" s="94"/>
      <c r="AD203" s="94"/>
      <c r="AE203" s="94"/>
      <c r="AF203" s="94"/>
      <c r="AG203" s="94"/>
      <c r="AH203" s="94"/>
      <c r="AI203" s="94"/>
      <c r="AJ203" s="94"/>
      <c r="AK203" s="96">
        <v>8.3142797755144499E-4</v>
      </c>
      <c r="AL203" s="96"/>
      <c r="AM203" s="96"/>
      <c r="AN203" s="96"/>
      <c r="AO203" s="96"/>
      <c r="AP203" s="96"/>
    </row>
    <row r="204" spans="2:42" s="1" customFormat="1" ht="10" x14ac:dyDescent="0.2">
      <c r="B204" s="98" t="s">
        <v>1148</v>
      </c>
      <c r="C204" s="98"/>
      <c r="D204" s="98"/>
      <c r="E204" s="98"/>
      <c r="F204" s="98"/>
      <c r="G204" s="103">
        <v>3242807.33</v>
      </c>
      <c r="H204" s="103"/>
      <c r="I204" s="103"/>
      <c r="J204" s="103"/>
      <c r="K204" s="103"/>
      <c r="L204" s="103"/>
      <c r="M204" s="103"/>
      <c r="N204" s="103"/>
      <c r="O204" s="103"/>
      <c r="P204" s="103"/>
      <c r="Q204" s="103"/>
      <c r="R204" s="96">
        <v>1.0988983156851801E-3</v>
      </c>
      <c r="S204" s="96"/>
      <c r="T204" s="96"/>
      <c r="U204" s="96"/>
      <c r="V204" s="96"/>
      <c r="W204" s="96"/>
      <c r="X204" s="96"/>
      <c r="Y204" s="96"/>
      <c r="Z204" s="96"/>
      <c r="AA204" s="96"/>
      <c r="AB204" s="94">
        <v>39</v>
      </c>
      <c r="AC204" s="94"/>
      <c r="AD204" s="94"/>
      <c r="AE204" s="94"/>
      <c r="AF204" s="94"/>
      <c r="AG204" s="94"/>
      <c r="AH204" s="94"/>
      <c r="AI204" s="94"/>
      <c r="AJ204" s="94"/>
      <c r="AK204" s="96">
        <v>9.0071364234739796E-4</v>
      </c>
      <c r="AL204" s="96"/>
      <c r="AM204" s="96"/>
      <c r="AN204" s="96"/>
      <c r="AO204" s="96"/>
      <c r="AP204" s="96"/>
    </row>
    <row r="205" spans="2:42" s="1" customFormat="1" ht="10" x14ac:dyDescent="0.2">
      <c r="B205" s="98" t="s">
        <v>1149</v>
      </c>
      <c r="C205" s="98"/>
      <c r="D205" s="98"/>
      <c r="E205" s="98"/>
      <c r="F205" s="98"/>
      <c r="G205" s="103">
        <v>21013874.300000001</v>
      </c>
      <c r="H205" s="103"/>
      <c r="I205" s="103"/>
      <c r="J205" s="103"/>
      <c r="K205" s="103"/>
      <c r="L205" s="103"/>
      <c r="M205" s="103"/>
      <c r="N205" s="103"/>
      <c r="O205" s="103"/>
      <c r="P205" s="103"/>
      <c r="Q205" s="103"/>
      <c r="R205" s="96">
        <v>7.1210246938384096E-3</v>
      </c>
      <c r="S205" s="96"/>
      <c r="T205" s="96"/>
      <c r="U205" s="96"/>
      <c r="V205" s="96"/>
      <c r="W205" s="96"/>
      <c r="X205" s="96"/>
      <c r="Y205" s="96"/>
      <c r="Z205" s="96"/>
      <c r="AA205" s="96"/>
      <c r="AB205" s="94">
        <v>220</v>
      </c>
      <c r="AC205" s="94"/>
      <c r="AD205" s="94"/>
      <c r="AE205" s="94"/>
      <c r="AF205" s="94"/>
      <c r="AG205" s="94"/>
      <c r="AH205" s="94"/>
      <c r="AI205" s="94"/>
      <c r="AJ205" s="94"/>
      <c r="AK205" s="96">
        <v>5.08094875170327E-3</v>
      </c>
      <c r="AL205" s="96"/>
      <c r="AM205" s="96"/>
      <c r="AN205" s="96"/>
      <c r="AO205" s="96"/>
      <c r="AP205" s="96"/>
    </row>
    <row r="206" spans="2:42" s="1" customFormat="1" ht="10" x14ac:dyDescent="0.2">
      <c r="B206" s="98" t="s">
        <v>1150</v>
      </c>
      <c r="C206" s="98"/>
      <c r="D206" s="98"/>
      <c r="E206" s="98"/>
      <c r="F206" s="98"/>
      <c r="G206" s="103">
        <v>4900832.99</v>
      </c>
      <c r="H206" s="103"/>
      <c r="I206" s="103"/>
      <c r="J206" s="103"/>
      <c r="K206" s="103"/>
      <c r="L206" s="103"/>
      <c r="M206" s="103"/>
      <c r="N206" s="103"/>
      <c r="O206" s="103"/>
      <c r="P206" s="103"/>
      <c r="Q206" s="103"/>
      <c r="R206" s="96">
        <v>1.6607576615306899E-3</v>
      </c>
      <c r="S206" s="96"/>
      <c r="T206" s="96"/>
      <c r="U206" s="96"/>
      <c r="V206" s="96"/>
      <c r="W206" s="96"/>
      <c r="X206" s="96"/>
      <c r="Y206" s="96"/>
      <c r="Z206" s="96"/>
      <c r="AA206" s="96"/>
      <c r="AB206" s="94">
        <v>34</v>
      </c>
      <c r="AC206" s="94"/>
      <c r="AD206" s="94"/>
      <c r="AE206" s="94"/>
      <c r="AF206" s="94"/>
      <c r="AG206" s="94"/>
      <c r="AH206" s="94"/>
      <c r="AI206" s="94"/>
      <c r="AJ206" s="94"/>
      <c r="AK206" s="96">
        <v>7.8523753435414203E-4</v>
      </c>
      <c r="AL206" s="96"/>
      <c r="AM206" s="96"/>
      <c r="AN206" s="96"/>
      <c r="AO206" s="96"/>
      <c r="AP206" s="96"/>
    </row>
    <row r="207" spans="2:42" s="1" customFormat="1" ht="10" x14ac:dyDescent="0.2">
      <c r="B207" s="98" t="s">
        <v>1151</v>
      </c>
      <c r="C207" s="98"/>
      <c r="D207" s="98"/>
      <c r="E207" s="98"/>
      <c r="F207" s="98"/>
      <c r="G207" s="103">
        <v>4678599</v>
      </c>
      <c r="H207" s="103"/>
      <c r="I207" s="103"/>
      <c r="J207" s="103"/>
      <c r="K207" s="103"/>
      <c r="L207" s="103"/>
      <c r="M207" s="103"/>
      <c r="N207" s="103"/>
      <c r="O207" s="103"/>
      <c r="P207" s="103"/>
      <c r="Q207" s="103"/>
      <c r="R207" s="96">
        <v>1.58544866767228E-3</v>
      </c>
      <c r="S207" s="96"/>
      <c r="T207" s="96"/>
      <c r="U207" s="96"/>
      <c r="V207" s="96"/>
      <c r="W207" s="96"/>
      <c r="X207" s="96"/>
      <c r="Y207" s="96"/>
      <c r="Z207" s="96"/>
      <c r="AA207" s="96"/>
      <c r="AB207" s="94">
        <v>34</v>
      </c>
      <c r="AC207" s="94"/>
      <c r="AD207" s="94"/>
      <c r="AE207" s="94"/>
      <c r="AF207" s="94"/>
      <c r="AG207" s="94"/>
      <c r="AH207" s="94"/>
      <c r="AI207" s="94"/>
      <c r="AJ207" s="94"/>
      <c r="AK207" s="96">
        <v>7.8523753435414203E-4</v>
      </c>
      <c r="AL207" s="96"/>
      <c r="AM207" s="96"/>
      <c r="AN207" s="96"/>
      <c r="AO207" s="96"/>
      <c r="AP207" s="96"/>
    </row>
    <row r="208" spans="2:42" s="1" customFormat="1" ht="10" x14ac:dyDescent="0.2">
      <c r="B208" s="98" t="s">
        <v>1152</v>
      </c>
      <c r="C208" s="98"/>
      <c r="D208" s="98"/>
      <c r="E208" s="98"/>
      <c r="F208" s="98"/>
      <c r="G208" s="103">
        <v>162794.71</v>
      </c>
      <c r="H208" s="103"/>
      <c r="I208" s="103"/>
      <c r="J208" s="103"/>
      <c r="K208" s="103"/>
      <c r="L208" s="103"/>
      <c r="M208" s="103"/>
      <c r="N208" s="103"/>
      <c r="O208" s="103"/>
      <c r="P208" s="103"/>
      <c r="Q208" s="103"/>
      <c r="R208" s="96">
        <v>5.5166654819871198E-5</v>
      </c>
      <c r="S208" s="96"/>
      <c r="T208" s="96"/>
      <c r="U208" s="96"/>
      <c r="V208" s="96"/>
      <c r="W208" s="96"/>
      <c r="X208" s="96"/>
      <c r="Y208" s="96"/>
      <c r="Z208" s="96"/>
      <c r="AA208" s="96"/>
      <c r="AB208" s="94">
        <v>4</v>
      </c>
      <c r="AC208" s="94"/>
      <c r="AD208" s="94"/>
      <c r="AE208" s="94"/>
      <c r="AF208" s="94"/>
      <c r="AG208" s="94"/>
      <c r="AH208" s="94"/>
      <c r="AI208" s="94"/>
      <c r="AJ208" s="94"/>
      <c r="AK208" s="96">
        <v>9.2380886394605006E-5</v>
      </c>
      <c r="AL208" s="96"/>
      <c r="AM208" s="96"/>
      <c r="AN208" s="96"/>
      <c r="AO208" s="96"/>
      <c r="AP208" s="96"/>
    </row>
    <row r="209" spans="2:44" s="1" customFormat="1" ht="10" x14ac:dyDescent="0.2">
      <c r="B209" s="98" t="s">
        <v>1153</v>
      </c>
      <c r="C209" s="98"/>
      <c r="D209" s="98"/>
      <c r="E209" s="98"/>
      <c r="F209" s="98"/>
      <c r="G209" s="103">
        <v>2761929705.5299702</v>
      </c>
      <c r="H209" s="103"/>
      <c r="I209" s="103"/>
      <c r="J209" s="103"/>
      <c r="K209" s="103"/>
      <c r="L209" s="103"/>
      <c r="M209" s="103"/>
      <c r="N209" s="103"/>
      <c r="O209" s="103"/>
      <c r="P209" s="103"/>
      <c r="Q209" s="103"/>
      <c r="R209" s="96">
        <v>0.935942099726215</v>
      </c>
      <c r="S209" s="96"/>
      <c r="T209" s="96"/>
      <c r="U209" s="96"/>
      <c r="V209" s="96"/>
      <c r="W209" s="96"/>
      <c r="X209" s="96"/>
      <c r="Y209" s="96"/>
      <c r="Z209" s="96"/>
      <c r="AA209" s="96"/>
      <c r="AB209" s="94">
        <v>41110</v>
      </c>
      <c r="AC209" s="94"/>
      <c r="AD209" s="94"/>
      <c r="AE209" s="94"/>
      <c r="AF209" s="94"/>
      <c r="AG209" s="94"/>
      <c r="AH209" s="94"/>
      <c r="AI209" s="94"/>
      <c r="AJ209" s="94"/>
      <c r="AK209" s="96">
        <v>0.94944455992055299</v>
      </c>
      <c r="AL209" s="96"/>
      <c r="AM209" s="96"/>
      <c r="AN209" s="96"/>
      <c r="AO209" s="96"/>
      <c r="AP209" s="96"/>
    </row>
    <row r="210" spans="2:44" s="1" customFormat="1" ht="10.5" x14ac:dyDescent="0.2">
      <c r="B210" s="99"/>
      <c r="C210" s="99"/>
      <c r="D210" s="99"/>
      <c r="E210" s="99"/>
      <c r="F210" s="99"/>
      <c r="G210" s="104">
        <v>2950962144.2799702</v>
      </c>
      <c r="H210" s="104"/>
      <c r="I210" s="104"/>
      <c r="J210" s="104"/>
      <c r="K210" s="104"/>
      <c r="L210" s="104"/>
      <c r="M210" s="104"/>
      <c r="N210" s="104"/>
      <c r="O210" s="104"/>
      <c r="P210" s="104"/>
      <c r="Q210" s="104"/>
      <c r="R210" s="97">
        <v>1</v>
      </c>
      <c r="S210" s="97"/>
      <c r="T210" s="97"/>
      <c r="U210" s="97"/>
      <c r="V210" s="97"/>
      <c r="W210" s="97"/>
      <c r="X210" s="97"/>
      <c r="Y210" s="97"/>
      <c r="Z210" s="97"/>
      <c r="AA210" s="97"/>
      <c r="AB210" s="95">
        <v>43299</v>
      </c>
      <c r="AC210" s="95"/>
      <c r="AD210" s="95"/>
      <c r="AE210" s="95"/>
      <c r="AF210" s="95"/>
      <c r="AG210" s="95"/>
      <c r="AH210" s="95"/>
      <c r="AI210" s="95"/>
      <c r="AJ210" s="95"/>
      <c r="AK210" s="97">
        <v>1</v>
      </c>
      <c r="AL210" s="97"/>
      <c r="AM210" s="97"/>
      <c r="AN210" s="97"/>
      <c r="AO210" s="97"/>
      <c r="AP210" s="97"/>
    </row>
    <row r="211" spans="2:44" s="1" customFormat="1" ht="8" x14ac:dyDescent="0.2">
      <c r="L211" s="253"/>
      <c r="M211" s="253"/>
      <c r="AF211" s="253"/>
    </row>
    <row r="212" spans="2:44" s="1" customFormat="1" ht="13" x14ac:dyDescent="0.2">
      <c r="B212" s="87" t="s">
        <v>1200</v>
      </c>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c r="AQ212" s="87"/>
      <c r="AR212" s="87"/>
    </row>
    <row r="213" spans="2:44" s="1" customFormat="1" ht="8" x14ac:dyDescent="0.2">
      <c r="L213" s="253"/>
      <c r="M213" s="253"/>
      <c r="AF213" s="253"/>
    </row>
    <row r="214" spans="2:44" s="1" customFormat="1" ht="10.5" x14ac:dyDescent="0.2">
      <c r="B214" s="99"/>
      <c r="C214" s="99"/>
      <c r="D214" s="99"/>
      <c r="E214" s="99"/>
      <c r="F214" s="85" t="s">
        <v>1077</v>
      </c>
      <c r="G214" s="85"/>
      <c r="H214" s="85"/>
      <c r="I214" s="85"/>
      <c r="J214" s="85"/>
      <c r="K214" s="85"/>
      <c r="L214" s="85"/>
      <c r="M214" s="85"/>
      <c r="N214" s="85"/>
      <c r="O214" s="85"/>
      <c r="P214" s="85"/>
      <c r="Q214" s="85" t="s">
        <v>1078</v>
      </c>
      <c r="R214" s="85"/>
      <c r="S214" s="85"/>
      <c r="T214" s="85"/>
      <c r="U214" s="85"/>
      <c r="V214" s="85"/>
      <c r="W214" s="85"/>
      <c r="X214" s="85"/>
      <c r="Y214" s="85"/>
      <c r="Z214" s="85"/>
      <c r="AA214" s="85" t="s">
        <v>1079</v>
      </c>
      <c r="AB214" s="85"/>
      <c r="AC214" s="85"/>
      <c r="AD214" s="85"/>
      <c r="AE214" s="85"/>
      <c r="AF214" s="85"/>
      <c r="AG214" s="85"/>
      <c r="AH214" s="85"/>
      <c r="AI214" s="85"/>
      <c r="AJ214" s="85" t="s">
        <v>1078</v>
      </c>
      <c r="AK214" s="85"/>
      <c r="AL214" s="85"/>
      <c r="AM214" s="85"/>
      <c r="AN214" s="85"/>
      <c r="AO214" s="85"/>
      <c r="AP214" s="85"/>
    </row>
    <row r="215" spans="2:44" s="1" customFormat="1" ht="10" x14ac:dyDescent="0.2">
      <c r="B215" s="98" t="s">
        <v>1154</v>
      </c>
      <c r="C215" s="98"/>
      <c r="D215" s="98"/>
      <c r="E215" s="98"/>
      <c r="F215" s="103">
        <v>2950962144.2799602</v>
      </c>
      <c r="G215" s="103"/>
      <c r="H215" s="103"/>
      <c r="I215" s="103"/>
      <c r="J215" s="103"/>
      <c r="K215" s="103"/>
      <c r="L215" s="103"/>
      <c r="M215" s="103"/>
      <c r="N215" s="103"/>
      <c r="O215" s="103"/>
      <c r="P215" s="103"/>
      <c r="Q215" s="96">
        <v>1</v>
      </c>
      <c r="R215" s="96"/>
      <c r="S215" s="96"/>
      <c r="T215" s="96"/>
      <c r="U215" s="96"/>
      <c r="V215" s="96"/>
      <c r="W215" s="96"/>
      <c r="X215" s="96"/>
      <c r="Y215" s="96"/>
      <c r="Z215" s="96"/>
      <c r="AA215" s="94">
        <v>43299</v>
      </c>
      <c r="AB215" s="94"/>
      <c r="AC215" s="94"/>
      <c r="AD215" s="94"/>
      <c r="AE215" s="94"/>
      <c r="AF215" s="94"/>
      <c r="AG215" s="94"/>
      <c r="AH215" s="94"/>
      <c r="AI215" s="94"/>
      <c r="AJ215" s="96">
        <v>1</v>
      </c>
      <c r="AK215" s="96"/>
      <c r="AL215" s="96"/>
      <c r="AM215" s="96"/>
      <c r="AN215" s="96"/>
      <c r="AO215" s="96"/>
      <c r="AP215" s="96"/>
    </row>
    <row r="216" spans="2:44" s="1" customFormat="1" ht="10.5" x14ac:dyDescent="0.2">
      <c r="B216" s="99"/>
      <c r="C216" s="99"/>
      <c r="D216" s="99"/>
      <c r="E216" s="99"/>
      <c r="F216" s="104">
        <v>2950962144.2799602</v>
      </c>
      <c r="G216" s="104"/>
      <c r="H216" s="104"/>
      <c r="I216" s="104"/>
      <c r="J216" s="104"/>
      <c r="K216" s="104"/>
      <c r="L216" s="104"/>
      <c r="M216" s="104"/>
      <c r="N216" s="104"/>
      <c r="O216" s="104"/>
      <c r="P216" s="104"/>
      <c r="Q216" s="97">
        <v>1</v>
      </c>
      <c r="R216" s="97"/>
      <c r="S216" s="97"/>
      <c r="T216" s="97"/>
      <c r="U216" s="97"/>
      <c r="V216" s="97"/>
      <c r="W216" s="97"/>
      <c r="X216" s="97"/>
      <c r="Y216" s="97"/>
      <c r="Z216" s="97"/>
      <c r="AA216" s="95">
        <v>43299</v>
      </c>
      <c r="AB216" s="95"/>
      <c r="AC216" s="95"/>
      <c r="AD216" s="95"/>
      <c r="AE216" s="95"/>
      <c r="AF216" s="95"/>
      <c r="AG216" s="95"/>
      <c r="AH216" s="95"/>
      <c r="AI216" s="95"/>
      <c r="AJ216" s="97">
        <v>1</v>
      </c>
      <c r="AK216" s="97"/>
      <c r="AL216" s="97"/>
      <c r="AM216" s="97"/>
      <c r="AN216" s="97"/>
      <c r="AO216" s="97"/>
      <c r="AP216" s="97"/>
    </row>
    <row r="217" spans="2:44" s="1" customFormat="1" ht="8" x14ac:dyDescent="0.2">
      <c r="L217" s="253"/>
      <c r="M217" s="253"/>
      <c r="AF217" s="253"/>
    </row>
    <row r="218" spans="2:44" s="1" customFormat="1" ht="13" x14ac:dyDescent="0.2">
      <c r="B218" s="87" t="s">
        <v>1201</v>
      </c>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c r="AI218" s="87"/>
      <c r="AJ218" s="87"/>
      <c r="AK218" s="87"/>
      <c r="AL218" s="87"/>
      <c r="AM218" s="87"/>
      <c r="AN218" s="87"/>
      <c r="AO218" s="87"/>
      <c r="AP218" s="87"/>
      <c r="AQ218" s="87"/>
      <c r="AR218" s="87"/>
    </row>
    <row r="219" spans="2:44" s="1" customFormat="1" ht="8" x14ac:dyDescent="0.2">
      <c r="L219" s="253"/>
      <c r="M219" s="253"/>
      <c r="AF219" s="253"/>
    </row>
    <row r="220" spans="2:44" s="1" customFormat="1" ht="10.5" x14ac:dyDescent="0.2">
      <c r="B220" s="99"/>
      <c r="C220" s="99"/>
      <c r="D220" s="85" t="s">
        <v>1077</v>
      </c>
      <c r="E220" s="85"/>
      <c r="F220" s="85"/>
      <c r="G220" s="85"/>
      <c r="H220" s="85"/>
      <c r="I220" s="85"/>
      <c r="J220" s="85"/>
      <c r="K220" s="85"/>
      <c r="L220" s="85"/>
      <c r="M220" s="85"/>
      <c r="N220" s="85"/>
      <c r="O220" s="85" t="s">
        <v>1078</v>
      </c>
      <c r="P220" s="85"/>
      <c r="Q220" s="85"/>
      <c r="R220" s="85"/>
      <c r="S220" s="85"/>
      <c r="T220" s="85"/>
      <c r="U220" s="85"/>
      <c r="V220" s="85"/>
      <c r="W220" s="85"/>
      <c r="X220" s="85"/>
      <c r="Y220" s="85" t="s">
        <v>1079</v>
      </c>
      <c r="Z220" s="85"/>
      <c r="AA220" s="85"/>
      <c r="AB220" s="85"/>
      <c r="AC220" s="85"/>
      <c r="AD220" s="85"/>
      <c r="AE220" s="85"/>
      <c r="AF220" s="85"/>
      <c r="AG220" s="85"/>
      <c r="AH220" s="85" t="s">
        <v>1078</v>
      </c>
      <c r="AI220" s="85"/>
      <c r="AJ220" s="85"/>
      <c r="AK220" s="85"/>
      <c r="AL220" s="85"/>
      <c r="AM220" s="85"/>
      <c r="AN220" s="85"/>
      <c r="AO220" s="85"/>
    </row>
    <row r="221" spans="2:44" s="1" customFormat="1" ht="10" x14ac:dyDescent="0.2">
      <c r="B221" s="98" t="s">
        <v>1155</v>
      </c>
      <c r="C221" s="98"/>
      <c r="D221" s="103">
        <v>2817238333.0799599</v>
      </c>
      <c r="E221" s="103"/>
      <c r="F221" s="103"/>
      <c r="G221" s="103"/>
      <c r="H221" s="103"/>
      <c r="I221" s="103"/>
      <c r="J221" s="103"/>
      <c r="K221" s="103"/>
      <c r="L221" s="103"/>
      <c r="M221" s="103"/>
      <c r="N221" s="103"/>
      <c r="O221" s="96">
        <v>0.95468467412934899</v>
      </c>
      <c r="P221" s="96"/>
      <c r="Q221" s="96"/>
      <c r="R221" s="96"/>
      <c r="S221" s="96"/>
      <c r="T221" s="96"/>
      <c r="U221" s="96"/>
      <c r="V221" s="96"/>
      <c r="W221" s="96"/>
      <c r="X221" s="96"/>
      <c r="Y221" s="94">
        <v>41739</v>
      </c>
      <c r="Z221" s="94"/>
      <c r="AA221" s="94"/>
      <c r="AB221" s="94"/>
      <c r="AC221" s="94"/>
      <c r="AD221" s="94"/>
      <c r="AE221" s="94"/>
      <c r="AF221" s="94"/>
      <c r="AG221" s="94"/>
      <c r="AH221" s="96">
        <v>0.96397145430610398</v>
      </c>
      <c r="AI221" s="96"/>
      <c r="AJ221" s="96"/>
      <c r="AK221" s="96"/>
      <c r="AL221" s="96"/>
      <c r="AM221" s="96"/>
      <c r="AN221" s="96"/>
      <c r="AO221" s="96"/>
    </row>
    <row r="222" spans="2:44" s="1" customFormat="1" ht="10" x14ac:dyDescent="0.2">
      <c r="B222" s="98" t="s">
        <v>1156</v>
      </c>
      <c r="C222" s="98"/>
      <c r="D222" s="103">
        <v>97200094.799999997</v>
      </c>
      <c r="E222" s="103"/>
      <c r="F222" s="103"/>
      <c r="G222" s="103"/>
      <c r="H222" s="103"/>
      <c r="I222" s="103"/>
      <c r="J222" s="103"/>
      <c r="K222" s="103"/>
      <c r="L222" s="103"/>
      <c r="M222" s="103"/>
      <c r="N222" s="103"/>
      <c r="O222" s="96">
        <v>3.2938441785303502E-2</v>
      </c>
      <c r="P222" s="96"/>
      <c r="Q222" s="96"/>
      <c r="R222" s="96"/>
      <c r="S222" s="96"/>
      <c r="T222" s="96"/>
      <c r="U222" s="96"/>
      <c r="V222" s="96"/>
      <c r="W222" s="96"/>
      <c r="X222" s="96"/>
      <c r="Y222" s="94">
        <v>645</v>
      </c>
      <c r="Z222" s="94"/>
      <c r="AA222" s="94"/>
      <c r="AB222" s="94"/>
      <c r="AC222" s="94"/>
      <c r="AD222" s="94"/>
      <c r="AE222" s="94"/>
      <c r="AF222" s="94"/>
      <c r="AG222" s="94"/>
      <c r="AH222" s="96">
        <v>1.489641793113E-2</v>
      </c>
      <c r="AI222" s="96"/>
      <c r="AJ222" s="96"/>
      <c r="AK222" s="96"/>
      <c r="AL222" s="96"/>
      <c r="AM222" s="96"/>
      <c r="AN222" s="96"/>
      <c r="AO222" s="96"/>
    </row>
    <row r="223" spans="2:44" s="1" customFormat="1" ht="10" x14ac:dyDescent="0.2">
      <c r="B223" s="98" t="s">
        <v>1157</v>
      </c>
      <c r="C223" s="98"/>
      <c r="D223" s="103">
        <v>36523716.399999999</v>
      </c>
      <c r="E223" s="103"/>
      <c r="F223" s="103"/>
      <c r="G223" s="103"/>
      <c r="H223" s="103"/>
      <c r="I223" s="103"/>
      <c r="J223" s="103"/>
      <c r="K223" s="103"/>
      <c r="L223" s="103"/>
      <c r="M223" s="103"/>
      <c r="N223" s="103"/>
      <c r="O223" s="96">
        <v>1.2376884085346899E-2</v>
      </c>
      <c r="P223" s="96"/>
      <c r="Q223" s="96"/>
      <c r="R223" s="96"/>
      <c r="S223" s="96"/>
      <c r="T223" s="96"/>
      <c r="U223" s="96"/>
      <c r="V223" s="96"/>
      <c r="W223" s="96"/>
      <c r="X223" s="96"/>
      <c r="Y223" s="94">
        <v>915</v>
      </c>
      <c r="Z223" s="94"/>
      <c r="AA223" s="94"/>
      <c r="AB223" s="94"/>
      <c r="AC223" s="94"/>
      <c r="AD223" s="94"/>
      <c r="AE223" s="94"/>
      <c r="AF223" s="94"/>
      <c r="AG223" s="94"/>
      <c r="AH223" s="96">
        <v>2.11321277627659E-2</v>
      </c>
      <c r="AI223" s="96"/>
      <c r="AJ223" s="96"/>
      <c r="AK223" s="96"/>
      <c r="AL223" s="96"/>
      <c r="AM223" s="96"/>
      <c r="AN223" s="96"/>
      <c r="AO223" s="96"/>
    </row>
    <row r="224" spans="2:44" s="1" customFormat="1" ht="10.5" x14ac:dyDescent="0.2">
      <c r="B224" s="99"/>
      <c r="C224" s="99"/>
      <c r="D224" s="104">
        <v>2950962144.2799602</v>
      </c>
      <c r="E224" s="104"/>
      <c r="F224" s="104"/>
      <c r="G224" s="104"/>
      <c r="H224" s="104"/>
      <c r="I224" s="104"/>
      <c r="J224" s="104"/>
      <c r="K224" s="104"/>
      <c r="L224" s="104"/>
      <c r="M224" s="104"/>
      <c r="N224" s="104"/>
      <c r="O224" s="97">
        <v>1</v>
      </c>
      <c r="P224" s="97"/>
      <c r="Q224" s="97"/>
      <c r="R224" s="97"/>
      <c r="S224" s="97"/>
      <c r="T224" s="97"/>
      <c r="U224" s="97"/>
      <c r="V224" s="97"/>
      <c r="W224" s="97"/>
      <c r="X224" s="97"/>
      <c r="Y224" s="95">
        <v>43299</v>
      </c>
      <c r="Z224" s="95"/>
      <c r="AA224" s="95"/>
      <c r="AB224" s="95"/>
      <c r="AC224" s="95"/>
      <c r="AD224" s="95"/>
      <c r="AE224" s="95"/>
      <c r="AF224" s="95"/>
      <c r="AG224" s="95"/>
      <c r="AH224" s="97">
        <v>1</v>
      </c>
      <c r="AI224" s="97"/>
      <c r="AJ224" s="97"/>
      <c r="AK224" s="97"/>
      <c r="AL224" s="97"/>
      <c r="AM224" s="97"/>
      <c r="AN224" s="97"/>
      <c r="AO224" s="97"/>
    </row>
    <row r="225" spans="2:44" s="1" customFormat="1" ht="8" x14ac:dyDescent="0.2">
      <c r="L225" s="253"/>
      <c r="M225" s="253"/>
      <c r="AF225" s="253"/>
    </row>
    <row r="226" spans="2:44" s="1" customFormat="1" ht="13" x14ac:dyDescent="0.2">
      <c r="B226" s="87" t="s">
        <v>1202</v>
      </c>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row>
    <row r="227" spans="2:44" s="1" customFormat="1" ht="8" x14ac:dyDescent="0.2">
      <c r="L227" s="253"/>
      <c r="M227" s="253"/>
      <c r="AF227" s="253"/>
    </row>
    <row r="228" spans="2:44" s="1" customFormat="1" ht="10.5" x14ac:dyDescent="0.2">
      <c r="B228" s="52"/>
      <c r="C228" s="85" t="s">
        <v>1077</v>
      </c>
      <c r="D228" s="85"/>
      <c r="E228" s="85"/>
      <c r="F228" s="85"/>
      <c r="G228" s="85"/>
      <c r="H228" s="85"/>
      <c r="I228" s="85"/>
      <c r="J228" s="85"/>
      <c r="K228" s="85"/>
      <c r="L228" s="85"/>
      <c r="M228" s="85"/>
      <c r="N228" s="85" t="s">
        <v>1078</v>
      </c>
      <c r="O228" s="85"/>
      <c r="P228" s="85"/>
      <c r="Q228" s="85"/>
      <c r="R228" s="85"/>
      <c r="S228" s="85"/>
      <c r="T228" s="85"/>
      <c r="U228" s="85"/>
      <c r="V228" s="85"/>
      <c r="W228" s="85"/>
      <c r="X228" s="85" t="s">
        <v>1079</v>
      </c>
      <c r="Y228" s="85"/>
      <c r="Z228" s="85"/>
      <c r="AA228" s="85"/>
      <c r="AB228" s="85"/>
      <c r="AC228" s="85"/>
      <c r="AD228" s="85"/>
      <c r="AE228" s="85"/>
      <c r="AF228" s="85"/>
      <c r="AG228" s="85" t="s">
        <v>1078</v>
      </c>
      <c r="AH228" s="85"/>
      <c r="AI228" s="85"/>
      <c r="AJ228" s="85"/>
      <c r="AK228" s="85"/>
      <c r="AL228" s="85"/>
      <c r="AM228" s="85"/>
      <c r="AN228" s="85"/>
      <c r="AO228" s="85"/>
    </row>
    <row r="229" spans="2:44" s="1" customFormat="1" ht="10" x14ac:dyDescent="0.2">
      <c r="B229" s="12" t="s">
        <v>1158</v>
      </c>
      <c r="C229" s="103">
        <v>116088407.89</v>
      </c>
      <c r="D229" s="103"/>
      <c r="E229" s="103"/>
      <c r="F229" s="103"/>
      <c r="G229" s="103"/>
      <c r="H229" s="103"/>
      <c r="I229" s="103"/>
      <c r="J229" s="103"/>
      <c r="K229" s="103"/>
      <c r="L229" s="103"/>
      <c r="M229" s="103"/>
      <c r="N229" s="96">
        <v>3.9339172179832897E-2</v>
      </c>
      <c r="O229" s="96"/>
      <c r="P229" s="96"/>
      <c r="Q229" s="96"/>
      <c r="R229" s="96"/>
      <c r="S229" s="96"/>
      <c r="T229" s="96"/>
      <c r="U229" s="96"/>
      <c r="V229" s="96"/>
      <c r="W229" s="96"/>
      <c r="X229" s="94">
        <v>6267</v>
      </c>
      <c r="Y229" s="94"/>
      <c r="Z229" s="94"/>
      <c r="AA229" s="94"/>
      <c r="AB229" s="94"/>
      <c r="AC229" s="94"/>
      <c r="AD229" s="94"/>
      <c r="AE229" s="94"/>
      <c r="AF229" s="94"/>
      <c r="AG229" s="96">
        <v>0.14473775375874701</v>
      </c>
      <c r="AH229" s="96"/>
      <c r="AI229" s="96"/>
      <c r="AJ229" s="96"/>
      <c r="AK229" s="96"/>
      <c r="AL229" s="96"/>
      <c r="AM229" s="96"/>
      <c r="AN229" s="96"/>
      <c r="AO229" s="96"/>
    </row>
    <row r="230" spans="2:44" s="1" customFormat="1" ht="10" x14ac:dyDescent="0.2">
      <c r="B230" s="12" t="s">
        <v>1159</v>
      </c>
      <c r="C230" s="103">
        <v>222613507.75999999</v>
      </c>
      <c r="D230" s="103"/>
      <c r="E230" s="103"/>
      <c r="F230" s="103"/>
      <c r="G230" s="103"/>
      <c r="H230" s="103"/>
      <c r="I230" s="103"/>
      <c r="J230" s="103"/>
      <c r="K230" s="103"/>
      <c r="L230" s="103"/>
      <c r="M230" s="103"/>
      <c r="N230" s="96">
        <v>7.5437602000928097E-2</v>
      </c>
      <c r="O230" s="96"/>
      <c r="P230" s="96"/>
      <c r="Q230" s="96"/>
      <c r="R230" s="96"/>
      <c r="S230" s="96"/>
      <c r="T230" s="96"/>
      <c r="U230" s="96"/>
      <c r="V230" s="96"/>
      <c r="W230" s="96"/>
      <c r="X230" s="94">
        <v>5936</v>
      </c>
      <c r="Y230" s="94"/>
      <c r="Z230" s="94"/>
      <c r="AA230" s="94"/>
      <c r="AB230" s="94"/>
      <c r="AC230" s="94"/>
      <c r="AD230" s="94"/>
      <c r="AE230" s="94"/>
      <c r="AF230" s="94"/>
      <c r="AG230" s="96">
        <v>0.13709323540959401</v>
      </c>
      <c r="AH230" s="96"/>
      <c r="AI230" s="96"/>
      <c r="AJ230" s="96"/>
      <c r="AK230" s="96"/>
      <c r="AL230" s="96"/>
      <c r="AM230" s="96"/>
      <c r="AN230" s="96"/>
      <c r="AO230" s="96"/>
    </row>
    <row r="231" spans="2:44" s="1" customFormat="1" ht="10" x14ac:dyDescent="0.2">
      <c r="B231" s="12" t="s">
        <v>1160</v>
      </c>
      <c r="C231" s="103">
        <v>281546046.44000101</v>
      </c>
      <c r="D231" s="103"/>
      <c r="E231" s="103"/>
      <c r="F231" s="103"/>
      <c r="G231" s="103"/>
      <c r="H231" s="103"/>
      <c r="I231" s="103"/>
      <c r="J231" s="103"/>
      <c r="K231" s="103"/>
      <c r="L231" s="103"/>
      <c r="M231" s="103"/>
      <c r="N231" s="96">
        <v>9.5408220327643206E-2</v>
      </c>
      <c r="O231" s="96"/>
      <c r="P231" s="96"/>
      <c r="Q231" s="96"/>
      <c r="R231" s="96"/>
      <c r="S231" s="96"/>
      <c r="T231" s="96"/>
      <c r="U231" s="96"/>
      <c r="V231" s="96"/>
      <c r="W231" s="96"/>
      <c r="X231" s="94">
        <v>5284</v>
      </c>
      <c r="Y231" s="94"/>
      <c r="Z231" s="94"/>
      <c r="AA231" s="94"/>
      <c r="AB231" s="94"/>
      <c r="AC231" s="94"/>
      <c r="AD231" s="94"/>
      <c r="AE231" s="94"/>
      <c r="AF231" s="94"/>
      <c r="AG231" s="96">
        <v>0.122035150927273</v>
      </c>
      <c r="AH231" s="96"/>
      <c r="AI231" s="96"/>
      <c r="AJ231" s="96"/>
      <c r="AK231" s="96"/>
      <c r="AL231" s="96"/>
      <c r="AM231" s="96"/>
      <c r="AN231" s="96"/>
      <c r="AO231" s="96"/>
    </row>
    <row r="232" spans="2:44" s="1" customFormat="1" ht="10" x14ac:dyDescent="0.2">
      <c r="B232" s="12" t="s">
        <v>1161</v>
      </c>
      <c r="C232" s="103">
        <v>328911257.02000099</v>
      </c>
      <c r="D232" s="103"/>
      <c r="E232" s="103"/>
      <c r="F232" s="103"/>
      <c r="G232" s="103"/>
      <c r="H232" s="103"/>
      <c r="I232" s="103"/>
      <c r="J232" s="103"/>
      <c r="K232" s="103"/>
      <c r="L232" s="103"/>
      <c r="M232" s="103"/>
      <c r="N232" s="96">
        <v>0.111458988946214</v>
      </c>
      <c r="O232" s="96"/>
      <c r="P232" s="96"/>
      <c r="Q232" s="96"/>
      <c r="R232" s="96"/>
      <c r="S232" s="96"/>
      <c r="T232" s="96"/>
      <c r="U232" s="96"/>
      <c r="V232" s="96"/>
      <c r="W232" s="96"/>
      <c r="X232" s="94">
        <v>4983</v>
      </c>
      <c r="Y232" s="94"/>
      <c r="Z232" s="94"/>
      <c r="AA232" s="94"/>
      <c r="AB232" s="94"/>
      <c r="AC232" s="94"/>
      <c r="AD232" s="94"/>
      <c r="AE232" s="94"/>
      <c r="AF232" s="94"/>
      <c r="AG232" s="96">
        <v>0.115083489226079</v>
      </c>
      <c r="AH232" s="96"/>
      <c r="AI232" s="96"/>
      <c r="AJ232" s="96"/>
      <c r="AK232" s="96"/>
      <c r="AL232" s="96"/>
      <c r="AM232" s="96"/>
      <c r="AN232" s="96"/>
      <c r="AO232" s="96"/>
    </row>
    <row r="233" spans="2:44" s="1" customFormat="1" ht="10" x14ac:dyDescent="0.2">
      <c r="B233" s="12" t="s">
        <v>1162</v>
      </c>
      <c r="C233" s="103">
        <v>372430544.72000003</v>
      </c>
      <c r="D233" s="103"/>
      <c r="E233" s="103"/>
      <c r="F233" s="103"/>
      <c r="G233" s="103"/>
      <c r="H233" s="103"/>
      <c r="I233" s="103"/>
      <c r="J233" s="103"/>
      <c r="K233" s="103"/>
      <c r="L233" s="103"/>
      <c r="M233" s="103"/>
      <c r="N233" s="96">
        <v>0.126206479958376</v>
      </c>
      <c r="O233" s="96"/>
      <c r="P233" s="96"/>
      <c r="Q233" s="96"/>
      <c r="R233" s="96"/>
      <c r="S233" s="96"/>
      <c r="T233" s="96"/>
      <c r="U233" s="96"/>
      <c r="V233" s="96"/>
      <c r="W233" s="96"/>
      <c r="X233" s="94">
        <v>4867</v>
      </c>
      <c r="Y233" s="94"/>
      <c r="Z233" s="94"/>
      <c r="AA233" s="94"/>
      <c r="AB233" s="94"/>
      <c r="AC233" s="94"/>
      <c r="AD233" s="94"/>
      <c r="AE233" s="94"/>
      <c r="AF233" s="94"/>
      <c r="AG233" s="96">
        <v>0.112404443520636</v>
      </c>
      <c r="AH233" s="96"/>
      <c r="AI233" s="96"/>
      <c r="AJ233" s="96"/>
      <c r="AK233" s="96"/>
      <c r="AL233" s="96"/>
      <c r="AM233" s="96"/>
      <c r="AN233" s="96"/>
      <c r="AO233" s="96"/>
    </row>
    <row r="234" spans="2:44" s="1" customFormat="1" ht="10" x14ac:dyDescent="0.2">
      <c r="B234" s="12" t="s">
        <v>1163</v>
      </c>
      <c r="C234" s="103">
        <v>400022331.85000098</v>
      </c>
      <c r="D234" s="103"/>
      <c r="E234" s="103"/>
      <c r="F234" s="103"/>
      <c r="G234" s="103"/>
      <c r="H234" s="103"/>
      <c r="I234" s="103"/>
      <c r="J234" s="103"/>
      <c r="K234" s="103"/>
      <c r="L234" s="103"/>
      <c r="M234" s="103"/>
      <c r="N234" s="96">
        <v>0.13555657859772399</v>
      </c>
      <c r="O234" s="96"/>
      <c r="P234" s="96"/>
      <c r="Q234" s="96"/>
      <c r="R234" s="96"/>
      <c r="S234" s="96"/>
      <c r="T234" s="96"/>
      <c r="U234" s="96"/>
      <c r="V234" s="96"/>
      <c r="W234" s="96"/>
      <c r="X234" s="94">
        <v>4647</v>
      </c>
      <c r="Y234" s="94"/>
      <c r="Z234" s="94"/>
      <c r="AA234" s="94"/>
      <c r="AB234" s="94"/>
      <c r="AC234" s="94"/>
      <c r="AD234" s="94"/>
      <c r="AE234" s="94"/>
      <c r="AF234" s="94"/>
      <c r="AG234" s="96">
        <v>0.10732349476893201</v>
      </c>
      <c r="AH234" s="96"/>
      <c r="AI234" s="96"/>
      <c r="AJ234" s="96"/>
      <c r="AK234" s="96"/>
      <c r="AL234" s="96"/>
      <c r="AM234" s="96"/>
      <c r="AN234" s="96"/>
      <c r="AO234" s="96"/>
    </row>
    <row r="235" spans="2:44" s="1" customFormat="1" ht="10" x14ac:dyDescent="0.2">
      <c r="B235" s="12" t="s">
        <v>1164</v>
      </c>
      <c r="C235" s="103">
        <v>421580071.67000002</v>
      </c>
      <c r="D235" s="103"/>
      <c r="E235" s="103"/>
      <c r="F235" s="103"/>
      <c r="G235" s="103"/>
      <c r="H235" s="103"/>
      <c r="I235" s="103"/>
      <c r="J235" s="103"/>
      <c r="K235" s="103"/>
      <c r="L235" s="103"/>
      <c r="M235" s="103"/>
      <c r="N235" s="96">
        <v>0.14286190437487301</v>
      </c>
      <c r="O235" s="96"/>
      <c r="P235" s="96"/>
      <c r="Q235" s="96"/>
      <c r="R235" s="96"/>
      <c r="S235" s="96"/>
      <c r="T235" s="96"/>
      <c r="U235" s="96"/>
      <c r="V235" s="96"/>
      <c r="W235" s="96"/>
      <c r="X235" s="94">
        <v>4254</v>
      </c>
      <c r="Y235" s="94"/>
      <c r="Z235" s="94"/>
      <c r="AA235" s="94"/>
      <c r="AB235" s="94"/>
      <c r="AC235" s="94"/>
      <c r="AD235" s="94"/>
      <c r="AE235" s="94"/>
      <c r="AF235" s="94"/>
      <c r="AG235" s="96">
        <v>9.8247072680662406E-2</v>
      </c>
      <c r="AH235" s="96"/>
      <c r="AI235" s="96"/>
      <c r="AJ235" s="96"/>
      <c r="AK235" s="96"/>
      <c r="AL235" s="96"/>
      <c r="AM235" s="96"/>
      <c r="AN235" s="96"/>
      <c r="AO235" s="96"/>
    </row>
    <row r="236" spans="2:44" s="1" customFormat="1" ht="10" x14ac:dyDescent="0.2">
      <c r="B236" s="12" t="s">
        <v>1165</v>
      </c>
      <c r="C236" s="103">
        <v>376023173.39999902</v>
      </c>
      <c r="D236" s="103"/>
      <c r="E236" s="103"/>
      <c r="F236" s="103"/>
      <c r="G236" s="103"/>
      <c r="H236" s="103"/>
      <c r="I236" s="103"/>
      <c r="J236" s="103"/>
      <c r="K236" s="103"/>
      <c r="L236" s="103"/>
      <c r="M236" s="103"/>
      <c r="N236" s="96">
        <v>0.127423923119063</v>
      </c>
      <c r="O236" s="96"/>
      <c r="P236" s="96"/>
      <c r="Q236" s="96"/>
      <c r="R236" s="96"/>
      <c r="S236" s="96"/>
      <c r="T236" s="96"/>
      <c r="U236" s="96"/>
      <c r="V236" s="96"/>
      <c r="W236" s="96"/>
      <c r="X236" s="94">
        <v>3511</v>
      </c>
      <c r="Y236" s="94"/>
      <c r="Z236" s="94"/>
      <c r="AA236" s="94"/>
      <c r="AB236" s="94"/>
      <c r="AC236" s="94"/>
      <c r="AD236" s="94"/>
      <c r="AE236" s="94"/>
      <c r="AF236" s="94"/>
      <c r="AG236" s="96">
        <v>8.1087323032864506E-2</v>
      </c>
      <c r="AH236" s="96"/>
      <c r="AI236" s="96"/>
      <c r="AJ236" s="96"/>
      <c r="AK236" s="96"/>
      <c r="AL236" s="96"/>
      <c r="AM236" s="96"/>
      <c r="AN236" s="96"/>
      <c r="AO236" s="96"/>
    </row>
    <row r="237" spans="2:44" s="1" customFormat="1" ht="10" x14ac:dyDescent="0.2">
      <c r="B237" s="12" t="s">
        <v>1166</v>
      </c>
      <c r="C237" s="103">
        <v>280296442.98000002</v>
      </c>
      <c r="D237" s="103"/>
      <c r="E237" s="103"/>
      <c r="F237" s="103"/>
      <c r="G237" s="103"/>
      <c r="H237" s="103"/>
      <c r="I237" s="103"/>
      <c r="J237" s="103"/>
      <c r="K237" s="103"/>
      <c r="L237" s="103"/>
      <c r="M237" s="103"/>
      <c r="N237" s="96">
        <v>9.49847640449447E-2</v>
      </c>
      <c r="O237" s="96"/>
      <c r="P237" s="96"/>
      <c r="Q237" s="96"/>
      <c r="R237" s="96"/>
      <c r="S237" s="96"/>
      <c r="T237" s="96"/>
      <c r="U237" s="96"/>
      <c r="V237" s="96"/>
      <c r="W237" s="96"/>
      <c r="X237" s="94">
        <v>2265</v>
      </c>
      <c r="Y237" s="94"/>
      <c r="Z237" s="94"/>
      <c r="AA237" s="94"/>
      <c r="AB237" s="94"/>
      <c r="AC237" s="94"/>
      <c r="AD237" s="94"/>
      <c r="AE237" s="94"/>
      <c r="AF237" s="94"/>
      <c r="AG237" s="96">
        <v>5.2310676920945098E-2</v>
      </c>
      <c r="AH237" s="96"/>
      <c r="AI237" s="96"/>
      <c r="AJ237" s="96"/>
      <c r="AK237" s="96"/>
      <c r="AL237" s="96"/>
      <c r="AM237" s="96"/>
      <c r="AN237" s="96"/>
      <c r="AO237" s="96"/>
    </row>
    <row r="238" spans="2:44" s="1" customFormat="1" ht="10" x14ac:dyDescent="0.2">
      <c r="B238" s="12" t="s">
        <v>1167</v>
      </c>
      <c r="C238" s="103">
        <v>98160416.950000107</v>
      </c>
      <c r="D238" s="103"/>
      <c r="E238" s="103"/>
      <c r="F238" s="103"/>
      <c r="G238" s="103"/>
      <c r="H238" s="103"/>
      <c r="I238" s="103"/>
      <c r="J238" s="103"/>
      <c r="K238" s="103"/>
      <c r="L238" s="103"/>
      <c r="M238" s="103"/>
      <c r="N238" s="96">
        <v>3.3263868579361297E-2</v>
      </c>
      <c r="O238" s="96"/>
      <c r="P238" s="96"/>
      <c r="Q238" s="96"/>
      <c r="R238" s="96"/>
      <c r="S238" s="96"/>
      <c r="T238" s="96"/>
      <c r="U238" s="96"/>
      <c r="V238" s="96"/>
      <c r="W238" s="96"/>
      <c r="X238" s="94">
        <v>699</v>
      </c>
      <c r="Y238" s="94"/>
      <c r="Z238" s="94"/>
      <c r="AA238" s="94"/>
      <c r="AB238" s="94"/>
      <c r="AC238" s="94"/>
      <c r="AD238" s="94"/>
      <c r="AE238" s="94"/>
      <c r="AF238" s="94"/>
      <c r="AG238" s="96">
        <v>1.6143559897457201E-2</v>
      </c>
      <c r="AH238" s="96"/>
      <c r="AI238" s="96"/>
      <c r="AJ238" s="96"/>
      <c r="AK238" s="96"/>
      <c r="AL238" s="96"/>
      <c r="AM238" s="96"/>
      <c r="AN238" s="96"/>
      <c r="AO238" s="96"/>
    </row>
    <row r="239" spans="2:44" s="1" customFormat="1" ht="10" x14ac:dyDescent="0.2">
      <c r="B239" s="12" t="s">
        <v>1168</v>
      </c>
      <c r="C239" s="103">
        <v>11387317.26</v>
      </c>
      <c r="D239" s="103"/>
      <c r="E239" s="103"/>
      <c r="F239" s="103"/>
      <c r="G239" s="103"/>
      <c r="H239" s="103"/>
      <c r="I239" s="103"/>
      <c r="J239" s="103"/>
      <c r="K239" s="103"/>
      <c r="L239" s="103"/>
      <c r="M239" s="103"/>
      <c r="N239" s="96">
        <v>3.85884897983955E-3</v>
      </c>
      <c r="O239" s="96"/>
      <c r="P239" s="96"/>
      <c r="Q239" s="96"/>
      <c r="R239" s="96"/>
      <c r="S239" s="96"/>
      <c r="T239" s="96"/>
      <c r="U239" s="96"/>
      <c r="V239" s="96"/>
      <c r="W239" s="96"/>
      <c r="X239" s="94">
        <v>116</v>
      </c>
      <c r="Y239" s="94"/>
      <c r="Z239" s="94"/>
      <c r="AA239" s="94"/>
      <c r="AB239" s="94"/>
      <c r="AC239" s="94"/>
      <c r="AD239" s="94"/>
      <c r="AE239" s="94"/>
      <c r="AF239" s="94"/>
      <c r="AG239" s="96">
        <v>2.6790457054435401E-3</v>
      </c>
      <c r="AH239" s="96"/>
      <c r="AI239" s="96"/>
      <c r="AJ239" s="96"/>
      <c r="AK239" s="96"/>
      <c r="AL239" s="96"/>
      <c r="AM239" s="96"/>
      <c r="AN239" s="96"/>
      <c r="AO239" s="96"/>
    </row>
    <row r="240" spans="2:44" s="1" customFormat="1" ht="10" x14ac:dyDescent="0.2">
      <c r="B240" s="12" t="s">
        <v>1169</v>
      </c>
      <c r="C240" s="103">
        <v>6340025.29</v>
      </c>
      <c r="D240" s="103"/>
      <c r="E240" s="103"/>
      <c r="F240" s="103"/>
      <c r="G240" s="103"/>
      <c r="H240" s="103"/>
      <c r="I240" s="103"/>
      <c r="J240" s="103"/>
      <c r="K240" s="103"/>
      <c r="L240" s="103"/>
      <c r="M240" s="103"/>
      <c r="N240" s="96">
        <v>2.1484603936004999E-3</v>
      </c>
      <c r="O240" s="96"/>
      <c r="P240" s="96"/>
      <c r="Q240" s="96"/>
      <c r="R240" s="96"/>
      <c r="S240" s="96"/>
      <c r="T240" s="96"/>
      <c r="U240" s="96"/>
      <c r="V240" s="96"/>
      <c r="W240" s="96"/>
      <c r="X240" s="94">
        <v>62</v>
      </c>
      <c r="Y240" s="94"/>
      <c r="Z240" s="94"/>
      <c r="AA240" s="94"/>
      <c r="AB240" s="94"/>
      <c r="AC240" s="94"/>
      <c r="AD240" s="94"/>
      <c r="AE240" s="94"/>
      <c r="AF240" s="94"/>
      <c r="AG240" s="96">
        <v>1.4319037391163801E-3</v>
      </c>
      <c r="AH240" s="96"/>
      <c r="AI240" s="96"/>
      <c r="AJ240" s="96"/>
      <c r="AK240" s="96"/>
      <c r="AL240" s="96"/>
      <c r="AM240" s="96"/>
      <c r="AN240" s="96"/>
      <c r="AO240" s="96"/>
    </row>
    <row r="241" spans="2:44" s="1" customFormat="1" ht="10" x14ac:dyDescent="0.2">
      <c r="B241" s="12" t="s">
        <v>1170</v>
      </c>
      <c r="C241" s="103">
        <v>35562601.049999997</v>
      </c>
      <c r="D241" s="103"/>
      <c r="E241" s="103"/>
      <c r="F241" s="103"/>
      <c r="G241" s="103"/>
      <c r="H241" s="103"/>
      <c r="I241" s="103"/>
      <c r="J241" s="103"/>
      <c r="K241" s="103"/>
      <c r="L241" s="103"/>
      <c r="M241" s="103"/>
      <c r="N241" s="96">
        <v>1.20511884975999E-2</v>
      </c>
      <c r="O241" s="96"/>
      <c r="P241" s="96"/>
      <c r="Q241" s="96"/>
      <c r="R241" s="96"/>
      <c r="S241" s="96"/>
      <c r="T241" s="96"/>
      <c r="U241" s="96"/>
      <c r="V241" s="96"/>
      <c r="W241" s="96"/>
      <c r="X241" s="94">
        <v>408</v>
      </c>
      <c r="Y241" s="94"/>
      <c r="Z241" s="94"/>
      <c r="AA241" s="94"/>
      <c r="AB241" s="94"/>
      <c r="AC241" s="94"/>
      <c r="AD241" s="94"/>
      <c r="AE241" s="94"/>
      <c r="AF241" s="94"/>
      <c r="AG241" s="96">
        <v>9.42285041224971E-3</v>
      </c>
      <c r="AH241" s="96"/>
      <c r="AI241" s="96"/>
      <c r="AJ241" s="96"/>
      <c r="AK241" s="96"/>
      <c r="AL241" s="96"/>
      <c r="AM241" s="96"/>
      <c r="AN241" s="96"/>
      <c r="AO241" s="96"/>
    </row>
    <row r="242" spans="2:44" s="1" customFormat="1" ht="10.5" x14ac:dyDescent="0.2">
      <c r="B242" s="53"/>
      <c r="C242" s="104">
        <v>2950962144.2800002</v>
      </c>
      <c r="D242" s="104"/>
      <c r="E242" s="104"/>
      <c r="F242" s="104"/>
      <c r="G242" s="104"/>
      <c r="H242" s="104"/>
      <c r="I242" s="104"/>
      <c r="J242" s="104"/>
      <c r="K242" s="104"/>
      <c r="L242" s="104"/>
      <c r="M242" s="104"/>
      <c r="N242" s="97">
        <v>1</v>
      </c>
      <c r="O242" s="97"/>
      <c r="P242" s="97"/>
      <c r="Q242" s="97"/>
      <c r="R242" s="97"/>
      <c r="S242" s="97"/>
      <c r="T242" s="97"/>
      <c r="U242" s="97"/>
      <c r="V242" s="97"/>
      <c r="W242" s="97"/>
      <c r="X242" s="95">
        <v>43299</v>
      </c>
      <c r="Y242" s="95"/>
      <c r="Z242" s="95"/>
      <c r="AA242" s="95"/>
      <c r="AB242" s="95"/>
      <c r="AC242" s="95"/>
      <c r="AD242" s="95"/>
      <c r="AE242" s="95"/>
      <c r="AF242" s="95"/>
      <c r="AG242" s="97">
        <v>1</v>
      </c>
      <c r="AH242" s="97"/>
      <c r="AI242" s="97"/>
      <c r="AJ242" s="97"/>
      <c r="AK242" s="97"/>
      <c r="AL242" s="97"/>
      <c r="AM242" s="97"/>
      <c r="AN242" s="97"/>
      <c r="AO242" s="97"/>
    </row>
    <row r="243" spans="2:44" s="1" customFormat="1" ht="8" x14ac:dyDescent="0.2">
      <c r="L243" s="253"/>
      <c r="M243" s="253"/>
      <c r="AF243" s="253"/>
    </row>
    <row r="244" spans="2:44" s="1" customFormat="1" ht="13" x14ac:dyDescent="0.2">
      <c r="B244" s="87" t="s">
        <v>1203</v>
      </c>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87"/>
      <c r="AN244" s="87"/>
      <c r="AO244" s="87"/>
      <c r="AP244" s="87"/>
      <c r="AQ244" s="87"/>
      <c r="AR244" s="87"/>
    </row>
    <row r="245" spans="2:44" s="1" customFormat="1" ht="8" x14ac:dyDescent="0.2">
      <c r="L245" s="253"/>
      <c r="M245" s="253"/>
      <c r="AF245" s="253"/>
    </row>
    <row r="246" spans="2:44" s="1" customFormat="1" ht="10.5" x14ac:dyDescent="0.2">
      <c r="B246" s="52"/>
      <c r="C246" s="85" t="s">
        <v>1077</v>
      </c>
      <c r="D246" s="85"/>
      <c r="E246" s="85"/>
      <c r="F246" s="85"/>
      <c r="G246" s="85"/>
      <c r="H246" s="85"/>
      <c r="I246" s="85"/>
      <c r="J246" s="85"/>
      <c r="K246" s="85"/>
      <c r="L246" s="85"/>
      <c r="M246" s="85"/>
      <c r="N246" s="85" t="s">
        <v>1078</v>
      </c>
      <c r="O246" s="85"/>
      <c r="P246" s="85"/>
      <c r="Q246" s="85"/>
      <c r="R246" s="85"/>
      <c r="S246" s="85"/>
      <c r="T246" s="85"/>
      <c r="U246" s="85"/>
      <c r="V246" s="85"/>
      <c r="W246" s="85"/>
      <c r="X246" s="85" t="s">
        <v>1079</v>
      </c>
      <c r="Y246" s="85"/>
      <c r="Z246" s="85"/>
      <c r="AA246" s="85"/>
      <c r="AB246" s="85"/>
      <c r="AC246" s="85"/>
      <c r="AD246" s="85"/>
      <c r="AE246" s="85"/>
      <c r="AF246" s="85"/>
      <c r="AG246" s="85" t="s">
        <v>1078</v>
      </c>
      <c r="AH246" s="85"/>
      <c r="AI246" s="85"/>
      <c r="AJ246" s="85"/>
      <c r="AK246" s="85"/>
      <c r="AL246" s="85"/>
      <c r="AM246" s="85"/>
      <c r="AN246" s="85"/>
      <c r="AO246" s="85"/>
    </row>
    <row r="247" spans="2:44" s="1" customFormat="1" ht="10" x14ac:dyDescent="0.2">
      <c r="B247" s="12" t="s">
        <v>1158</v>
      </c>
      <c r="C247" s="103">
        <v>74600811.559999898</v>
      </c>
      <c r="D247" s="103"/>
      <c r="E247" s="103"/>
      <c r="F247" s="103"/>
      <c r="G247" s="103"/>
      <c r="H247" s="103"/>
      <c r="I247" s="103"/>
      <c r="J247" s="103"/>
      <c r="K247" s="103"/>
      <c r="L247" s="103"/>
      <c r="M247" s="103"/>
      <c r="N247" s="96">
        <v>2.5280165557054798E-2</v>
      </c>
      <c r="O247" s="96"/>
      <c r="P247" s="96"/>
      <c r="Q247" s="96"/>
      <c r="R247" s="96"/>
      <c r="S247" s="96"/>
      <c r="T247" s="96"/>
      <c r="U247" s="96"/>
      <c r="V247" s="96"/>
      <c r="W247" s="96"/>
      <c r="X247" s="94">
        <v>4148</v>
      </c>
      <c r="Y247" s="94"/>
      <c r="Z247" s="94"/>
      <c r="AA247" s="94"/>
      <c r="AB247" s="94"/>
      <c r="AC247" s="94"/>
      <c r="AD247" s="94"/>
      <c r="AE247" s="94"/>
      <c r="AF247" s="94"/>
      <c r="AG247" s="96">
        <v>9.5798979191205294E-2</v>
      </c>
      <c r="AH247" s="96"/>
      <c r="AI247" s="96"/>
      <c r="AJ247" s="96"/>
      <c r="AK247" s="96"/>
      <c r="AL247" s="96"/>
      <c r="AM247" s="96"/>
      <c r="AN247" s="96"/>
      <c r="AO247" s="96"/>
    </row>
    <row r="248" spans="2:44" s="1" customFormat="1" ht="10" x14ac:dyDescent="0.2">
      <c r="B248" s="12" t="s">
        <v>1159</v>
      </c>
      <c r="C248" s="103">
        <v>167886161.55000001</v>
      </c>
      <c r="D248" s="103"/>
      <c r="E248" s="103"/>
      <c r="F248" s="103"/>
      <c r="G248" s="103"/>
      <c r="H248" s="103"/>
      <c r="I248" s="103"/>
      <c r="J248" s="103"/>
      <c r="K248" s="103"/>
      <c r="L248" s="103"/>
      <c r="M248" s="103"/>
      <c r="N248" s="96">
        <v>5.6892007874591803E-2</v>
      </c>
      <c r="O248" s="96"/>
      <c r="P248" s="96"/>
      <c r="Q248" s="96"/>
      <c r="R248" s="96"/>
      <c r="S248" s="96"/>
      <c r="T248" s="96"/>
      <c r="U248" s="96"/>
      <c r="V248" s="96"/>
      <c r="W248" s="96"/>
      <c r="X248" s="94">
        <v>5356</v>
      </c>
      <c r="Y248" s="94"/>
      <c r="Z248" s="94"/>
      <c r="AA248" s="94"/>
      <c r="AB248" s="94"/>
      <c r="AC248" s="94"/>
      <c r="AD248" s="94"/>
      <c r="AE248" s="94"/>
      <c r="AF248" s="94"/>
      <c r="AG248" s="96">
        <v>0.123698006882376</v>
      </c>
      <c r="AH248" s="96"/>
      <c r="AI248" s="96"/>
      <c r="AJ248" s="96"/>
      <c r="AK248" s="96"/>
      <c r="AL248" s="96"/>
      <c r="AM248" s="96"/>
      <c r="AN248" s="96"/>
      <c r="AO248" s="96"/>
    </row>
    <row r="249" spans="2:44" s="1" customFormat="1" ht="10" x14ac:dyDescent="0.2">
      <c r="B249" s="12" t="s">
        <v>1160</v>
      </c>
      <c r="C249" s="103">
        <v>241898848.420001</v>
      </c>
      <c r="D249" s="103"/>
      <c r="E249" s="103"/>
      <c r="F249" s="103"/>
      <c r="G249" s="103"/>
      <c r="H249" s="103"/>
      <c r="I249" s="103"/>
      <c r="J249" s="103"/>
      <c r="K249" s="103"/>
      <c r="L249" s="103"/>
      <c r="M249" s="103"/>
      <c r="N249" s="96">
        <v>8.1972874131538795E-2</v>
      </c>
      <c r="O249" s="96"/>
      <c r="P249" s="96"/>
      <c r="Q249" s="96"/>
      <c r="R249" s="96"/>
      <c r="S249" s="96"/>
      <c r="T249" s="96"/>
      <c r="U249" s="96"/>
      <c r="V249" s="96"/>
      <c r="W249" s="96"/>
      <c r="X249" s="94">
        <v>5161</v>
      </c>
      <c r="Y249" s="94"/>
      <c r="Z249" s="94"/>
      <c r="AA249" s="94"/>
      <c r="AB249" s="94"/>
      <c r="AC249" s="94"/>
      <c r="AD249" s="94"/>
      <c r="AE249" s="94"/>
      <c r="AF249" s="94"/>
      <c r="AG249" s="96">
        <v>0.119194438670639</v>
      </c>
      <c r="AH249" s="96"/>
      <c r="AI249" s="96"/>
      <c r="AJ249" s="96"/>
      <c r="AK249" s="96"/>
      <c r="AL249" s="96"/>
      <c r="AM249" s="96"/>
      <c r="AN249" s="96"/>
      <c r="AO249" s="96"/>
    </row>
    <row r="250" spans="2:44" s="1" customFormat="1" ht="10" x14ac:dyDescent="0.2">
      <c r="B250" s="12" t="s">
        <v>1161</v>
      </c>
      <c r="C250" s="103">
        <v>299692268.419999</v>
      </c>
      <c r="D250" s="103"/>
      <c r="E250" s="103"/>
      <c r="F250" s="103"/>
      <c r="G250" s="103"/>
      <c r="H250" s="103"/>
      <c r="I250" s="103"/>
      <c r="J250" s="103"/>
      <c r="K250" s="103"/>
      <c r="L250" s="103"/>
      <c r="M250" s="103"/>
      <c r="N250" s="96">
        <v>0.101557476432189</v>
      </c>
      <c r="O250" s="96"/>
      <c r="P250" s="96"/>
      <c r="Q250" s="96"/>
      <c r="R250" s="96"/>
      <c r="S250" s="96"/>
      <c r="T250" s="96"/>
      <c r="U250" s="96"/>
      <c r="V250" s="96"/>
      <c r="W250" s="96"/>
      <c r="X250" s="94">
        <v>5056</v>
      </c>
      <c r="Y250" s="94"/>
      <c r="Z250" s="94"/>
      <c r="AA250" s="94"/>
      <c r="AB250" s="94"/>
      <c r="AC250" s="94"/>
      <c r="AD250" s="94"/>
      <c r="AE250" s="94"/>
      <c r="AF250" s="94"/>
      <c r="AG250" s="96">
        <v>0.11676944040278101</v>
      </c>
      <c r="AH250" s="96"/>
      <c r="AI250" s="96"/>
      <c r="AJ250" s="96"/>
      <c r="AK250" s="96"/>
      <c r="AL250" s="96"/>
      <c r="AM250" s="96"/>
      <c r="AN250" s="96"/>
      <c r="AO250" s="96"/>
    </row>
    <row r="251" spans="2:44" s="1" customFormat="1" ht="10" x14ac:dyDescent="0.2">
      <c r="B251" s="12" t="s">
        <v>1162</v>
      </c>
      <c r="C251" s="103">
        <v>351000790.99000102</v>
      </c>
      <c r="D251" s="103"/>
      <c r="E251" s="103"/>
      <c r="F251" s="103"/>
      <c r="G251" s="103"/>
      <c r="H251" s="103"/>
      <c r="I251" s="103"/>
      <c r="J251" s="103"/>
      <c r="K251" s="103"/>
      <c r="L251" s="103"/>
      <c r="M251" s="103"/>
      <c r="N251" s="96">
        <v>0.118944525151013</v>
      </c>
      <c r="O251" s="96"/>
      <c r="P251" s="96"/>
      <c r="Q251" s="96"/>
      <c r="R251" s="96"/>
      <c r="S251" s="96"/>
      <c r="T251" s="96"/>
      <c r="U251" s="96"/>
      <c r="V251" s="96"/>
      <c r="W251" s="96"/>
      <c r="X251" s="94">
        <v>4983</v>
      </c>
      <c r="Y251" s="94"/>
      <c r="Z251" s="94"/>
      <c r="AA251" s="94"/>
      <c r="AB251" s="94"/>
      <c r="AC251" s="94"/>
      <c r="AD251" s="94"/>
      <c r="AE251" s="94"/>
      <c r="AF251" s="94"/>
      <c r="AG251" s="96">
        <v>0.115083489226079</v>
      </c>
      <c r="AH251" s="96"/>
      <c r="AI251" s="96"/>
      <c r="AJ251" s="96"/>
      <c r="AK251" s="96"/>
      <c r="AL251" s="96"/>
      <c r="AM251" s="96"/>
      <c r="AN251" s="96"/>
      <c r="AO251" s="96"/>
    </row>
    <row r="252" spans="2:44" s="1" customFormat="1" ht="10" x14ac:dyDescent="0.2">
      <c r="B252" s="12" t="s">
        <v>1163</v>
      </c>
      <c r="C252" s="103">
        <v>394481435.61000103</v>
      </c>
      <c r="D252" s="103"/>
      <c r="E252" s="103"/>
      <c r="F252" s="103"/>
      <c r="G252" s="103"/>
      <c r="H252" s="103"/>
      <c r="I252" s="103"/>
      <c r="J252" s="103"/>
      <c r="K252" s="103"/>
      <c r="L252" s="103"/>
      <c r="M252" s="103"/>
      <c r="N252" s="96">
        <v>0.13367892108499099</v>
      </c>
      <c r="O252" s="96"/>
      <c r="P252" s="96"/>
      <c r="Q252" s="96"/>
      <c r="R252" s="96"/>
      <c r="S252" s="96"/>
      <c r="T252" s="96"/>
      <c r="U252" s="96"/>
      <c r="V252" s="96"/>
      <c r="W252" s="96"/>
      <c r="X252" s="94">
        <v>4975</v>
      </c>
      <c r="Y252" s="94"/>
      <c r="Z252" s="94"/>
      <c r="AA252" s="94"/>
      <c r="AB252" s="94"/>
      <c r="AC252" s="94"/>
      <c r="AD252" s="94"/>
      <c r="AE252" s="94"/>
      <c r="AF252" s="94"/>
      <c r="AG252" s="96">
        <v>0.11489872745328999</v>
      </c>
      <c r="AH252" s="96"/>
      <c r="AI252" s="96"/>
      <c r="AJ252" s="96"/>
      <c r="AK252" s="96"/>
      <c r="AL252" s="96"/>
      <c r="AM252" s="96"/>
      <c r="AN252" s="96"/>
      <c r="AO252" s="96"/>
    </row>
    <row r="253" spans="2:44" s="1" customFormat="1" ht="10" x14ac:dyDescent="0.2">
      <c r="B253" s="12" t="s">
        <v>1164</v>
      </c>
      <c r="C253" s="103">
        <v>419343076.07999903</v>
      </c>
      <c r="D253" s="103"/>
      <c r="E253" s="103"/>
      <c r="F253" s="103"/>
      <c r="G253" s="103"/>
      <c r="H253" s="103"/>
      <c r="I253" s="103"/>
      <c r="J253" s="103"/>
      <c r="K253" s="103"/>
      <c r="L253" s="103"/>
      <c r="M253" s="103"/>
      <c r="N253" s="96">
        <v>0.14210384802557799</v>
      </c>
      <c r="O253" s="96"/>
      <c r="P253" s="96"/>
      <c r="Q253" s="96"/>
      <c r="R253" s="96"/>
      <c r="S253" s="96"/>
      <c r="T253" s="96"/>
      <c r="U253" s="96"/>
      <c r="V253" s="96"/>
      <c r="W253" s="96"/>
      <c r="X253" s="94">
        <v>4595</v>
      </c>
      <c r="Y253" s="94"/>
      <c r="Z253" s="94"/>
      <c r="AA253" s="94"/>
      <c r="AB253" s="94"/>
      <c r="AC253" s="94"/>
      <c r="AD253" s="94"/>
      <c r="AE253" s="94"/>
      <c r="AF253" s="94"/>
      <c r="AG253" s="96">
        <v>0.106122543245802</v>
      </c>
      <c r="AH253" s="96"/>
      <c r="AI253" s="96"/>
      <c r="AJ253" s="96"/>
      <c r="AK253" s="96"/>
      <c r="AL253" s="96"/>
      <c r="AM253" s="96"/>
      <c r="AN253" s="96"/>
      <c r="AO253" s="96"/>
    </row>
    <row r="254" spans="2:44" s="1" customFormat="1" ht="10" x14ac:dyDescent="0.2">
      <c r="B254" s="12" t="s">
        <v>1165</v>
      </c>
      <c r="C254" s="103">
        <v>469390217.46000099</v>
      </c>
      <c r="D254" s="103"/>
      <c r="E254" s="103"/>
      <c r="F254" s="103"/>
      <c r="G254" s="103"/>
      <c r="H254" s="103"/>
      <c r="I254" s="103"/>
      <c r="J254" s="103"/>
      <c r="K254" s="103"/>
      <c r="L254" s="103"/>
      <c r="M254" s="103"/>
      <c r="N254" s="96">
        <v>0.15906344931257199</v>
      </c>
      <c r="O254" s="96"/>
      <c r="P254" s="96"/>
      <c r="Q254" s="96"/>
      <c r="R254" s="96"/>
      <c r="S254" s="96"/>
      <c r="T254" s="96"/>
      <c r="U254" s="96"/>
      <c r="V254" s="96"/>
      <c r="W254" s="96"/>
      <c r="X254" s="94">
        <v>4583</v>
      </c>
      <c r="Y254" s="94"/>
      <c r="Z254" s="94"/>
      <c r="AA254" s="94"/>
      <c r="AB254" s="94"/>
      <c r="AC254" s="94"/>
      <c r="AD254" s="94"/>
      <c r="AE254" s="94"/>
      <c r="AF254" s="94"/>
      <c r="AG254" s="96">
        <v>0.105845400586619</v>
      </c>
      <c r="AH254" s="96"/>
      <c r="AI254" s="96"/>
      <c r="AJ254" s="96"/>
      <c r="AK254" s="96"/>
      <c r="AL254" s="96"/>
      <c r="AM254" s="96"/>
      <c r="AN254" s="96"/>
      <c r="AO254" s="96"/>
    </row>
    <row r="255" spans="2:44" s="1" customFormat="1" ht="10" x14ac:dyDescent="0.2">
      <c r="B255" s="12" t="s">
        <v>1166</v>
      </c>
      <c r="C255" s="103">
        <v>368383665.989999</v>
      </c>
      <c r="D255" s="103"/>
      <c r="E255" s="103"/>
      <c r="F255" s="103"/>
      <c r="G255" s="103"/>
      <c r="H255" s="103"/>
      <c r="I255" s="103"/>
      <c r="J255" s="103"/>
      <c r="K255" s="103"/>
      <c r="L255" s="103"/>
      <c r="M255" s="103"/>
      <c r="N255" s="96">
        <v>0.124835103935188</v>
      </c>
      <c r="O255" s="96"/>
      <c r="P255" s="96"/>
      <c r="Q255" s="96"/>
      <c r="R255" s="96"/>
      <c r="S255" s="96"/>
      <c r="T255" s="96"/>
      <c r="U255" s="96"/>
      <c r="V255" s="96"/>
      <c r="W255" s="96"/>
      <c r="X255" s="94">
        <v>3104</v>
      </c>
      <c r="Y255" s="94"/>
      <c r="Z255" s="94"/>
      <c r="AA255" s="94"/>
      <c r="AB255" s="94"/>
      <c r="AC255" s="94"/>
      <c r="AD255" s="94"/>
      <c r="AE255" s="94"/>
      <c r="AF255" s="94"/>
      <c r="AG255" s="96">
        <v>7.1687567842213501E-2</v>
      </c>
      <c r="AH255" s="96"/>
      <c r="AI255" s="96"/>
      <c r="AJ255" s="96"/>
      <c r="AK255" s="96"/>
      <c r="AL255" s="96"/>
      <c r="AM255" s="96"/>
      <c r="AN255" s="96"/>
      <c r="AO255" s="96"/>
    </row>
    <row r="256" spans="2:44" s="1" customFormat="1" ht="10" x14ac:dyDescent="0.2">
      <c r="B256" s="12" t="s">
        <v>1167</v>
      </c>
      <c r="C256" s="103">
        <v>112713480.34</v>
      </c>
      <c r="D256" s="103"/>
      <c r="E256" s="103"/>
      <c r="F256" s="103"/>
      <c r="G256" s="103"/>
      <c r="H256" s="103"/>
      <c r="I256" s="103"/>
      <c r="J256" s="103"/>
      <c r="K256" s="103"/>
      <c r="L256" s="103"/>
      <c r="M256" s="103"/>
      <c r="N256" s="96">
        <v>3.8195501951279999E-2</v>
      </c>
      <c r="O256" s="96"/>
      <c r="P256" s="96"/>
      <c r="Q256" s="96"/>
      <c r="R256" s="96"/>
      <c r="S256" s="96"/>
      <c r="T256" s="96"/>
      <c r="U256" s="96"/>
      <c r="V256" s="96"/>
      <c r="W256" s="96"/>
      <c r="X256" s="94">
        <v>863</v>
      </c>
      <c r="Y256" s="94"/>
      <c r="Z256" s="94"/>
      <c r="AA256" s="94"/>
      <c r="AB256" s="94"/>
      <c r="AC256" s="94"/>
      <c r="AD256" s="94"/>
      <c r="AE256" s="94"/>
      <c r="AF256" s="94"/>
      <c r="AG256" s="96">
        <v>1.9931176239636E-2</v>
      </c>
      <c r="AH256" s="96"/>
      <c r="AI256" s="96"/>
      <c r="AJ256" s="96"/>
      <c r="AK256" s="96"/>
      <c r="AL256" s="96"/>
      <c r="AM256" s="96"/>
      <c r="AN256" s="96"/>
      <c r="AO256" s="96"/>
    </row>
    <row r="257" spans="2:44" s="1" customFormat="1" ht="10" x14ac:dyDescent="0.2">
      <c r="B257" s="12" t="s">
        <v>1168</v>
      </c>
      <c r="C257" s="103">
        <v>16341229.869999999</v>
      </c>
      <c r="D257" s="103"/>
      <c r="E257" s="103"/>
      <c r="F257" s="103"/>
      <c r="G257" s="103"/>
      <c r="H257" s="103"/>
      <c r="I257" s="103"/>
      <c r="J257" s="103"/>
      <c r="K257" s="103"/>
      <c r="L257" s="103"/>
      <c r="M257" s="103"/>
      <c r="N257" s="96">
        <v>5.53759386635136E-3</v>
      </c>
      <c r="O257" s="96"/>
      <c r="P257" s="96"/>
      <c r="Q257" s="96"/>
      <c r="R257" s="96"/>
      <c r="S257" s="96"/>
      <c r="T257" s="96"/>
      <c r="U257" s="96"/>
      <c r="V257" s="96"/>
      <c r="W257" s="96"/>
      <c r="X257" s="94">
        <v>150</v>
      </c>
      <c r="Y257" s="94"/>
      <c r="Z257" s="94"/>
      <c r="AA257" s="94"/>
      <c r="AB257" s="94"/>
      <c r="AC257" s="94"/>
      <c r="AD257" s="94"/>
      <c r="AE257" s="94"/>
      <c r="AF257" s="94"/>
      <c r="AG257" s="96">
        <v>3.4642832397976898E-3</v>
      </c>
      <c r="AH257" s="96"/>
      <c r="AI257" s="96"/>
      <c r="AJ257" s="96"/>
      <c r="AK257" s="96"/>
      <c r="AL257" s="96"/>
      <c r="AM257" s="96"/>
      <c r="AN257" s="96"/>
      <c r="AO257" s="96"/>
    </row>
    <row r="258" spans="2:44" s="1" customFormat="1" ht="10" x14ac:dyDescent="0.2">
      <c r="B258" s="12" t="s">
        <v>1169</v>
      </c>
      <c r="C258" s="103">
        <v>6272257.6100000003</v>
      </c>
      <c r="D258" s="103"/>
      <c r="E258" s="103"/>
      <c r="F258" s="103"/>
      <c r="G258" s="103"/>
      <c r="H258" s="103"/>
      <c r="I258" s="103"/>
      <c r="J258" s="103"/>
      <c r="K258" s="103"/>
      <c r="L258" s="103"/>
      <c r="M258" s="103"/>
      <c r="N258" s="96">
        <v>2.1254957886050301E-3</v>
      </c>
      <c r="O258" s="96"/>
      <c r="P258" s="96"/>
      <c r="Q258" s="96"/>
      <c r="R258" s="96"/>
      <c r="S258" s="96"/>
      <c r="T258" s="96"/>
      <c r="U258" s="96"/>
      <c r="V258" s="96"/>
      <c r="W258" s="96"/>
      <c r="X258" s="94">
        <v>82</v>
      </c>
      <c r="Y258" s="94"/>
      <c r="Z258" s="94"/>
      <c r="AA258" s="94"/>
      <c r="AB258" s="94"/>
      <c r="AC258" s="94"/>
      <c r="AD258" s="94"/>
      <c r="AE258" s="94"/>
      <c r="AF258" s="94"/>
      <c r="AG258" s="96">
        <v>1.8938081710894001E-3</v>
      </c>
      <c r="AH258" s="96"/>
      <c r="AI258" s="96"/>
      <c r="AJ258" s="96"/>
      <c r="AK258" s="96"/>
      <c r="AL258" s="96"/>
      <c r="AM258" s="96"/>
      <c r="AN258" s="96"/>
      <c r="AO258" s="96"/>
    </row>
    <row r="259" spans="2:44" s="1" customFormat="1" ht="10" x14ac:dyDescent="0.2">
      <c r="B259" s="12" t="s">
        <v>1170</v>
      </c>
      <c r="C259" s="103">
        <v>28957900.379999999</v>
      </c>
      <c r="D259" s="103"/>
      <c r="E259" s="103"/>
      <c r="F259" s="103"/>
      <c r="G259" s="103"/>
      <c r="H259" s="103"/>
      <c r="I259" s="103"/>
      <c r="J259" s="103"/>
      <c r="K259" s="103"/>
      <c r="L259" s="103"/>
      <c r="M259" s="103"/>
      <c r="N259" s="96">
        <v>9.8130368890466894E-3</v>
      </c>
      <c r="O259" s="96"/>
      <c r="P259" s="96"/>
      <c r="Q259" s="96"/>
      <c r="R259" s="96"/>
      <c r="S259" s="96"/>
      <c r="T259" s="96"/>
      <c r="U259" s="96"/>
      <c r="V259" s="96"/>
      <c r="W259" s="96"/>
      <c r="X259" s="94">
        <v>243</v>
      </c>
      <c r="Y259" s="94"/>
      <c r="Z259" s="94"/>
      <c r="AA259" s="94"/>
      <c r="AB259" s="94"/>
      <c r="AC259" s="94"/>
      <c r="AD259" s="94"/>
      <c r="AE259" s="94"/>
      <c r="AF259" s="94"/>
      <c r="AG259" s="96">
        <v>5.6121388484722499E-3</v>
      </c>
      <c r="AH259" s="96"/>
      <c r="AI259" s="96"/>
      <c r="AJ259" s="96"/>
      <c r="AK259" s="96"/>
      <c r="AL259" s="96"/>
      <c r="AM259" s="96"/>
      <c r="AN259" s="96"/>
      <c r="AO259" s="96"/>
    </row>
    <row r="260" spans="2:44" s="1" customFormat="1" ht="10.5" x14ac:dyDescent="0.2">
      <c r="B260" s="53"/>
      <c r="C260" s="104">
        <v>2950962144.2800002</v>
      </c>
      <c r="D260" s="104"/>
      <c r="E260" s="104"/>
      <c r="F260" s="104"/>
      <c r="G260" s="104"/>
      <c r="H260" s="104"/>
      <c r="I260" s="104"/>
      <c r="J260" s="104"/>
      <c r="K260" s="104"/>
      <c r="L260" s="104"/>
      <c r="M260" s="104"/>
      <c r="N260" s="97">
        <v>1</v>
      </c>
      <c r="O260" s="97"/>
      <c r="P260" s="97"/>
      <c r="Q260" s="97"/>
      <c r="R260" s="97"/>
      <c r="S260" s="97"/>
      <c r="T260" s="97"/>
      <c r="U260" s="97"/>
      <c r="V260" s="97"/>
      <c r="W260" s="97"/>
      <c r="X260" s="95">
        <v>43299</v>
      </c>
      <c r="Y260" s="95"/>
      <c r="Z260" s="95"/>
      <c r="AA260" s="95"/>
      <c r="AB260" s="95"/>
      <c r="AC260" s="95"/>
      <c r="AD260" s="95"/>
      <c r="AE260" s="95"/>
      <c r="AF260" s="95"/>
      <c r="AG260" s="97">
        <v>1</v>
      </c>
      <c r="AH260" s="97"/>
      <c r="AI260" s="97"/>
      <c r="AJ260" s="97"/>
      <c r="AK260" s="97"/>
      <c r="AL260" s="97"/>
      <c r="AM260" s="97"/>
      <c r="AN260" s="97"/>
      <c r="AO260" s="97"/>
    </row>
    <row r="261" spans="2:44" s="1" customFormat="1" ht="8" x14ac:dyDescent="0.2">
      <c r="L261" s="253"/>
      <c r="M261" s="253"/>
      <c r="AF261" s="253"/>
    </row>
    <row r="262" spans="2:44" s="1" customFormat="1" ht="13" x14ac:dyDescent="0.2">
      <c r="B262" s="87" t="s">
        <v>1204</v>
      </c>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c r="AK262" s="87"/>
      <c r="AL262" s="87"/>
      <c r="AM262" s="87"/>
      <c r="AN262" s="87"/>
      <c r="AO262" s="87"/>
      <c r="AP262" s="87"/>
      <c r="AQ262" s="87"/>
      <c r="AR262" s="87"/>
    </row>
    <row r="263" spans="2:44" s="1" customFormat="1" ht="8" x14ac:dyDescent="0.2">
      <c r="L263" s="253"/>
      <c r="M263" s="253"/>
      <c r="AF263" s="253"/>
    </row>
    <row r="264" spans="2:44" s="1" customFormat="1" ht="10.5" x14ac:dyDescent="0.2">
      <c r="B264" s="99"/>
      <c r="C264" s="99"/>
      <c r="D264" s="85" t="s">
        <v>1077</v>
      </c>
      <c r="E264" s="85"/>
      <c r="F264" s="85"/>
      <c r="G264" s="85"/>
      <c r="H264" s="85"/>
      <c r="I264" s="85"/>
      <c r="J264" s="85"/>
      <c r="K264" s="85"/>
      <c r="L264" s="85"/>
      <c r="M264" s="85"/>
      <c r="N264" s="85"/>
      <c r="O264" s="85" t="s">
        <v>1078</v>
      </c>
      <c r="P264" s="85"/>
      <c r="Q264" s="85"/>
      <c r="R264" s="85"/>
      <c r="S264" s="85"/>
      <c r="T264" s="85"/>
      <c r="U264" s="85"/>
      <c r="V264" s="85"/>
      <c r="W264" s="85"/>
      <c r="X264" s="85"/>
      <c r="Y264" s="85" t="s">
        <v>1079</v>
      </c>
      <c r="Z264" s="85"/>
      <c r="AA264" s="85"/>
      <c r="AB264" s="85"/>
      <c r="AC264" s="85"/>
      <c r="AD264" s="85"/>
      <c r="AE264" s="85"/>
      <c r="AF264" s="85"/>
      <c r="AG264" s="85"/>
      <c r="AH264" s="85" t="s">
        <v>1078</v>
      </c>
      <c r="AI264" s="85"/>
      <c r="AJ264" s="85"/>
      <c r="AK264" s="85"/>
      <c r="AL264" s="85"/>
      <c r="AM264" s="85"/>
      <c r="AN264" s="85"/>
      <c r="AO264" s="85"/>
      <c r="AP264" s="54"/>
    </row>
    <row r="265" spans="2:44" s="1" customFormat="1" ht="10" x14ac:dyDescent="0.2">
      <c r="B265" s="98" t="s">
        <v>1171</v>
      </c>
      <c r="C265" s="98"/>
      <c r="D265" s="103">
        <v>23049629.350000001</v>
      </c>
      <c r="E265" s="103"/>
      <c r="F265" s="103"/>
      <c r="G265" s="103"/>
      <c r="H265" s="103"/>
      <c r="I265" s="103"/>
      <c r="J265" s="103"/>
      <c r="K265" s="103"/>
      <c r="L265" s="103"/>
      <c r="M265" s="103"/>
      <c r="N265" s="103"/>
      <c r="O265" s="96">
        <v>7.8108861527343898E-3</v>
      </c>
      <c r="P265" s="96"/>
      <c r="Q265" s="96"/>
      <c r="R265" s="96"/>
      <c r="S265" s="96"/>
      <c r="T265" s="96"/>
      <c r="U265" s="96"/>
      <c r="V265" s="96"/>
      <c r="W265" s="96"/>
      <c r="X265" s="96"/>
      <c r="Y265" s="94">
        <v>2035</v>
      </c>
      <c r="Z265" s="94"/>
      <c r="AA265" s="94"/>
      <c r="AB265" s="94"/>
      <c r="AC265" s="94"/>
      <c r="AD265" s="94"/>
      <c r="AE265" s="94"/>
      <c r="AF265" s="94"/>
      <c r="AG265" s="94"/>
      <c r="AH265" s="96">
        <v>4.6998775953255301E-2</v>
      </c>
      <c r="AI265" s="96"/>
      <c r="AJ265" s="96"/>
      <c r="AK265" s="96"/>
      <c r="AL265" s="96"/>
      <c r="AM265" s="96"/>
      <c r="AN265" s="96"/>
      <c r="AO265" s="96"/>
      <c r="AP265" s="55">
        <v>1</v>
      </c>
    </row>
    <row r="266" spans="2:44" s="1" customFormat="1" ht="10" x14ac:dyDescent="0.2">
      <c r="B266" s="98" t="s">
        <v>1172</v>
      </c>
      <c r="C266" s="98"/>
      <c r="D266" s="103">
        <v>109276584.16</v>
      </c>
      <c r="E266" s="103"/>
      <c r="F266" s="103"/>
      <c r="G266" s="103"/>
      <c r="H266" s="103"/>
      <c r="I266" s="103"/>
      <c r="J266" s="103"/>
      <c r="K266" s="103"/>
      <c r="L266" s="103"/>
      <c r="M266" s="103"/>
      <c r="N266" s="103"/>
      <c r="O266" s="96">
        <v>3.7030832256461199E-2</v>
      </c>
      <c r="P266" s="96"/>
      <c r="Q266" s="96"/>
      <c r="R266" s="96"/>
      <c r="S266" s="96"/>
      <c r="T266" s="96"/>
      <c r="U266" s="96"/>
      <c r="V266" s="96"/>
      <c r="W266" s="96"/>
      <c r="X266" s="96"/>
      <c r="Y266" s="94">
        <v>4510</v>
      </c>
      <c r="Z266" s="94"/>
      <c r="AA266" s="94"/>
      <c r="AB266" s="94"/>
      <c r="AC266" s="94"/>
      <c r="AD266" s="94"/>
      <c r="AE266" s="94"/>
      <c r="AF266" s="94"/>
      <c r="AG266" s="94"/>
      <c r="AH266" s="96">
        <v>0.104159449409917</v>
      </c>
      <c r="AI266" s="96"/>
      <c r="AJ266" s="96"/>
      <c r="AK266" s="96"/>
      <c r="AL266" s="96"/>
      <c r="AM266" s="96"/>
      <c r="AN266" s="96"/>
      <c r="AO266" s="96"/>
      <c r="AP266" s="55">
        <v>2</v>
      </c>
    </row>
    <row r="267" spans="2:44" s="1" customFormat="1" ht="10" x14ac:dyDescent="0.2">
      <c r="B267" s="98" t="s">
        <v>1173</v>
      </c>
      <c r="C267" s="98"/>
      <c r="D267" s="103">
        <v>215467804.37</v>
      </c>
      <c r="E267" s="103"/>
      <c r="F267" s="103"/>
      <c r="G267" s="103"/>
      <c r="H267" s="103"/>
      <c r="I267" s="103"/>
      <c r="J267" s="103"/>
      <c r="K267" s="103"/>
      <c r="L267" s="103"/>
      <c r="M267" s="103"/>
      <c r="N267" s="103"/>
      <c r="O267" s="96">
        <v>7.3016119433335303E-2</v>
      </c>
      <c r="P267" s="96"/>
      <c r="Q267" s="96"/>
      <c r="R267" s="96"/>
      <c r="S267" s="96"/>
      <c r="T267" s="96"/>
      <c r="U267" s="96"/>
      <c r="V267" s="96"/>
      <c r="W267" s="96"/>
      <c r="X267" s="96"/>
      <c r="Y267" s="94">
        <v>5374</v>
      </c>
      <c r="Z267" s="94"/>
      <c r="AA267" s="94"/>
      <c r="AB267" s="94"/>
      <c r="AC267" s="94"/>
      <c r="AD267" s="94"/>
      <c r="AE267" s="94"/>
      <c r="AF267" s="94"/>
      <c r="AG267" s="94"/>
      <c r="AH267" s="96">
        <v>0.12411372087115199</v>
      </c>
      <c r="AI267" s="96"/>
      <c r="AJ267" s="96"/>
      <c r="AK267" s="96"/>
      <c r="AL267" s="96"/>
      <c r="AM267" s="96"/>
      <c r="AN267" s="96"/>
      <c r="AO267" s="96"/>
      <c r="AP267" s="55">
        <v>3</v>
      </c>
    </row>
    <row r="268" spans="2:44" s="1" customFormat="1" ht="10" x14ac:dyDescent="0.2">
      <c r="B268" s="98" t="s">
        <v>1174</v>
      </c>
      <c r="C268" s="98"/>
      <c r="D268" s="103">
        <v>433462392.18999898</v>
      </c>
      <c r="E268" s="103"/>
      <c r="F268" s="103"/>
      <c r="G268" s="103"/>
      <c r="H268" s="103"/>
      <c r="I268" s="103"/>
      <c r="J268" s="103"/>
      <c r="K268" s="103"/>
      <c r="L268" s="103"/>
      <c r="M268" s="103"/>
      <c r="N268" s="103"/>
      <c r="O268" s="96">
        <v>0.14688849636048401</v>
      </c>
      <c r="P268" s="96"/>
      <c r="Q268" s="96"/>
      <c r="R268" s="96"/>
      <c r="S268" s="96"/>
      <c r="T268" s="96"/>
      <c r="U268" s="96"/>
      <c r="V268" s="96"/>
      <c r="W268" s="96"/>
      <c r="X268" s="96"/>
      <c r="Y268" s="94">
        <v>6420</v>
      </c>
      <c r="Z268" s="94"/>
      <c r="AA268" s="94"/>
      <c r="AB268" s="94"/>
      <c r="AC268" s="94"/>
      <c r="AD268" s="94"/>
      <c r="AE268" s="94"/>
      <c r="AF268" s="94"/>
      <c r="AG268" s="94"/>
      <c r="AH268" s="96">
        <v>0.148271322663341</v>
      </c>
      <c r="AI268" s="96"/>
      <c r="AJ268" s="96"/>
      <c r="AK268" s="96"/>
      <c r="AL268" s="96"/>
      <c r="AM268" s="96"/>
      <c r="AN268" s="96"/>
      <c r="AO268" s="96"/>
      <c r="AP268" s="55">
        <v>4</v>
      </c>
    </row>
    <row r="269" spans="2:44" s="1" customFormat="1" ht="10" x14ac:dyDescent="0.2">
      <c r="B269" s="98" t="s">
        <v>1175</v>
      </c>
      <c r="C269" s="98"/>
      <c r="D269" s="103">
        <v>425684914.73000002</v>
      </c>
      <c r="E269" s="103"/>
      <c r="F269" s="103"/>
      <c r="G269" s="103"/>
      <c r="H269" s="103"/>
      <c r="I269" s="103"/>
      <c r="J269" s="103"/>
      <c r="K269" s="103"/>
      <c r="L269" s="103"/>
      <c r="M269" s="103"/>
      <c r="N269" s="103"/>
      <c r="O269" s="96">
        <v>0.14425292291706501</v>
      </c>
      <c r="P269" s="96"/>
      <c r="Q269" s="96"/>
      <c r="R269" s="96"/>
      <c r="S269" s="96"/>
      <c r="T269" s="96"/>
      <c r="U269" s="96"/>
      <c r="V269" s="96"/>
      <c r="W269" s="96"/>
      <c r="X269" s="96"/>
      <c r="Y269" s="94">
        <v>4936</v>
      </c>
      <c r="Z269" s="94"/>
      <c r="AA269" s="94"/>
      <c r="AB269" s="94"/>
      <c r="AC269" s="94"/>
      <c r="AD269" s="94"/>
      <c r="AE269" s="94"/>
      <c r="AF269" s="94"/>
      <c r="AG269" s="94"/>
      <c r="AH269" s="96">
        <v>0.113998013810943</v>
      </c>
      <c r="AI269" s="96"/>
      <c r="AJ269" s="96"/>
      <c r="AK269" s="96"/>
      <c r="AL269" s="96"/>
      <c r="AM269" s="96"/>
      <c r="AN269" s="96"/>
      <c r="AO269" s="96"/>
      <c r="AP269" s="55">
        <v>5</v>
      </c>
    </row>
    <row r="270" spans="2:44" s="1" customFormat="1" ht="10" x14ac:dyDescent="0.2">
      <c r="B270" s="98" t="s">
        <v>1176</v>
      </c>
      <c r="C270" s="98"/>
      <c r="D270" s="103">
        <v>103990337.92</v>
      </c>
      <c r="E270" s="103"/>
      <c r="F270" s="103"/>
      <c r="G270" s="103"/>
      <c r="H270" s="103"/>
      <c r="I270" s="103"/>
      <c r="J270" s="103"/>
      <c r="K270" s="103"/>
      <c r="L270" s="103"/>
      <c r="M270" s="103"/>
      <c r="N270" s="103"/>
      <c r="O270" s="96">
        <v>3.5239468632821999E-2</v>
      </c>
      <c r="P270" s="96"/>
      <c r="Q270" s="96"/>
      <c r="R270" s="96"/>
      <c r="S270" s="96"/>
      <c r="T270" s="96"/>
      <c r="U270" s="96"/>
      <c r="V270" s="96"/>
      <c r="W270" s="96"/>
      <c r="X270" s="96"/>
      <c r="Y270" s="94">
        <v>1920</v>
      </c>
      <c r="Z270" s="94"/>
      <c r="AA270" s="94"/>
      <c r="AB270" s="94"/>
      <c r="AC270" s="94"/>
      <c r="AD270" s="94"/>
      <c r="AE270" s="94"/>
      <c r="AF270" s="94"/>
      <c r="AG270" s="94"/>
      <c r="AH270" s="96">
        <v>4.4342825469410402E-2</v>
      </c>
      <c r="AI270" s="96"/>
      <c r="AJ270" s="96"/>
      <c r="AK270" s="96"/>
      <c r="AL270" s="96"/>
      <c r="AM270" s="96"/>
      <c r="AN270" s="96"/>
      <c r="AO270" s="96"/>
      <c r="AP270" s="55">
        <v>6</v>
      </c>
    </row>
    <row r="271" spans="2:44" s="1" customFormat="1" ht="10" x14ac:dyDescent="0.2">
      <c r="B271" s="98" t="s">
        <v>1177</v>
      </c>
      <c r="C271" s="98"/>
      <c r="D271" s="103">
        <v>136667367.66</v>
      </c>
      <c r="E271" s="103"/>
      <c r="F271" s="103"/>
      <c r="G271" s="103"/>
      <c r="H271" s="103"/>
      <c r="I271" s="103"/>
      <c r="J271" s="103"/>
      <c r="K271" s="103"/>
      <c r="L271" s="103"/>
      <c r="M271" s="103"/>
      <c r="N271" s="103"/>
      <c r="O271" s="96">
        <v>4.6312816287701002E-2</v>
      </c>
      <c r="P271" s="96"/>
      <c r="Q271" s="96"/>
      <c r="R271" s="96"/>
      <c r="S271" s="96"/>
      <c r="T271" s="96"/>
      <c r="U271" s="96"/>
      <c r="V271" s="96"/>
      <c r="W271" s="96"/>
      <c r="X271" s="96"/>
      <c r="Y271" s="94">
        <v>2116</v>
      </c>
      <c r="Z271" s="94"/>
      <c r="AA271" s="94"/>
      <c r="AB271" s="94"/>
      <c r="AC271" s="94"/>
      <c r="AD271" s="94"/>
      <c r="AE271" s="94"/>
      <c r="AF271" s="94"/>
      <c r="AG271" s="94"/>
      <c r="AH271" s="96">
        <v>4.8869488902745999E-2</v>
      </c>
      <c r="AI271" s="96"/>
      <c r="AJ271" s="96"/>
      <c r="AK271" s="96"/>
      <c r="AL271" s="96"/>
      <c r="AM271" s="96"/>
      <c r="AN271" s="96"/>
      <c r="AO271" s="96"/>
      <c r="AP271" s="55">
        <v>7</v>
      </c>
    </row>
    <row r="272" spans="2:44" s="1" customFormat="1" ht="10" x14ac:dyDescent="0.2">
      <c r="B272" s="98" t="s">
        <v>1178</v>
      </c>
      <c r="C272" s="98"/>
      <c r="D272" s="103">
        <v>150690818.09999999</v>
      </c>
      <c r="E272" s="103"/>
      <c r="F272" s="103"/>
      <c r="G272" s="103"/>
      <c r="H272" s="103"/>
      <c r="I272" s="103"/>
      <c r="J272" s="103"/>
      <c r="K272" s="103"/>
      <c r="L272" s="103"/>
      <c r="M272" s="103"/>
      <c r="N272" s="103"/>
      <c r="O272" s="96">
        <v>5.1064978380726302E-2</v>
      </c>
      <c r="P272" s="96"/>
      <c r="Q272" s="96"/>
      <c r="R272" s="96"/>
      <c r="S272" s="96"/>
      <c r="T272" s="96"/>
      <c r="U272" s="96"/>
      <c r="V272" s="96"/>
      <c r="W272" s="96"/>
      <c r="X272" s="96"/>
      <c r="Y272" s="94">
        <v>2172</v>
      </c>
      <c r="Z272" s="94"/>
      <c r="AA272" s="94"/>
      <c r="AB272" s="94"/>
      <c r="AC272" s="94"/>
      <c r="AD272" s="94"/>
      <c r="AE272" s="94"/>
      <c r="AF272" s="94"/>
      <c r="AG272" s="94"/>
      <c r="AH272" s="96">
        <v>5.0162821312270497E-2</v>
      </c>
      <c r="AI272" s="96"/>
      <c r="AJ272" s="96"/>
      <c r="AK272" s="96"/>
      <c r="AL272" s="96"/>
      <c r="AM272" s="96"/>
      <c r="AN272" s="96"/>
      <c r="AO272" s="96"/>
      <c r="AP272" s="55">
        <v>8</v>
      </c>
    </row>
    <row r="273" spans="2:44" s="1" customFormat="1" ht="10" x14ac:dyDescent="0.2">
      <c r="B273" s="98" t="s">
        <v>1179</v>
      </c>
      <c r="C273" s="98"/>
      <c r="D273" s="103">
        <v>158413098.34</v>
      </c>
      <c r="E273" s="103"/>
      <c r="F273" s="103"/>
      <c r="G273" s="103"/>
      <c r="H273" s="103"/>
      <c r="I273" s="103"/>
      <c r="J273" s="103"/>
      <c r="K273" s="103"/>
      <c r="L273" s="103"/>
      <c r="M273" s="103"/>
      <c r="N273" s="103"/>
      <c r="O273" s="96">
        <v>5.3681847002700497E-2</v>
      </c>
      <c r="P273" s="96"/>
      <c r="Q273" s="96"/>
      <c r="R273" s="96"/>
      <c r="S273" s="96"/>
      <c r="T273" s="96"/>
      <c r="U273" s="96"/>
      <c r="V273" s="96"/>
      <c r="W273" s="96"/>
      <c r="X273" s="96"/>
      <c r="Y273" s="94">
        <v>2161</v>
      </c>
      <c r="Z273" s="94"/>
      <c r="AA273" s="94"/>
      <c r="AB273" s="94"/>
      <c r="AC273" s="94"/>
      <c r="AD273" s="94"/>
      <c r="AE273" s="94"/>
      <c r="AF273" s="94"/>
      <c r="AG273" s="94"/>
      <c r="AH273" s="96">
        <v>4.99087738746853E-2</v>
      </c>
      <c r="AI273" s="96"/>
      <c r="AJ273" s="96"/>
      <c r="AK273" s="96"/>
      <c r="AL273" s="96"/>
      <c r="AM273" s="96"/>
      <c r="AN273" s="96"/>
      <c r="AO273" s="96"/>
      <c r="AP273" s="55">
        <v>9</v>
      </c>
    </row>
    <row r="274" spans="2:44" s="1" customFormat="1" ht="10" x14ac:dyDescent="0.2">
      <c r="B274" s="98" t="s">
        <v>1180</v>
      </c>
      <c r="C274" s="98"/>
      <c r="D274" s="103">
        <v>208636740.22</v>
      </c>
      <c r="E274" s="103"/>
      <c r="F274" s="103"/>
      <c r="G274" s="103"/>
      <c r="H274" s="103"/>
      <c r="I274" s="103"/>
      <c r="J274" s="103"/>
      <c r="K274" s="103"/>
      <c r="L274" s="103"/>
      <c r="M274" s="103"/>
      <c r="N274" s="103"/>
      <c r="O274" s="96">
        <v>7.0701259460210705E-2</v>
      </c>
      <c r="P274" s="96"/>
      <c r="Q274" s="96"/>
      <c r="R274" s="96"/>
      <c r="S274" s="96"/>
      <c r="T274" s="96"/>
      <c r="U274" s="96"/>
      <c r="V274" s="96"/>
      <c r="W274" s="96"/>
      <c r="X274" s="96"/>
      <c r="Y274" s="94">
        <v>2134</v>
      </c>
      <c r="Z274" s="94"/>
      <c r="AA274" s="94"/>
      <c r="AB274" s="94"/>
      <c r="AC274" s="94"/>
      <c r="AD274" s="94"/>
      <c r="AE274" s="94"/>
      <c r="AF274" s="94"/>
      <c r="AG274" s="94"/>
      <c r="AH274" s="96">
        <v>4.9285202891521697E-2</v>
      </c>
      <c r="AI274" s="96"/>
      <c r="AJ274" s="96"/>
      <c r="AK274" s="96"/>
      <c r="AL274" s="96"/>
      <c r="AM274" s="96"/>
      <c r="AN274" s="96"/>
      <c r="AO274" s="96"/>
      <c r="AP274" s="55">
        <v>10</v>
      </c>
    </row>
    <row r="275" spans="2:44" s="1" customFormat="1" ht="10" x14ac:dyDescent="0.2">
      <c r="B275" s="98" t="s">
        <v>1181</v>
      </c>
      <c r="C275" s="98"/>
      <c r="D275" s="103">
        <v>456006109.80000001</v>
      </c>
      <c r="E275" s="103"/>
      <c r="F275" s="103"/>
      <c r="G275" s="103"/>
      <c r="H275" s="103"/>
      <c r="I275" s="103"/>
      <c r="J275" s="103"/>
      <c r="K275" s="103"/>
      <c r="L275" s="103"/>
      <c r="M275" s="103"/>
      <c r="N275" s="103"/>
      <c r="O275" s="96">
        <v>0.15452794292326</v>
      </c>
      <c r="P275" s="96"/>
      <c r="Q275" s="96"/>
      <c r="R275" s="96"/>
      <c r="S275" s="96"/>
      <c r="T275" s="96"/>
      <c r="U275" s="96"/>
      <c r="V275" s="96"/>
      <c r="W275" s="96"/>
      <c r="X275" s="96"/>
      <c r="Y275" s="94">
        <v>5173</v>
      </c>
      <c r="Z275" s="94"/>
      <c r="AA275" s="94"/>
      <c r="AB275" s="94"/>
      <c r="AC275" s="94"/>
      <c r="AD275" s="94"/>
      <c r="AE275" s="94"/>
      <c r="AF275" s="94"/>
      <c r="AG275" s="94"/>
      <c r="AH275" s="96">
        <v>0.119471581329823</v>
      </c>
      <c r="AI275" s="96"/>
      <c r="AJ275" s="96"/>
      <c r="AK275" s="96"/>
      <c r="AL275" s="96"/>
      <c r="AM275" s="96"/>
      <c r="AN275" s="96"/>
      <c r="AO275" s="96"/>
      <c r="AP275" s="55">
        <v>11</v>
      </c>
    </row>
    <row r="276" spans="2:44" s="1" customFormat="1" ht="10" x14ac:dyDescent="0.2">
      <c r="B276" s="98" t="s">
        <v>1182</v>
      </c>
      <c r="C276" s="98"/>
      <c r="D276" s="103">
        <v>208965235.16</v>
      </c>
      <c r="E276" s="103"/>
      <c r="F276" s="103"/>
      <c r="G276" s="103"/>
      <c r="H276" s="103"/>
      <c r="I276" s="103"/>
      <c r="J276" s="103"/>
      <c r="K276" s="103"/>
      <c r="L276" s="103"/>
      <c r="M276" s="103"/>
      <c r="N276" s="103"/>
      <c r="O276" s="96">
        <v>7.0812577370756094E-2</v>
      </c>
      <c r="P276" s="96"/>
      <c r="Q276" s="96"/>
      <c r="R276" s="96"/>
      <c r="S276" s="96"/>
      <c r="T276" s="96"/>
      <c r="U276" s="96"/>
      <c r="V276" s="96"/>
      <c r="W276" s="96"/>
      <c r="X276" s="96"/>
      <c r="Y276" s="94">
        <v>1983</v>
      </c>
      <c r="Z276" s="94"/>
      <c r="AA276" s="94"/>
      <c r="AB276" s="94"/>
      <c r="AC276" s="94"/>
      <c r="AD276" s="94"/>
      <c r="AE276" s="94"/>
      <c r="AF276" s="94"/>
      <c r="AG276" s="94"/>
      <c r="AH276" s="96">
        <v>4.5797824430125401E-2</v>
      </c>
      <c r="AI276" s="96"/>
      <c r="AJ276" s="96"/>
      <c r="AK276" s="96"/>
      <c r="AL276" s="96"/>
      <c r="AM276" s="96"/>
      <c r="AN276" s="96"/>
      <c r="AO276" s="96"/>
      <c r="AP276" s="55">
        <v>12</v>
      </c>
    </row>
    <row r="277" spans="2:44" s="1" customFormat="1" ht="10" x14ac:dyDescent="0.2">
      <c r="B277" s="98" t="s">
        <v>1183</v>
      </c>
      <c r="C277" s="98"/>
      <c r="D277" s="103">
        <v>97476134.269999996</v>
      </c>
      <c r="E277" s="103"/>
      <c r="F277" s="103"/>
      <c r="G277" s="103"/>
      <c r="H277" s="103"/>
      <c r="I277" s="103"/>
      <c r="J277" s="103"/>
      <c r="K277" s="103"/>
      <c r="L277" s="103"/>
      <c r="M277" s="103"/>
      <c r="N277" s="103"/>
      <c r="O277" s="96">
        <v>3.3031983978155398E-2</v>
      </c>
      <c r="P277" s="96"/>
      <c r="Q277" s="96"/>
      <c r="R277" s="96"/>
      <c r="S277" s="96"/>
      <c r="T277" s="96"/>
      <c r="U277" s="96"/>
      <c r="V277" s="96"/>
      <c r="W277" s="96"/>
      <c r="X277" s="96"/>
      <c r="Y277" s="94">
        <v>810</v>
      </c>
      <c r="Z277" s="94"/>
      <c r="AA277" s="94"/>
      <c r="AB277" s="94"/>
      <c r="AC277" s="94"/>
      <c r="AD277" s="94"/>
      <c r="AE277" s="94"/>
      <c r="AF277" s="94"/>
      <c r="AG277" s="94"/>
      <c r="AH277" s="96">
        <v>1.87071294949075E-2</v>
      </c>
      <c r="AI277" s="96"/>
      <c r="AJ277" s="96"/>
      <c r="AK277" s="96"/>
      <c r="AL277" s="96"/>
      <c r="AM277" s="96"/>
      <c r="AN277" s="96"/>
      <c r="AO277" s="96"/>
      <c r="AP277" s="55">
        <v>13</v>
      </c>
    </row>
    <row r="278" spans="2:44" s="1" customFormat="1" ht="10" x14ac:dyDescent="0.2">
      <c r="B278" s="98" t="s">
        <v>1184</v>
      </c>
      <c r="C278" s="98"/>
      <c r="D278" s="103">
        <v>223174978.00999999</v>
      </c>
      <c r="E278" s="103"/>
      <c r="F278" s="103"/>
      <c r="G278" s="103"/>
      <c r="H278" s="103"/>
      <c r="I278" s="103"/>
      <c r="J278" s="103"/>
      <c r="K278" s="103"/>
      <c r="L278" s="103"/>
      <c r="M278" s="103"/>
      <c r="N278" s="103"/>
      <c r="O278" s="96">
        <v>7.5627868843587701E-2</v>
      </c>
      <c r="P278" s="96"/>
      <c r="Q278" s="96"/>
      <c r="R278" s="96"/>
      <c r="S278" s="96"/>
      <c r="T278" s="96"/>
      <c r="U278" s="96"/>
      <c r="V278" s="96"/>
      <c r="W278" s="96"/>
      <c r="X278" s="96"/>
      <c r="Y278" s="94">
        <v>1555</v>
      </c>
      <c r="Z278" s="94"/>
      <c r="AA278" s="94"/>
      <c r="AB278" s="94"/>
      <c r="AC278" s="94"/>
      <c r="AD278" s="94"/>
      <c r="AE278" s="94"/>
      <c r="AF278" s="94"/>
      <c r="AG278" s="94"/>
      <c r="AH278" s="96">
        <v>3.59130695859027E-2</v>
      </c>
      <c r="AI278" s="96"/>
      <c r="AJ278" s="96"/>
      <c r="AK278" s="96"/>
      <c r="AL278" s="96"/>
      <c r="AM278" s="96"/>
      <c r="AN278" s="96"/>
      <c r="AO278" s="96"/>
      <c r="AP278" s="55">
        <v>14</v>
      </c>
    </row>
    <row r="279" spans="2:44" s="1" customFormat="1" ht="10.5" x14ac:dyDescent="0.2">
      <c r="B279" s="99"/>
      <c r="C279" s="99"/>
      <c r="D279" s="104">
        <v>2950962144.2800002</v>
      </c>
      <c r="E279" s="104"/>
      <c r="F279" s="104"/>
      <c r="G279" s="104"/>
      <c r="H279" s="104"/>
      <c r="I279" s="104"/>
      <c r="J279" s="104"/>
      <c r="K279" s="104"/>
      <c r="L279" s="104"/>
      <c r="M279" s="104"/>
      <c r="N279" s="104"/>
      <c r="O279" s="97">
        <v>1</v>
      </c>
      <c r="P279" s="97"/>
      <c r="Q279" s="97"/>
      <c r="R279" s="97"/>
      <c r="S279" s="97"/>
      <c r="T279" s="97"/>
      <c r="U279" s="97"/>
      <c r="V279" s="97"/>
      <c r="W279" s="97"/>
      <c r="X279" s="97"/>
      <c r="Y279" s="95">
        <v>43299</v>
      </c>
      <c r="Z279" s="95"/>
      <c r="AA279" s="95"/>
      <c r="AB279" s="95"/>
      <c r="AC279" s="95"/>
      <c r="AD279" s="95"/>
      <c r="AE279" s="95"/>
      <c r="AF279" s="95"/>
      <c r="AG279" s="95"/>
      <c r="AH279" s="97">
        <v>1</v>
      </c>
      <c r="AI279" s="97"/>
      <c r="AJ279" s="97"/>
      <c r="AK279" s="97"/>
      <c r="AL279" s="97"/>
      <c r="AM279" s="97"/>
      <c r="AN279" s="97"/>
      <c r="AO279" s="97"/>
      <c r="AP279" s="56"/>
    </row>
    <row r="280" spans="2:44" s="1" customFormat="1" ht="8" x14ac:dyDescent="0.2">
      <c r="L280" s="253"/>
      <c r="M280" s="253"/>
      <c r="AF280" s="253"/>
    </row>
    <row r="281" spans="2:44" s="1" customFormat="1" ht="13" x14ac:dyDescent="0.2">
      <c r="B281" s="87" t="s">
        <v>1205</v>
      </c>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AQ281" s="87"/>
      <c r="AR281" s="87"/>
    </row>
    <row r="282" spans="2:44" s="1" customFormat="1" ht="8" x14ac:dyDescent="0.2">
      <c r="L282" s="253"/>
      <c r="M282" s="253"/>
      <c r="AF282" s="253"/>
    </row>
    <row r="283" spans="2:44" s="1" customFormat="1" ht="10.5" x14ac:dyDescent="0.2">
      <c r="B283" s="85" t="s">
        <v>1080</v>
      </c>
      <c r="C283" s="85"/>
      <c r="D283" s="85" t="s">
        <v>1077</v>
      </c>
      <c r="E283" s="85"/>
      <c r="F283" s="85"/>
      <c r="G283" s="85"/>
      <c r="H283" s="85"/>
      <c r="I283" s="85"/>
      <c r="J283" s="85"/>
      <c r="K283" s="85"/>
      <c r="L283" s="85"/>
      <c r="M283" s="85"/>
      <c r="N283" s="85"/>
      <c r="O283" s="85" t="s">
        <v>1078</v>
      </c>
      <c r="P283" s="85"/>
      <c r="Q283" s="85"/>
      <c r="R283" s="85"/>
      <c r="S283" s="85"/>
      <c r="T283" s="85"/>
      <c r="U283" s="85"/>
      <c r="V283" s="85"/>
      <c r="W283" s="85"/>
      <c r="X283" s="85"/>
      <c r="Y283" s="85" t="s">
        <v>1079</v>
      </c>
      <c r="Z283" s="85"/>
      <c r="AA283" s="85"/>
      <c r="AB283" s="85"/>
      <c r="AC283" s="85"/>
      <c r="AD283" s="85"/>
      <c r="AE283" s="85"/>
      <c r="AF283" s="85"/>
      <c r="AG283" s="85"/>
      <c r="AH283" s="85" t="s">
        <v>1078</v>
      </c>
      <c r="AI283" s="85"/>
      <c r="AJ283" s="85"/>
      <c r="AK283" s="85"/>
      <c r="AL283" s="85"/>
      <c r="AM283" s="85"/>
      <c r="AN283" s="85"/>
      <c r="AO283" s="85"/>
    </row>
    <row r="284" spans="2:44" s="1" customFormat="1" ht="10" x14ac:dyDescent="0.2">
      <c r="B284" s="98" t="s">
        <v>1185</v>
      </c>
      <c r="C284" s="98"/>
      <c r="D284" s="103">
        <v>42938828.530000001</v>
      </c>
      <c r="E284" s="103"/>
      <c r="F284" s="103"/>
      <c r="G284" s="103"/>
      <c r="H284" s="103"/>
      <c r="I284" s="103"/>
      <c r="J284" s="103"/>
      <c r="K284" s="103"/>
      <c r="L284" s="103"/>
      <c r="M284" s="103"/>
      <c r="N284" s="103"/>
      <c r="O284" s="96">
        <v>1.45507893461902E-2</v>
      </c>
      <c r="P284" s="96"/>
      <c r="Q284" s="96"/>
      <c r="R284" s="96"/>
      <c r="S284" s="96"/>
      <c r="T284" s="96"/>
      <c r="U284" s="96"/>
      <c r="V284" s="96"/>
      <c r="W284" s="96"/>
      <c r="X284" s="96"/>
      <c r="Y284" s="94">
        <v>1831</v>
      </c>
      <c r="Z284" s="94"/>
      <c r="AA284" s="94"/>
      <c r="AB284" s="94"/>
      <c r="AC284" s="94"/>
      <c r="AD284" s="94"/>
      <c r="AE284" s="94"/>
      <c r="AF284" s="94"/>
      <c r="AG284" s="94"/>
      <c r="AH284" s="96">
        <v>4.2287350747130401E-2</v>
      </c>
      <c r="AI284" s="96"/>
      <c r="AJ284" s="96"/>
      <c r="AK284" s="96"/>
      <c r="AL284" s="96"/>
      <c r="AM284" s="96"/>
      <c r="AN284" s="96"/>
      <c r="AO284" s="96"/>
    </row>
    <row r="285" spans="2:44" s="1" customFormat="1" ht="10" x14ac:dyDescent="0.2">
      <c r="B285" s="98" t="s">
        <v>1082</v>
      </c>
      <c r="C285" s="98"/>
      <c r="D285" s="103">
        <v>145364821.97</v>
      </c>
      <c r="E285" s="103"/>
      <c r="F285" s="103"/>
      <c r="G285" s="103"/>
      <c r="H285" s="103"/>
      <c r="I285" s="103"/>
      <c r="J285" s="103"/>
      <c r="K285" s="103"/>
      <c r="L285" s="103"/>
      <c r="M285" s="103"/>
      <c r="N285" s="103"/>
      <c r="O285" s="96">
        <v>4.9260144611400103E-2</v>
      </c>
      <c r="P285" s="96"/>
      <c r="Q285" s="96"/>
      <c r="R285" s="96"/>
      <c r="S285" s="96"/>
      <c r="T285" s="96"/>
      <c r="U285" s="96"/>
      <c r="V285" s="96"/>
      <c r="W285" s="96"/>
      <c r="X285" s="96"/>
      <c r="Y285" s="94">
        <v>6047</v>
      </c>
      <c r="Z285" s="94"/>
      <c r="AA285" s="94"/>
      <c r="AB285" s="94"/>
      <c r="AC285" s="94"/>
      <c r="AD285" s="94"/>
      <c r="AE285" s="94"/>
      <c r="AF285" s="94"/>
      <c r="AG285" s="94"/>
      <c r="AH285" s="96">
        <v>0.139656805007044</v>
      </c>
      <c r="AI285" s="96"/>
      <c r="AJ285" s="96"/>
      <c r="AK285" s="96"/>
      <c r="AL285" s="96"/>
      <c r="AM285" s="96"/>
      <c r="AN285" s="96"/>
      <c r="AO285" s="96"/>
    </row>
    <row r="286" spans="2:44" s="1" customFormat="1" ht="10" x14ac:dyDescent="0.2">
      <c r="B286" s="98" t="s">
        <v>1083</v>
      </c>
      <c r="C286" s="98"/>
      <c r="D286" s="103">
        <v>172495756.62</v>
      </c>
      <c r="E286" s="103"/>
      <c r="F286" s="103"/>
      <c r="G286" s="103"/>
      <c r="H286" s="103"/>
      <c r="I286" s="103"/>
      <c r="J286" s="103"/>
      <c r="K286" s="103"/>
      <c r="L286" s="103"/>
      <c r="M286" s="103"/>
      <c r="N286" s="103"/>
      <c r="O286" s="96">
        <v>5.8454073006106402E-2</v>
      </c>
      <c r="P286" s="96"/>
      <c r="Q286" s="96"/>
      <c r="R286" s="96"/>
      <c r="S286" s="96"/>
      <c r="T286" s="96"/>
      <c r="U286" s="96"/>
      <c r="V286" s="96"/>
      <c r="W286" s="96"/>
      <c r="X286" s="96"/>
      <c r="Y286" s="94">
        <v>4835</v>
      </c>
      <c r="Z286" s="94"/>
      <c r="AA286" s="94"/>
      <c r="AB286" s="94"/>
      <c r="AC286" s="94"/>
      <c r="AD286" s="94"/>
      <c r="AE286" s="94"/>
      <c r="AF286" s="94"/>
      <c r="AG286" s="94"/>
      <c r="AH286" s="96">
        <v>0.11166539642947899</v>
      </c>
      <c r="AI286" s="96"/>
      <c r="AJ286" s="96"/>
      <c r="AK286" s="96"/>
      <c r="AL286" s="96"/>
      <c r="AM286" s="96"/>
      <c r="AN286" s="96"/>
      <c r="AO286" s="96"/>
    </row>
    <row r="287" spans="2:44" s="1" customFormat="1" ht="10" x14ac:dyDescent="0.2">
      <c r="B287" s="98" t="s">
        <v>1084</v>
      </c>
      <c r="C287" s="98"/>
      <c r="D287" s="103">
        <v>211340345.94999999</v>
      </c>
      <c r="E287" s="103"/>
      <c r="F287" s="103"/>
      <c r="G287" s="103"/>
      <c r="H287" s="103"/>
      <c r="I287" s="103"/>
      <c r="J287" s="103"/>
      <c r="K287" s="103"/>
      <c r="L287" s="103"/>
      <c r="M287" s="103"/>
      <c r="N287" s="103"/>
      <c r="O287" s="96">
        <v>7.1617437166942993E-2</v>
      </c>
      <c r="P287" s="96"/>
      <c r="Q287" s="96"/>
      <c r="R287" s="96"/>
      <c r="S287" s="96"/>
      <c r="T287" s="96"/>
      <c r="U287" s="96"/>
      <c r="V287" s="96"/>
      <c r="W287" s="96"/>
      <c r="X287" s="96"/>
      <c r="Y287" s="94">
        <v>4354</v>
      </c>
      <c r="Z287" s="94"/>
      <c r="AA287" s="94"/>
      <c r="AB287" s="94"/>
      <c r="AC287" s="94"/>
      <c r="AD287" s="94"/>
      <c r="AE287" s="94"/>
      <c r="AF287" s="94"/>
      <c r="AG287" s="94"/>
      <c r="AH287" s="96">
        <v>0.10055659484052799</v>
      </c>
      <c r="AI287" s="96"/>
      <c r="AJ287" s="96"/>
      <c r="AK287" s="96"/>
      <c r="AL287" s="96"/>
      <c r="AM287" s="96"/>
      <c r="AN287" s="96"/>
      <c r="AO287" s="96"/>
    </row>
    <row r="288" spans="2:44" s="1" customFormat="1" ht="10" x14ac:dyDescent="0.2">
      <c r="B288" s="98" t="s">
        <v>1085</v>
      </c>
      <c r="C288" s="98"/>
      <c r="D288" s="103">
        <v>242702213.5</v>
      </c>
      <c r="E288" s="103"/>
      <c r="F288" s="103"/>
      <c r="G288" s="103"/>
      <c r="H288" s="103"/>
      <c r="I288" s="103"/>
      <c r="J288" s="103"/>
      <c r="K288" s="103"/>
      <c r="L288" s="103"/>
      <c r="M288" s="103"/>
      <c r="N288" s="103"/>
      <c r="O288" s="96">
        <v>8.2245112486597702E-2</v>
      </c>
      <c r="P288" s="96"/>
      <c r="Q288" s="96"/>
      <c r="R288" s="96"/>
      <c r="S288" s="96"/>
      <c r="T288" s="96"/>
      <c r="U288" s="96"/>
      <c r="V288" s="96"/>
      <c r="W288" s="96"/>
      <c r="X288" s="96"/>
      <c r="Y288" s="94">
        <v>3959</v>
      </c>
      <c r="Z288" s="94"/>
      <c r="AA288" s="94"/>
      <c r="AB288" s="94"/>
      <c r="AC288" s="94"/>
      <c r="AD288" s="94"/>
      <c r="AE288" s="94"/>
      <c r="AF288" s="94"/>
      <c r="AG288" s="94"/>
      <c r="AH288" s="96">
        <v>9.1433982309060302E-2</v>
      </c>
      <c r="AI288" s="96"/>
      <c r="AJ288" s="96"/>
      <c r="AK288" s="96"/>
      <c r="AL288" s="96"/>
      <c r="AM288" s="96"/>
      <c r="AN288" s="96"/>
      <c r="AO288" s="96"/>
    </row>
    <row r="289" spans="2:44" s="1" customFormat="1" ht="10" x14ac:dyDescent="0.2">
      <c r="B289" s="98" t="s">
        <v>1086</v>
      </c>
      <c r="C289" s="98"/>
      <c r="D289" s="103">
        <v>203509416.93000001</v>
      </c>
      <c r="E289" s="103"/>
      <c r="F289" s="103"/>
      <c r="G289" s="103"/>
      <c r="H289" s="103"/>
      <c r="I289" s="103"/>
      <c r="J289" s="103"/>
      <c r="K289" s="103"/>
      <c r="L289" s="103"/>
      <c r="M289" s="103"/>
      <c r="N289" s="103"/>
      <c r="O289" s="96">
        <v>6.8963750458294504E-2</v>
      </c>
      <c r="P289" s="96"/>
      <c r="Q289" s="96"/>
      <c r="R289" s="96"/>
      <c r="S289" s="96"/>
      <c r="T289" s="96"/>
      <c r="U289" s="96"/>
      <c r="V289" s="96"/>
      <c r="W289" s="96"/>
      <c r="X289" s="96"/>
      <c r="Y289" s="94">
        <v>2932</v>
      </c>
      <c r="Z289" s="94"/>
      <c r="AA289" s="94"/>
      <c r="AB289" s="94"/>
      <c r="AC289" s="94"/>
      <c r="AD289" s="94"/>
      <c r="AE289" s="94"/>
      <c r="AF289" s="94"/>
      <c r="AG289" s="94"/>
      <c r="AH289" s="96">
        <v>6.7715189727245398E-2</v>
      </c>
      <c r="AI289" s="96"/>
      <c r="AJ289" s="96"/>
      <c r="AK289" s="96"/>
      <c r="AL289" s="96"/>
      <c r="AM289" s="96"/>
      <c r="AN289" s="96"/>
      <c r="AO289" s="96"/>
    </row>
    <row r="290" spans="2:44" s="1" customFormat="1" ht="10" x14ac:dyDescent="0.2">
      <c r="B290" s="98" t="s">
        <v>1087</v>
      </c>
      <c r="C290" s="98"/>
      <c r="D290" s="103">
        <v>295535742.16000003</v>
      </c>
      <c r="E290" s="103"/>
      <c r="F290" s="103"/>
      <c r="G290" s="103"/>
      <c r="H290" s="103"/>
      <c r="I290" s="103"/>
      <c r="J290" s="103"/>
      <c r="K290" s="103"/>
      <c r="L290" s="103"/>
      <c r="M290" s="103"/>
      <c r="N290" s="103"/>
      <c r="O290" s="96">
        <v>0.100148943873391</v>
      </c>
      <c r="P290" s="96"/>
      <c r="Q290" s="96"/>
      <c r="R290" s="96"/>
      <c r="S290" s="96"/>
      <c r="T290" s="96"/>
      <c r="U290" s="96"/>
      <c r="V290" s="96"/>
      <c r="W290" s="96"/>
      <c r="X290" s="96"/>
      <c r="Y290" s="94">
        <v>3820</v>
      </c>
      <c r="Z290" s="94"/>
      <c r="AA290" s="94"/>
      <c r="AB290" s="94"/>
      <c r="AC290" s="94"/>
      <c r="AD290" s="94"/>
      <c r="AE290" s="94"/>
      <c r="AF290" s="94"/>
      <c r="AG290" s="94"/>
      <c r="AH290" s="96">
        <v>8.8223746506847694E-2</v>
      </c>
      <c r="AI290" s="96"/>
      <c r="AJ290" s="96"/>
      <c r="AK290" s="96"/>
      <c r="AL290" s="96"/>
      <c r="AM290" s="96"/>
      <c r="AN290" s="96"/>
      <c r="AO290" s="96"/>
    </row>
    <row r="291" spans="2:44" s="1" customFormat="1" ht="10" x14ac:dyDescent="0.2">
      <c r="B291" s="98" t="s">
        <v>1088</v>
      </c>
      <c r="C291" s="98"/>
      <c r="D291" s="103">
        <v>321374080.89999998</v>
      </c>
      <c r="E291" s="103"/>
      <c r="F291" s="103"/>
      <c r="G291" s="103"/>
      <c r="H291" s="103"/>
      <c r="I291" s="103"/>
      <c r="J291" s="103"/>
      <c r="K291" s="103"/>
      <c r="L291" s="103"/>
      <c r="M291" s="103"/>
      <c r="N291" s="103"/>
      <c r="O291" s="96">
        <v>0.10890484702521</v>
      </c>
      <c r="P291" s="96"/>
      <c r="Q291" s="96"/>
      <c r="R291" s="96"/>
      <c r="S291" s="96"/>
      <c r="T291" s="96"/>
      <c r="U291" s="96"/>
      <c r="V291" s="96"/>
      <c r="W291" s="96"/>
      <c r="X291" s="96"/>
      <c r="Y291" s="94">
        <v>3593</v>
      </c>
      <c r="Z291" s="94"/>
      <c r="AA291" s="94"/>
      <c r="AB291" s="94"/>
      <c r="AC291" s="94"/>
      <c r="AD291" s="94"/>
      <c r="AE291" s="94"/>
      <c r="AF291" s="94"/>
      <c r="AG291" s="94"/>
      <c r="AH291" s="96">
        <v>8.2981131203953895E-2</v>
      </c>
      <c r="AI291" s="96"/>
      <c r="AJ291" s="96"/>
      <c r="AK291" s="96"/>
      <c r="AL291" s="96"/>
      <c r="AM291" s="96"/>
      <c r="AN291" s="96"/>
      <c r="AO291" s="96"/>
    </row>
    <row r="292" spans="2:44" s="1" customFormat="1" ht="10" x14ac:dyDescent="0.2">
      <c r="B292" s="98" t="s">
        <v>1089</v>
      </c>
      <c r="C292" s="98"/>
      <c r="D292" s="103">
        <v>272995696.27999997</v>
      </c>
      <c r="E292" s="103"/>
      <c r="F292" s="103"/>
      <c r="G292" s="103"/>
      <c r="H292" s="103"/>
      <c r="I292" s="103"/>
      <c r="J292" s="103"/>
      <c r="K292" s="103"/>
      <c r="L292" s="103"/>
      <c r="M292" s="103"/>
      <c r="N292" s="103"/>
      <c r="O292" s="96">
        <v>9.2510741559040696E-2</v>
      </c>
      <c r="P292" s="96"/>
      <c r="Q292" s="96"/>
      <c r="R292" s="96"/>
      <c r="S292" s="96"/>
      <c r="T292" s="96"/>
      <c r="U292" s="96"/>
      <c r="V292" s="96"/>
      <c r="W292" s="96"/>
      <c r="X292" s="96"/>
      <c r="Y292" s="94">
        <v>2902</v>
      </c>
      <c r="Z292" s="94"/>
      <c r="AA292" s="94"/>
      <c r="AB292" s="94"/>
      <c r="AC292" s="94"/>
      <c r="AD292" s="94"/>
      <c r="AE292" s="94"/>
      <c r="AF292" s="94"/>
      <c r="AG292" s="94"/>
      <c r="AH292" s="96">
        <v>6.7022333079285901E-2</v>
      </c>
      <c r="AI292" s="96"/>
      <c r="AJ292" s="96"/>
      <c r="AK292" s="96"/>
      <c r="AL292" s="96"/>
      <c r="AM292" s="96"/>
      <c r="AN292" s="96"/>
      <c r="AO292" s="96"/>
    </row>
    <row r="293" spans="2:44" s="1" customFormat="1" ht="10" x14ac:dyDescent="0.2">
      <c r="B293" s="98" t="s">
        <v>1090</v>
      </c>
      <c r="C293" s="98"/>
      <c r="D293" s="103">
        <v>394378153.28000098</v>
      </c>
      <c r="E293" s="103"/>
      <c r="F293" s="103"/>
      <c r="G293" s="103"/>
      <c r="H293" s="103"/>
      <c r="I293" s="103"/>
      <c r="J293" s="103"/>
      <c r="K293" s="103"/>
      <c r="L293" s="103"/>
      <c r="M293" s="103"/>
      <c r="N293" s="103"/>
      <c r="O293" s="96">
        <v>0.13364392154079099</v>
      </c>
      <c r="P293" s="96"/>
      <c r="Q293" s="96"/>
      <c r="R293" s="96"/>
      <c r="S293" s="96"/>
      <c r="T293" s="96"/>
      <c r="U293" s="96"/>
      <c r="V293" s="96"/>
      <c r="W293" s="96"/>
      <c r="X293" s="96"/>
      <c r="Y293" s="94">
        <v>3819</v>
      </c>
      <c r="Z293" s="94"/>
      <c r="AA293" s="94"/>
      <c r="AB293" s="94"/>
      <c r="AC293" s="94"/>
      <c r="AD293" s="94"/>
      <c r="AE293" s="94"/>
      <c r="AF293" s="94"/>
      <c r="AG293" s="94"/>
      <c r="AH293" s="96">
        <v>8.8200651285249093E-2</v>
      </c>
      <c r="AI293" s="96"/>
      <c r="AJ293" s="96"/>
      <c r="AK293" s="96"/>
      <c r="AL293" s="96"/>
      <c r="AM293" s="96"/>
      <c r="AN293" s="96"/>
      <c r="AO293" s="96"/>
    </row>
    <row r="294" spans="2:44" s="1" customFormat="1" ht="10" x14ac:dyDescent="0.2">
      <c r="B294" s="98" t="s">
        <v>1091</v>
      </c>
      <c r="C294" s="98"/>
      <c r="D294" s="103">
        <v>194294444.63999999</v>
      </c>
      <c r="E294" s="103"/>
      <c r="F294" s="103"/>
      <c r="G294" s="103"/>
      <c r="H294" s="103"/>
      <c r="I294" s="103"/>
      <c r="J294" s="103"/>
      <c r="K294" s="103"/>
      <c r="L294" s="103"/>
      <c r="M294" s="103"/>
      <c r="N294" s="103"/>
      <c r="O294" s="96">
        <v>6.5841049508754704E-2</v>
      </c>
      <c r="P294" s="96"/>
      <c r="Q294" s="96"/>
      <c r="R294" s="96"/>
      <c r="S294" s="96"/>
      <c r="T294" s="96"/>
      <c r="U294" s="96"/>
      <c r="V294" s="96"/>
      <c r="W294" s="96"/>
      <c r="X294" s="96"/>
      <c r="Y294" s="94">
        <v>1810</v>
      </c>
      <c r="Z294" s="94"/>
      <c r="AA294" s="94"/>
      <c r="AB294" s="94"/>
      <c r="AC294" s="94"/>
      <c r="AD294" s="94"/>
      <c r="AE294" s="94"/>
      <c r="AF294" s="94"/>
      <c r="AG294" s="94"/>
      <c r="AH294" s="96">
        <v>4.1802351093558697E-2</v>
      </c>
      <c r="AI294" s="96"/>
      <c r="AJ294" s="96"/>
      <c r="AK294" s="96"/>
      <c r="AL294" s="96"/>
      <c r="AM294" s="96"/>
      <c r="AN294" s="96"/>
      <c r="AO294" s="96"/>
    </row>
    <row r="295" spans="2:44" s="1" customFormat="1" ht="10" x14ac:dyDescent="0.2">
      <c r="B295" s="98" t="s">
        <v>1092</v>
      </c>
      <c r="C295" s="98"/>
      <c r="D295" s="103">
        <v>210206209.12</v>
      </c>
      <c r="E295" s="103"/>
      <c r="F295" s="103"/>
      <c r="G295" s="103"/>
      <c r="H295" s="103"/>
      <c r="I295" s="103"/>
      <c r="J295" s="103"/>
      <c r="K295" s="103"/>
      <c r="L295" s="103"/>
      <c r="M295" s="103"/>
      <c r="N295" s="103"/>
      <c r="O295" s="96">
        <v>7.1233109352979496E-2</v>
      </c>
      <c r="P295" s="96"/>
      <c r="Q295" s="96"/>
      <c r="R295" s="96"/>
      <c r="S295" s="96"/>
      <c r="T295" s="96"/>
      <c r="U295" s="96"/>
      <c r="V295" s="96"/>
      <c r="W295" s="96"/>
      <c r="X295" s="96"/>
      <c r="Y295" s="94">
        <v>1753</v>
      </c>
      <c r="Z295" s="94"/>
      <c r="AA295" s="94"/>
      <c r="AB295" s="94"/>
      <c r="AC295" s="94"/>
      <c r="AD295" s="94"/>
      <c r="AE295" s="94"/>
      <c r="AF295" s="94"/>
      <c r="AG295" s="94"/>
      <c r="AH295" s="96">
        <v>4.0485923462435597E-2</v>
      </c>
      <c r="AI295" s="96"/>
      <c r="AJ295" s="96"/>
      <c r="AK295" s="96"/>
      <c r="AL295" s="96"/>
      <c r="AM295" s="96"/>
      <c r="AN295" s="96"/>
      <c r="AO295" s="96"/>
    </row>
    <row r="296" spans="2:44" s="1" customFormat="1" ht="10" x14ac:dyDescent="0.2">
      <c r="B296" s="98" t="s">
        <v>1093</v>
      </c>
      <c r="C296" s="98"/>
      <c r="D296" s="103">
        <v>235023981.47</v>
      </c>
      <c r="E296" s="103"/>
      <c r="F296" s="103"/>
      <c r="G296" s="103"/>
      <c r="H296" s="103"/>
      <c r="I296" s="103"/>
      <c r="J296" s="103"/>
      <c r="K296" s="103"/>
      <c r="L296" s="103"/>
      <c r="M296" s="103"/>
      <c r="N296" s="103"/>
      <c r="O296" s="96">
        <v>7.9643170592872195E-2</v>
      </c>
      <c r="P296" s="96"/>
      <c r="Q296" s="96"/>
      <c r="R296" s="96"/>
      <c r="S296" s="96"/>
      <c r="T296" s="96"/>
      <c r="U296" s="96"/>
      <c r="V296" s="96"/>
      <c r="W296" s="96"/>
      <c r="X296" s="96"/>
      <c r="Y296" s="94">
        <v>1576</v>
      </c>
      <c r="Z296" s="94"/>
      <c r="AA296" s="94"/>
      <c r="AB296" s="94"/>
      <c r="AC296" s="94"/>
      <c r="AD296" s="94"/>
      <c r="AE296" s="94"/>
      <c r="AF296" s="94"/>
      <c r="AG296" s="94"/>
      <c r="AH296" s="96">
        <v>3.6398069239474397E-2</v>
      </c>
      <c r="AI296" s="96"/>
      <c r="AJ296" s="96"/>
      <c r="AK296" s="96"/>
      <c r="AL296" s="96"/>
      <c r="AM296" s="96"/>
      <c r="AN296" s="96"/>
      <c r="AO296" s="96"/>
    </row>
    <row r="297" spans="2:44" s="1" customFormat="1" ht="10" x14ac:dyDescent="0.2">
      <c r="B297" s="98" t="s">
        <v>1094</v>
      </c>
      <c r="C297" s="98"/>
      <c r="D297" s="103">
        <v>6270358.1500000004</v>
      </c>
      <c r="E297" s="103"/>
      <c r="F297" s="103"/>
      <c r="G297" s="103"/>
      <c r="H297" s="103"/>
      <c r="I297" s="103"/>
      <c r="J297" s="103"/>
      <c r="K297" s="103"/>
      <c r="L297" s="103"/>
      <c r="M297" s="103"/>
      <c r="N297" s="103"/>
      <c r="O297" s="96">
        <v>2.1248521137941902E-3</v>
      </c>
      <c r="P297" s="96"/>
      <c r="Q297" s="96"/>
      <c r="R297" s="96"/>
      <c r="S297" s="96"/>
      <c r="T297" s="96"/>
      <c r="U297" s="96"/>
      <c r="V297" s="96"/>
      <c r="W297" s="96"/>
      <c r="X297" s="96"/>
      <c r="Y297" s="94">
        <v>47</v>
      </c>
      <c r="Z297" s="94"/>
      <c r="AA297" s="94"/>
      <c r="AB297" s="94"/>
      <c r="AC297" s="94"/>
      <c r="AD297" s="94"/>
      <c r="AE297" s="94"/>
      <c r="AF297" s="94"/>
      <c r="AG297" s="94"/>
      <c r="AH297" s="96">
        <v>1.08547541513661E-3</v>
      </c>
      <c r="AI297" s="96"/>
      <c r="AJ297" s="96"/>
      <c r="AK297" s="96"/>
      <c r="AL297" s="96"/>
      <c r="AM297" s="96"/>
      <c r="AN297" s="96"/>
      <c r="AO297" s="96"/>
    </row>
    <row r="298" spans="2:44" s="1" customFormat="1" ht="10" x14ac:dyDescent="0.2">
      <c r="B298" s="98" t="s">
        <v>1095</v>
      </c>
      <c r="C298" s="98"/>
      <c r="D298" s="103">
        <v>1097090.82</v>
      </c>
      <c r="E298" s="103"/>
      <c r="F298" s="103"/>
      <c r="G298" s="103"/>
      <c r="H298" s="103"/>
      <c r="I298" s="103"/>
      <c r="J298" s="103"/>
      <c r="K298" s="103"/>
      <c r="L298" s="103"/>
      <c r="M298" s="103"/>
      <c r="N298" s="103"/>
      <c r="O298" s="96">
        <v>3.7177393892583399E-4</v>
      </c>
      <c r="P298" s="96"/>
      <c r="Q298" s="96"/>
      <c r="R298" s="96"/>
      <c r="S298" s="96"/>
      <c r="T298" s="96"/>
      <c r="U298" s="96"/>
      <c r="V298" s="96"/>
      <c r="W298" s="96"/>
      <c r="X298" s="96"/>
      <c r="Y298" s="94">
        <v>9</v>
      </c>
      <c r="Z298" s="94"/>
      <c r="AA298" s="94"/>
      <c r="AB298" s="94"/>
      <c r="AC298" s="94"/>
      <c r="AD298" s="94"/>
      <c r="AE298" s="94"/>
      <c r="AF298" s="94"/>
      <c r="AG298" s="94"/>
      <c r="AH298" s="96">
        <v>2.07856994387861E-4</v>
      </c>
      <c r="AI298" s="96"/>
      <c r="AJ298" s="96"/>
      <c r="AK298" s="96"/>
      <c r="AL298" s="96"/>
      <c r="AM298" s="96"/>
      <c r="AN298" s="96"/>
      <c r="AO298" s="96"/>
    </row>
    <row r="299" spans="2:44" s="1" customFormat="1" ht="10" x14ac:dyDescent="0.2">
      <c r="B299" s="98" t="s">
        <v>1096</v>
      </c>
      <c r="C299" s="98"/>
      <c r="D299" s="103">
        <v>1214623.25</v>
      </c>
      <c r="E299" s="103"/>
      <c r="F299" s="103"/>
      <c r="G299" s="103"/>
      <c r="H299" s="103"/>
      <c r="I299" s="103"/>
      <c r="J299" s="103"/>
      <c r="K299" s="103"/>
      <c r="L299" s="103"/>
      <c r="M299" s="103"/>
      <c r="N299" s="103"/>
      <c r="O299" s="96">
        <v>4.1160245052765799E-4</v>
      </c>
      <c r="P299" s="96"/>
      <c r="Q299" s="96"/>
      <c r="R299" s="96"/>
      <c r="S299" s="96"/>
      <c r="T299" s="96"/>
      <c r="U299" s="96"/>
      <c r="V299" s="96"/>
      <c r="W299" s="96"/>
      <c r="X299" s="96"/>
      <c r="Y299" s="94">
        <v>8</v>
      </c>
      <c r="Z299" s="94"/>
      <c r="AA299" s="94"/>
      <c r="AB299" s="94"/>
      <c r="AC299" s="94"/>
      <c r="AD299" s="94"/>
      <c r="AE299" s="94"/>
      <c r="AF299" s="94"/>
      <c r="AG299" s="94"/>
      <c r="AH299" s="96">
        <v>1.8476177278921001E-4</v>
      </c>
      <c r="AI299" s="96"/>
      <c r="AJ299" s="96"/>
      <c r="AK299" s="96"/>
      <c r="AL299" s="96"/>
      <c r="AM299" s="96"/>
      <c r="AN299" s="96"/>
      <c r="AO299" s="96"/>
    </row>
    <row r="300" spans="2:44" s="1" customFormat="1" ht="10" x14ac:dyDescent="0.2">
      <c r="B300" s="98" t="s">
        <v>1097</v>
      </c>
      <c r="C300" s="98"/>
      <c r="D300" s="103">
        <v>220380.71</v>
      </c>
      <c r="E300" s="103"/>
      <c r="F300" s="103"/>
      <c r="G300" s="103"/>
      <c r="H300" s="103"/>
      <c r="I300" s="103"/>
      <c r="J300" s="103"/>
      <c r="K300" s="103"/>
      <c r="L300" s="103"/>
      <c r="M300" s="103"/>
      <c r="N300" s="103"/>
      <c r="O300" s="96">
        <v>7.4680968180894895E-5</v>
      </c>
      <c r="P300" s="96"/>
      <c r="Q300" s="96"/>
      <c r="R300" s="96"/>
      <c r="S300" s="96"/>
      <c r="T300" s="96"/>
      <c r="U300" s="96"/>
      <c r="V300" s="96"/>
      <c r="W300" s="96"/>
      <c r="X300" s="96"/>
      <c r="Y300" s="94">
        <v>4</v>
      </c>
      <c r="Z300" s="94"/>
      <c r="AA300" s="94"/>
      <c r="AB300" s="94"/>
      <c r="AC300" s="94"/>
      <c r="AD300" s="94"/>
      <c r="AE300" s="94"/>
      <c r="AF300" s="94"/>
      <c r="AG300" s="94"/>
      <c r="AH300" s="96">
        <v>9.2380886394605006E-5</v>
      </c>
      <c r="AI300" s="96"/>
      <c r="AJ300" s="96"/>
      <c r="AK300" s="96"/>
      <c r="AL300" s="96"/>
      <c r="AM300" s="96"/>
      <c r="AN300" s="96"/>
      <c r="AO300" s="96"/>
    </row>
    <row r="301" spans="2:44" s="1" customFormat="1" ht="10.5" x14ac:dyDescent="0.2">
      <c r="B301" s="99"/>
      <c r="C301" s="99"/>
      <c r="D301" s="104">
        <v>2950962144.2800002</v>
      </c>
      <c r="E301" s="104"/>
      <c r="F301" s="104"/>
      <c r="G301" s="104"/>
      <c r="H301" s="104"/>
      <c r="I301" s="104"/>
      <c r="J301" s="104"/>
      <c r="K301" s="104"/>
      <c r="L301" s="104"/>
      <c r="M301" s="104"/>
      <c r="N301" s="104"/>
      <c r="O301" s="97">
        <v>1</v>
      </c>
      <c r="P301" s="97"/>
      <c r="Q301" s="97"/>
      <c r="R301" s="97"/>
      <c r="S301" s="97"/>
      <c r="T301" s="97"/>
      <c r="U301" s="97"/>
      <c r="V301" s="97"/>
      <c r="W301" s="97"/>
      <c r="X301" s="97"/>
      <c r="Y301" s="95">
        <v>43299</v>
      </c>
      <c r="Z301" s="95"/>
      <c r="AA301" s="95"/>
      <c r="AB301" s="95"/>
      <c r="AC301" s="95"/>
      <c r="AD301" s="95"/>
      <c r="AE301" s="95"/>
      <c r="AF301" s="95"/>
      <c r="AG301" s="95"/>
      <c r="AH301" s="97">
        <v>1</v>
      </c>
      <c r="AI301" s="97"/>
      <c r="AJ301" s="97"/>
      <c r="AK301" s="97"/>
      <c r="AL301" s="97"/>
      <c r="AM301" s="97"/>
      <c r="AN301" s="97"/>
      <c r="AO301" s="97"/>
    </row>
    <row r="302" spans="2:44" s="1" customFormat="1" ht="8" x14ac:dyDescent="0.2">
      <c r="L302" s="253"/>
      <c r="M302" s="253"/>
      <c r="AF302" s="253"/>
    </row>
    <row r="303" spans="2:44" s="1" customFormat="1" ht="13" x14ac:dyDescent="0.2">
      <c r="B303" s="87" t="s">
        <v>1206</v>
      </c>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c r="AG303" s="87"/>
      <c r="AH303" s="87"/>
      <c r="AI303" s="87"/>
      <c r="AJ303" s="87"/>
      <c r="AK303" s="87"/>
      <c r="AL303" s="87"/>
      <c r="AM303" s="87"/>
      <c r="AN303" s="87"/>
      <c r="AO303" s="87"/>
      <c r="AP303" s="87"/>
      <c r="AQ303" s="87"/>
      <c r="AR303" s="87"/>
    </row>
    <row r="304" spans="2:44" s="1" customFormat="1" ht="8" x14ac:dyDescent="0.2">
      <c r="L304" s="253"/>
      <c r="M304" s="253"/>
      <c r="AF304" s="253"/>
    </row>
    <row r="305" spans="2:44" s="1" customFormat="1" ht="10.5" x14ac:dyDescent="0.2">
      <c r="B305" s="85" t="s">
        <v>1080</v>
      </c>
      <c r="C305" s="85"/>
      <c r="D305" s="85" t="s">
        <v>1077</v>
      </c>
      <c r="E305" s="85"/>
      <c r="F305" s="85"/>
      <c r="G305" s="85"/>
      <c r="H305" s="85"/>
      <c r="I305" s="85"/>
      <c r="J305" s="85"/>
      <c r="K305" s="85"/>
      <c r="L305" s="85"/>
      <c r="M305" s="85"/>
      <c r="N305" s="85"/>
      <c r="O305" s="85" t="s">
        <v>1078</v>
      </c>
      <c r="P305" s="85"/>
      <c r="Q305" s="85"/>
      <c r="R305" s="85"/>
      <c r="S305" s="85"/>
      <c r="T305" s="85"/>
      <c r="U305" s="85"/>
      <c r="V305" s="85"/>
      <c r="W305" s="85"/>
      <c r="X305" s="85"/>
      <c r="Y305" s="85" t="s">
        <v>1079</v>
      </c>
      <c r="Z305" s="85"/>
      <c r="AA305" s="85"/>
      <c r="AB305" s="85"/>
      <c r="AC305" s="85"/>
      <c r="AD305" s="85"/>
      <c r="AE305" s="85"/>
      <c r="AF305" s="85"/>
      <c r="AG305" s="85"/>
      <c r="AH305" s="85" t="s">
        <v>1078</v>
      </c>
      <c r="AI305" s="85"/>
      <c r="AJ305" s="85"/>
      <c r="AK305" s="85"/>
      <c r="AL305" s="85"/>
      <c r="AM305" s="85"/>
      <c r="AN305" s="85"/>
      <c r="AO305" s="85"/>
      <c r="AP305" s="85"/>
    </row>
    <row r="306" spans="2:44" s="1" customFormat="1" ht="10" x14ac:dyDescent="0.2">
      <c r="B306" s="98" t="s">
        <v>1153</v>
      </c>
      <c r="C306" s="98"/>
      <c r="D306" s="103">
        <v>2761929705.5299702</v>
      </c>
      <c r="E306" s="103"/>
      <c r="F306" s="103"/>
      <c r="G306" s="103"/>
      <c r="H306" s="103"/>
      <c r="I306" s="103"/>
      <c r="J306" s="103"/>
      <c r="K306" s="103"/>
      <c r="L306" s="103"/>
      <c r="M306" s="103"/>
      <c r="N306" s="103"/>
      <c r="O306" s="96">
        <v>0.935942099726215</v>
      </c>
      <c r="P306" s="96"/>
      <c r="Q306" s="96"/>
      <c r="R306" s="96"/>
      <c r="S306" s="96"/>
      <c r="T306" s="96"/>
      <c r="U306" s="96"/>
      <c r="V306" s="96"/>
      <c r="W306" s="96"/>
      <c r="X306" s="96"/>
      <c r="Y306" s="94">
        <v>41110</v>
      </c>
      <c r="Z306" s="94"/>
      <c r="AA306" s="94"/>
      <c r="AB306" s="94"/>
      <c r="AC306" s="94"/>
      <c r="AD306" s="94"/>
      <c r="AE306" s="94"/>
      <c r="AF306" s="94"/>
      <c r="AG306" s="94"/>
      <c r="AH306" s="96">
        <v>0.94944455992055299</v>
      </c>
      <c r="AI306" s="96"/>
      <c r="AJ306" s="96"/>
      <c r="AK306" s="96"/>
      <c r="AL306" s="96"/>
      <c r="AM306" s="96"/>
      <c r="AN306" s="96"/>
      <c r="AO306" s="96"/>
      <c r="AP306" s="96"/>
    </row>
    <row r="307" spans="2:44" s="1" customFormat="1" ht="10" x14ac:dyDescent="0.2">
      <c r="B307" s="98" t="s">
        <v>1185</v>
      </c>
      <c r="C307" s="98"/>
      <c r="D307" s="103">
        <v>77509823.549999893</v>
      </c>
      <c r="E307" s="103"/>
      <c r="F307" s="103"/>
      <c r="G307" s="103"/>
      <c r="H307" s="103"/>
      <c r="I307" s="103"/>
      <c r="J307" s="103"/>
      <c r="K307" s="103"/>
      <c r="L307" s="103"/>
      <c r="M307" s="103"/>
      <c r="N307" s="103"/>
      <c r="O307" s="96">
        <v>2.6265949802250801E-2</v>
      </c>
      <c r="P307" s="96"/>
      <c r="Q307" s="96"/>
      <c r="R307" s="96"/>
      <c r="S307" s="96"/>
      <c r="T307" s="96"/>
      <c r="U307" s="96"/>
      <c r="V307" s="96"/>
      <c r="W307" s="96"/>
      <c r="X307" s="96"/>
      <c r="Y307" s="94">
        <v>1178</v>
      </c>
      <c r="Z307" s="94"/>
      <c r="AA307" s="94"/>
      <c r="AB307" s="94"/>
      <c r="AC307" s="94"/>
      <c r="AD307" s="94"/>
      <c r="AE307" s="94"/>
      <c r="AF307" s="94"/>
      <c r="AG307" s="94"/>
      <c r="AH307" s="96">
        <v>2.72061710432112E-2</v>
      </c>
      <c r="AI307" s="96"/>
      <c r="AJ307" s="96"/>
      <c r="AK307" s="96"/>
      <c r="AL307" s="96"/>
      <c r="AM307" s="96"/>
      <c r="AN307" s="96"/>
      <c r="AO307" s="96"/>
      <c r="AP307" s="96"/>
    </row>
    <row r="308" spans="2:44" s="1" customFormat="1" ht="10" x14ac:dyDescent="0.2">
      <c r="B308" s="98" t="s">
        <v>1082</v>
      </c>
      <c r="C308" s="98"/>
      <c r="D308" s="103">
        <v>26734734.68</v>
      </c>
      <c r="E308" s="103"/>
      <c r="F308" s="103"/>
      <c r="G308" s="103"/>
      <c r="H308" s="103"/>
      <c r="I308" s="103"/>
      <c r="J308" s="103"/>
      <c r="K308" s="103"/>
      <c r="L308" s="103"/>
      <c r="M308" s="103"/>
      <c r="N308" s="103"/>
      <c r="O308" s="96">
        <v>9.05966710952953E-3</v>
      </c>
      <c r="P308" s="96"/>
      <c r="Q308" s="96"/>
      <c r="R308" s="96"/>
      <c r="S308" s="96"/>
      <c r="T308" s="96"/>
      <c r="U308" s="96"/>
      <c r="V308" s="96"/>
      <c r="W308" s="96"/>
      <c r="X308" s="96"/>
      <c r="Y308" s="94">
        <v>291</v>
      </c>
      <c r="Z308" s="94"/>
      <c r="AA308" s="94"/>
      <c r="AB308" s="94"/>
      <c r="AC308" s="94"/>
      <c r="AD308" s="94"/>
      <c r="AE308" s="94"/>
      <c r="AF308" s="94"/>
      <c r="AG308" s="94"/>
      <c r="AH308" s="96">
        <v>6.7207094852075096E-3</v>
      </c>
      <c r="AI308" s="96"/>
      <c r="AJ308" s="96"/>
      <c r="AK308" s="96"/>
      <c r="AL308" s="96"/>
      <c r="AM308" s="96"/>
      <c r="AN308" s="96"/>
      <c r="AO308" s="96"/>
      <c r="AP308" s="96"/>
    </row>
    <row r="309" spans="2:44" s="1" customFormat="1" ht="10" x14ac:dyDescent="0.2">
      <c r="B309" s="98" t="s">
        <v>1083</v>
      </c>
      <c r="C309" s="98"/>
      <c r="D309" s="103">
        <v>14074252.33</v>
      </c>
      <c r="E309" s="103"/>
      <c r="F309" s="103"/>
      <c r="G309" s="103"/>
      <c r="H309" s="103"/>
      <c r="I309" s="103"/>
      <c r="J309" s="103"/>
      <c r="K309" s="103"/>
      <c r="L309" s="103"/>
      <c r="M309" s="103"/>
      <c r="N309" s="103"/>
      <c r="O309" s="96">
        <v>4.7693774578847102E-3</v>
      </c>
      <c r="P309" s="96"/>
      <c r="Q309" s="96"/>
      <c r="R309" s="96"/>
      <c r="S309" s="96"/>
      <c r="T309" s="96"/>
      <c r="U309" s="96"/>
      <c r="V309" s="96"/>
      <c r="W309" s="96"/>
      <c r="X309" s="96"/>
      <c r="Y309" s="94">
        <v>139</v>
      </c>
      <c r="Z309" s="94"/>
      <c r="AA309" s="94"/>
      <c r="AB309" s="94"/>
      <c r="AC309" s="94"/>
      <c r="AD309" s="94"/>
      <c r="AE309" s="94"/>
      <c r="AF309" s="94"/>
      <c r="AG309" s="94"/>
      <c r="AH309" s="96">
        <v>3.21023580221252E-3</v>
      </c>
      <c r="AI309" s="96"/>
      <c r="AJ309" s="96"/>
      <c r="AK309" s="96"/>
      <c r="AL309" s="96"/>
      <c r="AM309" s="96"/>
      <c r="AN309" s="96"/>
      <c r="AO309" s="96"/>
      <c r="AP309" s="96"/>
    </row>
    <row r="310" spans="2:44" s="1" customFormat="1" ht="10" x14ac:dyDescent="0.2">
      <c r="B310" s="98" t="s">
        <v>1084</v>
      </c>
      <c r="C310" s="98"/>
      <c r="D310" s="103">
        <v>7977833.79</v>
      </c>
      <c r="E310" s="103"/>
      <c r="F310" s="103"/>
      <c r="G310" s="103"/>
      <c r="H310" s="103"/>
      <c r="I310" s="103"/>
      <c r="J310" s="103"/>
      <c r="K310" s="103"/>
      <c r="L310" s="103"/>
      <c r="M310" s="103"/>
      <c r="N310" s="103"/>
      <c r="O310" s="96">
        <v>2.7034686993406302E-3</v>
      </c>
      <c r="P310" s="96"/>
      <c r="Q310" s="96"/>
      <c r="R310" s="96"/>
      <c r="S310" s="96"/>
      <c r="T310" s="96"/>
      <c r="U310" s="96"/>
      <c r="V310" s="96"/>
      <c r="W310" s="96"/>
      <c r="X310" s="96"/>
      <c r="Y310" s="94">
        <v>84</v>
      </c>
      <c r="Z310" s="94"/>
      <c r="AA310" s="94"/>
      <c r="AB310" s="94"/>
      <c r="AC310" s="94"/>
      <c r="AD310" s="94"/>
      <c r="AE310" s="94"/>
      <c r="AF310" s="94"/>
      <c r="AG310" s="94"/>
      <c r="AH310" s="96">
        <v>1.9399986142866999E-3</v>
      </c>
      <c r="AI310" s="96"/>
      <c r="AJ310" s="96"/>
      <c r="AK310" s="96"/>
      <c r="AL310" s="96"/>
      <c r="AM310" s="96"/>
      <c r="AN310" s="96"/>
      <c r="AO310" s="96"/>
      <c r="AP310" s="96"/>
    </row>
    <row r="311" spans="2:44" s="1" customFormat="1" ht="10" x14ac:dyDescent="0.2">
      <c r="B311" s="98" t="s">
        <v>1085</v>
      </c>
      <c r="C311" s="98"/>
      <c r="D311" s="103">
        <v>28736886.07</v>
      </c>
      <c r="E311" s="103"/>
      <c r="F311" s="103"/>
      <c r="G311" s="103"/>
      <c r="H311" s="103"/>
      <c r="I311" s="103"/>
      <c r="J311" s="103"/>
      <c r="K311" s="103"/>
      <c r="L311" s="103"/>
      <c r="M311" s="103"/>
      <c r="N311" s="103"/>
      <c r="O311" s="96">
        <v>9.7381412112325701E-3</v>
      </c>
      <c r="P311" s="96"/>
      <c r="Q311" s="96"/>
      <c r="R311" s="96"/>
      <c r="S311" s="96"/>
      <c r="T311" s="96"/>
      <c r="U311" s="96"/>
      <c r="V311" s="96"/>
      <c r="W311" s="96"/>
      <c r="X311" s="96"/>
      <c r="Y311" s="94">
        <v>166</v>
      </c>
      <c r="Z311" s="94"/>
      <c r="AA311" s="94"/>
      <c r="AB311" s="94"/>
      <c r="AC311" s="94"/>
      <c r="AD311" s="94"/>
      <c r="AE311" s="94"/>
      <c r="AF311" s="94"/>
      <c r="AG311" s="94"/>
      <c r="AH311" s="96">
        <v>3.83380678537611E-3</v>
      </c>
      <c r="AI311" s="96"/>
      <c r="AJ311" s="96"/>
      <c r="AK311" s="96"/>
      <c r="AL311" s="96"/>
      <c r="AM311" s="96"/>
      <c r="AN311" s="96"/>
      <c r="AO311" s="96"/>
      <c r="AP311" s="96"/>
    </row>
    <row r="312" spans="2:44" s="1" customFormat="1" ht="10" x14ac:dyDescent="0.2">
      <c r="B312" s="98" t="s">
        <v>1086</v>
      </c>
      <c r="C312" s="98"/>
      <c r="D312" s="103">
        <v>12772271.029999999</v>
      </c>
      <c r="E312" s="103"/>
      <c r="F312" s="103"/>
      <c r="G312" s="103"/>
      <c r="H312" s="103"/>
      <c r="I312" s="103"/>
      <c r="J312" s="103"/>
      <c r="K312" s="103"/>
      <c r="L312" s="103"/>
      <c r="M312" s="103"/>
      <c r="N312" s="103"/>
      <c r="O312" s="96">
        <v>4.3281717641675899E-3</v>
      </c>
      <c r="P312" s="96"/>
      <c r="Q312" s="96"/>
      <c r="R312" s="96"/>
      <c r="S312" s="96"/>
      <c r="T312" s="96"/>
      <c r="U312" s="96"/>
      <c r="V312" s="96"/>
      <c r="W312" s="96"/>
      <c r="X312" s="96"/>
      <c r="Y312" s="94">
        <v>152</v>
      </c>
      <c r="Z312" s="94"/>
      <c r="AA312" s="94"/>
      <c r="AB312" s="94"/>
      <c r="AC312" s="94"/>
      <c r="AD312" s="94"/>
      <c r="AE312" s="94"/>
      <c r="AF312" s="94"/>
      <c r="AG312" s="94"/>
      <c r="AH312" s="96">
        <v>3.5104736829949901E-3</v>
      </c>
      <c r="AI312" s="96"/>
      <c r="AJ312" s="96"/>
      <c r="AK312" s="96"/>
      <c r="AL312" s="96"/>
      <c r="AM312" s="96"/>
      <c r="AN312" s="96"/>
      <c r="AO312" s="96"/>
      <c r="AP312" s="96"/>
    </row>
    <row r="313" spans="2:44" s="1" customFormat="1" ht="10" x14ac:dyDescent="0.2">
      <c r="B313" s="98" t="s">
        <v>1088</v>
      </c>
      <c r="C313" s="98"/>
      <c r="D313" s="103">
        <v>4097310.46</v>
      </c>
      <c r="E313" s="103"/>
      <c r="F313" s="103"/>
      <c r="G313" s="103"/>
      <c r="H313" s="103"/>
      <c r="I313" s="103"/>
      <c r="J313" s="103"/>
      <c r="K313" s="103"/>
      <c r="L313" s="103"/>
      <c r="M313" s="103"/>
      <c r="N313" s="103"/>
      <c r="O313" s="96">
        <v>1.38846595099231E-3</v>
      </c>
      <c r="P313" s="96"/>
      <c r="Q313" s="96"/>
      <c r="R313" s="96"/>
      <c r="S313" s="96"/>
      <c r="T313" s="96"/>
      <c r="U313" s="96"/>
      <c r="V313" s="96"/>
      <c r="W313" s="96"/>
      <c r="X313" s="96"/>
      <c r="Y313" s="94">
        <v>31</v>
      </c>
      <c r="Z313" s="94"/>
      <c r="AA313" s="94"/>
      <c r="AB313" s="94"/>
      <c r="AC313" s="94"/>
      <c r="AD313" s="94"/>
      <c r="AE313" s="94"/>
      <c r="AF313" s="94"/>
      <c r="AG313" s="94"/>
      <c r="AH313" s="96">
        <v>7.1595186955818798E-4</v>
      </c>
      <c r="AI313" s="96"/>
      <c r="AJ313" s="96"/>
      <c r="AK313" s="96"/>
      <c r="AL313" s="96"/>
      <c r="AM313" s="96"/>
      <c r="AN313" s="96"/>
      <c r="AO313" s="96"/>
      <c r="AP313" s="96"/>
    </row>
    <row r="314" spans="2:44" s="1" customFormat="1" ht="10" x14ac:dyDescent="0.2">
      <c r="B314" s="98" t="s">
        <v>1087</v>
      </c>
      <c r="C314" s="98"/>
      <c r="D314" s="103">
        <v>17129326.84</v>
      </c>
      <c r="E314" s="103"/>
      <c r="F314" s="103"/>
      <c r="G314" s="103"/>
      <c r="H314" s="103"/>
      <c r="I314" s="103"/>
      <c r="J314" s="103"/>
      <c r="K314" s="103"/>
      <c r="L314" s="103"/>
      <c r="M314" s="103"/>
      <c r="N314" s="103"/>
      <c r="O314" s="96">
        <v>5.8046582783865402E-3</v>
      </c>
      <c r="P314" s="96"/>
      <c r="Q314" s="96"/>
      <c r="R314" s="96"/>
      <c r="S314" s="96"/>
      <c r="T314" s="96"/>
      <c r="U314" s="96"/>
      <c r="V314" s="96"/>
      <c r="W314" s="96"/>
      <c r="X314" s="96"/>
      <c r="Y314" s="94">
        <v>148</v>
      </c>
      <c r="Z314" s="94"/>
      <c r="AA314" s="94"/>
      <c r="AB314" s="94"/>
      <c r="AC314" s="94"/>
      <c r="AD314" s="94"/>
      <c r="AE314" s="94"/>
      <c r="AF314" s="94"/>
      <c r="AG314" s="94"/>
      <c r="AH314" s="96">
        <v>3.41809279660038E-3</v>
      </c>
      <c r="AI314" s="96"/>
      <c r="AJ314" s="96"/>
      <c r="AK314" s="96"/>
      <c r="AL314" s="96"/>
      <c r="AM314" s="96"/>
      <c r="AN314" s="96"/>
      <c r="AO314" s="96"/>
      <c r="AP314" s="96"/>
    </row>
    <row r="315" spans="2:44" s="1" customFormat="1" ht="10.5" x14ac:dyDescent="0.2">
      <c r="B315" s="99"/>
      <c r="C315" s="99"/>
      <c r="D315" s="104">
        <v>2950962144.2799702</v>
      </c>
      <c r="E315" s="104"/>
      <c r="F315" s="104"/>
      <c r="G315" s="104"/>
      <c r="H315" s="104"/>
      <c r="I315" s="104"/>
      <c r="J315" s="104"/>
      <c r="K315" s="104"/>
      <c r="L315" s="104"/>
      <c r="M315" s="104"/>
      <c r="N315" s="104"/>
      <c r="O315" s="97">
        <v>1</v>
      </c>
      <c r="P315" s="97"/>
      <c r="Q315" s="97"/>
      <c r="R315" s="97"/>
      <c r="S315" s="97"/>
      <c r="T315" s="97"/>
      <c r="U315" s="97"/>
      <c r="V315" s="97"/>
      <c r="W315" s="97"/>
      <c r="X315" s="97"/>
      <c r="Y315" s="95">
        <v>43299</v>
      </c>
      <c r="Z315" s="95"/>
      <c r="AA315" s="95"/>
      <c r="AB315" s="95"/>
      <c r="AC315" s="95"/>
      <c r="AD315" s="95"/>
      <c r="AE315" s="95"/>
      <c r="AF315" s="95"/>
      <c r="AG315" s="95"/>
      <c r="AH315" s="97">
        <v>1</v>
      </c>
      <c r="AI315" s="97"/>
      <c r="AJ315" s="97"/>
      <c r="AK315" s="97"/>
      <c r="AL315" s="97"/>
      <c r="AM315" s="97"/>
      <c r="AN315" s="97"/>
      <c r="AO315" s="97"/>
      <c r="AP315" s="97"/>
    </row>
    <row r="316" spans="2:44" s="1" customFormat="1" ht="8" x14ac:dyDescent="0.2">
      <c r="L316" s="253"/>
      <c r="M316" s="253"/>
      <c r="AF316" s="253"/>
    </row>
    <row r="317" spans="2:44" s="1" customFormat="1" ht="13" x14ac:dyDescent="0.2">
      <c r="B317" s="87" t="s">
        <v>1207</v>
      </c>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c r="AI317" s="87"/>
      <c r="AJ317" s="87"/>
      <c r="AK317" s="87"/>
      <c r="AL317" s="87"/>
      <c r="AM317" s="87"/>
      <c r="AN317" s="87"/>
      <c r="AO317" s="87"/>
      <c r="AP317" s="87"/>
      <c r="AQ317" s="87"/>
      <c r="AR317" s="87"/>
    </row>
    <row r="318" spans="2:44" s="1" customFormat="1" ht="8" x14ac:dyDescent="0.2">
      <c r="L318" s="253"/>
      <c r="M318" s="253"/>
      <c r="AF318" s="253"/>
    </row>
    <row r="319" spans="2:44" s="1" customFormat="1" ht="10.5" x14ac:dyDescent="0.2">
      <c r="B319" s="85"/>
      <c r="C319" s="85"/>
      <c r="D319" s="85"/>
      <c r="E319" s="85" t="s">
        <v>1077</v>
      </c>
      <c r="F319" s="85"/>
      <c r="G319" s="85"/>
      <c r="H319" s="85"/>
      <c r="I319" s="85"/>
      <c r="J319" s="85"/>
      <c r="K319" s="85"/>
      <c r="L319" s="85"/>
      <c r="M319" s="85"/>
      <c r="N319" s="85"/>
      <c r="O319" s="85"/>
      <c r="P319" s="85" t="s">
        <v>1078</v>
      </c>
      <c r="Q319" s="85"/>
      <c r="R319" s="85"/>
      <c r="S319" s="85"/>
      <c r="T319" s="85"/>
      <c r="U319" s="85"/>
      <c r="V319" s="85"/>
      <c r="W319" s="85"/>
      <c r="X319" s="85"/>
      <c r="Y319" s="85"/>
      <c r="Z319" s="85" t="s">
        <v>1186</v>
      </c>
      <c r="AA319" s="85"/>
      <c r="AB319" s="85"/>
      <c r="AC319" s="85"/>
      <c r="AD319" s="85"/>
      <c r="AE319" s="85"/>
      <c r="AF319" s="85"/>
      <c r="AG319" s="85"/>
      <c r="AH319" s="85"/>
      <c r="AI319" s="85" t="s">
        <v>1078</v>
      </c>
      <c r="AJ319" s="85"/>
      <c r="AK319" s="85"/>
      <c r="AL319" s="85"/>
      <c r="AM319" s="85"/>
      <c r="AN319" s="85"/>
      <c r="AO319" s="85"/>
      <c r="AP319" s="85"/>
      <c r="AQ319" s="85"/>
    </row>
    <row r="320" spans="2:44" s="1" customFormat="1" ht="10" x14ac:dyDescent="0.2">
      <c r="B320" s="98" t="s">
        <v>737</v>
      </c>
      <c r="C320" s="98"/>
      <c r="D320" s="98"/>
      <c r="E320" s="103">
        <v>7725414668.6300201</v>
      </c>
      <c r="F320" s="103"/>
      <c r="G320" s="103"/>
      <c r="H320" s="103"/>
      <c r="I320" s="103"/>
      <c r="J320" s="103"/>
      <c r="K320" s="103"/>
      <c r="L320" s="103"/>
      <c r="M320" s="103"/>
      <c r="N320" s="103"/>
      <c r="O320" s="103"/>
      <c r="P320" s="96">
        <v>0.80372739387168401</v>
      </c>
      <c r="Q320" s="96"/>
      <c r="R320" s="96"/>
      <c r="S320" s="96"/>
      <c r="T320" s="96"/>
      <c r="U320" s="96"/>
      <c r="V320" s="96"/>
      <c r="W320" s="96"/>
      <c r="X320" s="96"/>
      <c r="Y320" s="96"/>
      <c r="Z320" s="94">
        <v>22579</v>
      </c>
      <c r="AA320" s="94"/>
      <c r="AB320" s="94"/>
      <c r="AC320" s="94"/>
      <c r="AD320" s="94"/>
      <c r="AE320" s="94"/>
      <c r="AF320" s="94"/>
      <c r="AG320" s="94"/>
      <c r="AH320" s="94"/>
      <c r="AI320" s="96">
        <v>0.79080274586719002</v>
      </c>
      <c r="AJ320" s="96"/>
      <c r="AK320" s="96"/>
      <c r="AL320" s="96"/>
      <c r="AM320" s="96"/>
      <c r="AN320" s="96"/>
      <c r="AO320" s="96"/>
      <c r="AP320" s="96"/>
      <c r="AQ320" s="96"/>
    </row>
    <row r="321" spans="2:44" s="1" customFormat="1" ht="10" x14ac:dyDescent="0.2">
      <c r="B321" s="98" t="s">
        <v>747</v>
      </c>
      <c r="C321" s="98"/>
      <c r="D321" s="98"/>
      <c r="E321" s="103">
        <v>1886569105.3900001</v>
      </c>
      <c r="F321" s="103"/>
      <c r="G321" s="103"/>
      <c r="H321" s="103"/>
      <c r="I321" s="103"/>
      <c r="J321" s="103"/>
      <c r="K321" s="103"/>
      <c r="L321" s="103"/>
      <c r="M321" s="103"/>
      <c r="N321" s="103"/>
      <c r="O321" s="103"/>
      <c r="P321" s="96">
        <v>0.19627260612831601</v>
      </c>
      <c r="Q321" s="96"/>
      <c r="R321" s="96"/>
      <c r="S321" s="96"/>
      <c r="T321" s="96"/>
      <c r="U321" s="96"/>
      <c r="V321" s="96"/>
      <c r="W321" s="96"/>
      <c r="X321" s="96"/>
      <c r="Y321" s="96"/>
      <c r="Z321" s="94">
        <v>5973</v>
      </c>
      <c r="AA321" s="94"/>
      <c r="AB321" s="94"/>
      <c r="AC321" s="94"/>
      <c r="AD321" s="94"/>
      <c r="AE321" s="94"/>
      <c r="AF321" s="94"/>
      <c r="AG321" s="94"/>
      <c r="AH321" s="94"/>
      <c r="AI321" s="96">
        <v>0.20919725413281001</v>
      </c>
      <c r="AJ321" s="96"/>
      <c r="AK321" s="96"/>
      <c r="AL321" s="96"/>
      <c r="AM321" s="96"/>
      <c r="AN321" s="96"/>
      <c r="AO321" s="96"/>
      <c r="AP321" s="96"/>
      <c r="AQ321" s="96"/>
    </row>
    <row r="322" spans="2:44" s="1" customFormat="1" ht="10.5" x14ac:dyDescent="0.2">
      <c r="B322" s="99"/>
      <c r="C322" s="99"/>
      <c r="D322" s="99"/>
      <c r="E322" s="104">
        <v>9611983774.02001</v>
      </c>
      <c r="F322" s="104"/>
      <c r="G322" s="104"/>
      <c r="H322" s="104"/>
      <c r="I322" s="104"/>
      <c r="J322" s="104"/>
      <c r="K322" s="104"/>
      <c r="L322" s="104"/>
      <c r="M322" s="104"/>
      <c r="N322" s="104"/>
      <c r="O322" s="104"/>
      <c r="P322" s="97">
        <v>1</v>
      </c>
      <c r="Q322" s="97"/>
      <c r="R322" s="97"/>
      <c r="S322" s="97"/>
      <c r="T322" s="97"/>
      <c r="U322" s="97"/>
      <c r="V322" s="97"/>
      <c r="W322" s="97"/>
      <c r="X322" s="97"/>
      <c r="Y322" s="97"/>
      <c r="Z322" s="95">
        <v>28552</v>
      </c>
      <c r="AA322" s="95"/>
      <c r="AB322" s="95"/>
      <c r="AC322" s="95"/>
      <c r="AD322" s="95"/>
      <c r="AE322" s="95"/>
      <c r="AF322" s="95"/>
      <c r="AG322" s="95"/>
      <c r="AH322" s="95"/>
      <c r="AI322" s="97">
        <v>1</v>
      </c>
      <c r="AJ322" s="97"/>
      <c r="AK322" s="97"/>
      <c r="AL322" s="97"/>
      <c r="AM322" s="97"/>
      <c r="AN322" s="97"/>
      <c r="AO322" s="97"/>
      <c r="AP322" s="97"/>
      <c r="AQ322" s="97"/>
    </row>
    <row r="323" spans="2:44" s="1" customFormat="1" ht="8" x14ac:dyDescent="0.2">
      <c r="L323" s="253"/>
      <c r="M323" s="253"/>
      <c r="AF323" s="253"/>
    </row>
    <row r="324" spans="2:44" s="1" customFormat="1" ht="13" x14ac:dyDescent="0.2">
      <c r="B324" s="87" t="s">
        <v>1208</v>
      </c>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c r="AI324" s="87"/>
      <c r="AJ324" s="87"/>
      <c r="AK324" s="87"/>
      <c r="AL324" s="87"/>
      <c r="AM324" s="87"/>
      <c r="AN324" s="87"/>
      <c r="AO324" s="87"/>
      <c r="AP324" s="87"/>
      <c r="AQ324" s="87"/>
      <c r="AR324" s="87"/>
    </row>
    <row r="325" spans="2:44" s="1" customFormat="1" ht="8" x14ac:dyDescent="0.2">
      <c r="L325" s="253"/>
      <c r="M325" s="253"/>
      <c r="AF325" s="253"/>
    </row>
    <row r="326" spans="2:44" s="1" customFormat="1" ht="10.5" x14ac:dyDescent="0.2">
      <c r="B326" s="100"/>
      <c r="C326" s="100"/>
      <c r="D326" s="100"/>
      <c r="E326" s="85" t="s">
        <v>1077</v>
      </c>
      <c r="F326" s="85"/>
      <c r="G326" s="85"/>
      <c r="H326" s="85"/>
      <c r="I326" s="85"/>
      <c r="J326" s="85"/>
      <c r="K326" s="85"/>
      <c r="L326" s="85"/>
      <c r="M326" s="85"/>
      <c r="N326" s="85"/>
      <c r="O326" s="85"/>
      <c r="P326" s="85" t="s">
        <v>1078</v>
      </c>
      <c r="Q326" s="85"/>
      <c r="R326" s="85"/>
      <c r="S326" s="85"/>
      <c r="T326" s="85"/>
      <c r="U326" s="85"/>
      <c r="V326" s="85"/>
      <c r="W326" s="85"/>
      <c r="X326" s="85"/>
      <c r="Y326" s="85"/>
      <c r="Z326" s="85" t="s">
        <v>1079</v>
      </c>
      <c r="AA326" s="85"/>
      <c r="AB326" s="85"/>
      <c r="AC326" s="85"/>
      <c r="AD326" s="85"/>
      <c r="AE326" s="85"/>
      <c r="AF326" s="85"/>
      <c r="AG326" s="85"/>
      <c r="AH326" s="85"/>
      <c r="AI326" s="85" t="s">
        <v>1078</v>
      </c>
      <c r="AJ326" s="85"/>
      <c r="AK326" s="85"/>
      <c r="AL326" s="85"/>
      <c r="AM326" s="85"/>
      <c r="AN326" s="85"/>
      <c r="AO326" s="85"/>
      <c r="AP326" s="85"/>
      <c r="AQ326" s="85"/>
    </row>
    <row r="327" spans="2:44" s="1" customFormat="1" ht="10" x14ac:dyDescent="0.2">
      <c r="B327" s="102" t="s">
        <v>1187</v>
      </c>
      <c r="C327" s="102"/>
      <c r="D327" s="102"/>
      <c r="E327" s="103">
        <v>2685104869.4999599</v>
      </c>
      <c r="F327" s="103"/>
      <c r="G327" s="103"/>
      <c r="H327" s="103"/>
      <c r="I327" s="103"/>
      <c r="J327" s="103"/>
      <c r="K327" s="103"/>
      <c r="L327" s="103"/>
      <c r="M327" s="103"/>
      <c r="N327" s="103"/>
      <c r="O327" s="103"/>
      <c r="P327" s="96">
        <v>0.90990827337608204</v>
      </c>
      <c r="Q327" s="96"/>
      <c r="R327" s="96"/>
      <c r="S327" s="96"/>
      <c r="T327" s="96"/>
      <c r="U327" s="96"/>
      <c r="V327" s="96"/>
      <c r="W327" s="96"/>
      <c r="X327" s="96"/>
      <c r="Y327" s="96"/>
      <c r="Z327" s="94">
        <v>40021</v>
      </c>
      <c r="AA327" s="94"/>
      <c r="AB327" s="94"/>
      <c r="AC327" s="94"/>
      <c r="AD327" s="94"/>
      <c r="AE327" s="94"/>
      <c r="AF327" s="94"/>
      <c r="AG327" s="94"/>
      <c r="AH327" s="94"/>
      <c r="AI327" s="96">
        <v>0.92429386359962096</v>
      </c>
      <c r="AJ327" s="96"/>
      <c r="AK327" s="96"/>
      <c r="AL327" s="96"/>
      <c r="AM327" s="96"/>
      <c r="AN327" s="96"/>
      <c r="AO327" s="96"/>
      <c r="AP327" s="96"/>
      <c r="AQ327" s="96"/>
    </row>
    <row r="328" spans="2:44" s="1" customFormat="1" ht="10" x14ac:dyDescent="0.2">
      <c r="B328" s="102" t="s">
        <v>1188</v>
      </c>
      <c r="C328" s="102"/>
      <c r="D328" s="102"/>
      <c r="E328" s="103">
        <v>260059554.05000001</v>
      </c>
      <c r="F328" s="103"/>
      <c r="G328" s="103"/>
      <c r="H328" s="103"/>
      <c r="I328" s="103"/>
      <c r="J328" s="103"/>
      <c r="K328" s="103"/>
      <c r="L328" s="103"/>
      <c r="M328" s="103"/>
      <c r="N328" s="103"/>
      <c r="O328" s="103"/>
      <c r="P328" s="96">
        <v>8.8127038347167702E-2</v>
      </c>
      <c r="Q328" s="96"/>
      <c r="R328" s="96"/>
      <c r="S328" s="96"/>
      <c r="T328" s="96"/>
      <c r="U328" s="96"/>
      <c r="V328" s="96"/>
      <c r="W328" s="96"/>
      <c r="X328" s="96"/>
      <c r="Y328" s="96"/>
      <c r="Z328" s="94">
        <v>3037</v>
      </c>
      <c r="AA328" s="94"/>
      <c r="AB328" s="94"/>
      <c r="AC328" s="94"/>
      <c r="AD328" s="94"/>
      <c r="AE328" s="94"/>
      <c r="AF328" s="94"/>
      <c r="AG328" s="94"/>
      <c r="AH328" s="94"/>
      <c r="AI328" s="96">
        <v>7.0140187995103798E-2</v>
      </c>
      <c r="AJ328" s="96"/>
      <c r="AK328" s="96"/>
      <c r="AL328" s="96"/>
      <c r="AM328" s="96"/>
      <c r="AN328" s="96"/>
      <c r="AO328" s="96"/>
      <c r="AP328" s="96"/>
      <c r="AQ328" s="96"/>
    </row>
    <row r="329" spans="2:44" s="1" customFormat="1" ht="10" x14ac:dyDescent="0.2">
      <c r="B329" s="102" t="s">
        <v>1189</v>
      </c>
      <c r="C329" s="102"/>
      <c r="D329" s="102"/>
      <c r="E329" s="103">
        <v>5797720.7300000004</v>
      </c>
      <c r="F329" s="103"/>
      <c r="G329" s="103"/>
      <c r="H329" s="103"/>
      <c r="I329" s="103"/>
      <c r="J329" s="103"/>
      <c r="K329" s="103"/>
      <c r="L329" s="103"/>
      <c r="M329" s="103"/>
      <c r="N329" s="103"/>
      <c r="O329" s="103"/>
      <c r="P329" s="96">
        <v>1.96468827675004E-3</v>
      </c>
      <c r="Q329" s="96"/>
      <c r="R329" s="96"/>
      <c r="S329" s="96"/>
      <c r="T329" s="96"/>
      <c r="U329" s="96"/>
      <c r="V329" s="96"/>
      <c r="W329" s="96"/>
      <c r="X329" s="96"/>
      <c r="Y329" s="96"/>
      <c r="Z329" s="94">
        <v>70</v>
      </c>
      <c r="AA329" s="94"/>
      <c r="AB329" s="94"/>
      <c r="AC329" s="94"/>
      <c r="AD329" s="94"/>
      <c r="AE329" s="94"/>
      <c r="AF329" s="94"/>
      <c r="AG329" s="94"/>
      <c r="AH329" s="94"/>
      <c r="AI329" s="96">
        <v>1.61666551190559E-3</v>
      </c>
      <c r="AJ329" s="96"/>
      <c r="AK329" s="96"/>
      <c r="AL329" s="96"/>
      <c r="AM329" s="96"/>
      <c r="AN329" s="96"/>
      <c r="AO329" s="96"/>
      <c r="AP329" s="96"/>
      <c r="AQ329" s="96"/>
    </row>
    <row r="330" spans="2:44" s="1" customFormat="1" ht="10" x14ac:dyDescent="0.2">
      <c r="B330" s="102" t="s">
        <v>747</v>
      </c>
      <c r="C330" s="102"/>
      <c r="D330" s="102"/>
      <c r="E330" s="103">
        <v>0</v>
      </c>
      <c r="F330" s="103"/>
      <c r="G330" s="103"/>
      <c r="H330" s="103"/>
      <c r="I330" s="103"/>
      <c r="J330" s="103"/>
      <c r="K330" s="103"/>
      <c r="L330" s="103"/>
      <c r="M330" s="103"/>
      <c r="N330" s="103"/>
      <c r="O330" s="103"/>
      <c r="P330" s="96">
        <v>0</v>
      </c>
      <c r="Q330" s="96"/>
      <c r="R330" s="96"/>
      <c r="S330" s="96"/>
      <c r="T330" s="96"/>
      <c r="U330" s="96"/>
      <c r="V330" s="96"/>
      <c r="W330" s="96"/>
      <c r="X330" s="96"/>
      <c r="Y330" s="96"/>
      <c r="Z330" s="94">
        <v>171</v>
      </c>
      <c r="AA330" s="94"/>
      <c r="AB330" s="94"/>
      <c r="AC330" s="94"/>
      <c r="AD330" s="94"/>
      <c r="AE330" s="94"/>
      <c r="AF330" s="94"/>
      <c r="AG330" s="94"/>
      <c r="AH330" s="94"/>
      <c r="AI330" s="96">
        <v>3.9492828933693604E-3</v>
      </c>
      <c r="AJ330" s="96"/>
      <c r="AK330" s="96"/>
      <c r="AL330" s="96"/>
      <c r="AM330" s="96"/>
      <c r="AN330" s="96"/>
      <c r="AO330" s="96"/>
      <c r="AP330" s="96"/>
      <c r="AQ330" s="96"/>
    </row>
    <row r="331" spans="2:44" s="1" customFormat="1" ht="10.5" x14ac:dyDescent="0.2">
      <c r="B331" s="100"/>
      <c r="C331" s="100"/>
      <c r="D331" s="100"/>
      <c r="E331" s="104">
        <v>2950962144.2799602</v>
      </c>
      <c r="F331" s="104"/>
      <c r="G331" s="104"/>
      <c r="H331" s="104"/>
      <c r="I331" s="104"/>
      <c r="J331" s="104"/>
      <c r="K331" s="104"/>
      <c r="L331" s="104"/>
      <c r="M331" s="104"/>
      <c r="N331" s="104"/>
      <c r="O331" s="104"/>
      <c r="P331" s="97">
        <v>1</v>
      </c>
      <c r="Q331" s="97"/>
      <c r="R331" s="97"/>
      <c r="S331" s="97"/>
      <c r="T331" s="97"/>
      <c r="U331" s="97"/>
      <c r="V331" s="97"/>
      <c r="W331" s="97"/>
      <c r="X331" s="97"/>
      <c r="Y331" s="97"/>
      <c r="Z331" s="95">
        <v>43299</v>
      </c>
      <c r="AA331" s="95"/>
      <c r="AB331" s="95"/>
      <c r="AC331" s="95"/>
      <c r="AD331" s="95"/>
      <c r="AE331" s="95"/>
      <c r="AF331" s="95"/>
      <c r="AG331" s="95"/>
      <c r="AH331" s="95"/>
      <c r="AI331" s="97">
        <v>1</v>
      </c>
      <c r="AJ331" s="97"/>
      <c r="AK331" s="97"/>
      <c r="AL331" s="97"/>
      <c r="AM331" s="97"/>
      <c r="AN331" s="97"/>
      <c r="AO331" s="97"/>
      <c r="AP331" s="97"/>
      <c r="AQ331" s="97"/>
    </row>
    <row r="332" spans="2:44" s="1" customFormat="1" ht="8" x14ac:dyDescent="0.2">
      <c r="L332" s="253"/>
      <c r="M332" s="253"/>
      <c r="AF332" s="253"/>
    </row>
  </sheetData>
  <mergeCells count="1319">
    <mergeCell ref="Y313:AG313"/>
    <mergeCell ref="Y314:AG314"/>
    <mergeCell ref="Y315:AG315"/>
    <mergeCell ref="Z319:AH319"/>
    <mergeCell ref="Z320:AH320"/>
    <mergeCell ref="Z321:AH321"/>
    <mergeCell ref="Z322:AH322"/>
    <mergeCell ref="Z326:AH326"/>
    <mergeCell ref="Z327:AH327"/>
    <mergeCell ref="Z328:AH328"/>
    <mergeCell ref="Z329:AH329"/>
    <mergeCell ref="Z330:AH330"/>
    <mergeCell ref="Z331:AH331"/>
    <mergeCell ref="Y284:AG284"/>
    <mergeCell ref="Y285:AG285"/>
    <mergeCell ref="Y286:AG286"/>
    <mergeCell ref="Y287:AG287"/>
    <mergeCell ref="Y288:AG288"/>
    <mergeCell ref="Y289:AG289"/>
    <mergeCell ref="Y290:AG290"/>
    <mergeCell ref="Y291:AG291"/>
    <mergeCell ref="Y292:AG292"/>
    <mergeCell ref="Y293:AG293"/>
    <mergeCell ref="Y294:AG294"/>
    <mergeCell ref="Y295:AG295"/>
    <mergeCell ref="Y296:AG296"/>
    <mergeCell ref="Y297:AG297"/>
    <mergeCell ref="Y298:AG298"/>
    <mergeCell ref="Y299:AG299"/>
    <mergeCell ref="Y300:AG300"/>
    <mergeCell ref="Y264:AG264"/>
    <mergeCell ref="Y265:AG265"/>
    <mergeCell ref="Y266:AG266"/>
    <mergeCell ref="Y267:AG267"/>
    <mergeCell ref="Y268:AG268"/>
    <mergeCell ref="Y269:AG269"/>
    <mergeCell ref="Y270:AG270"/>
    <mergeCell ref="Y271:AG271"/>
    <mergeCell ref="Y272:AG272"/>
    <mergeCell ref="Y273:AG273"/>
    <mergeCell ref="Y274:AG274"/>
    <mergeCell ref="Y275:AG275"/>
    <mergeCell ref="Y276:AG276"/>
    <mergeCell ref="Y277:AG277"/>
    <mergeCell ref="Y278:AG278"/>
    <mergeCell ref="Y279:AG279"/>
    <mergeCell ref="Y283:AG283"/>
    <mergeCell ref="X249:AF249"/>
    <mergeCell ref="X250:AF250"/>
    <mergeCell ref="X251:AF251"/>
    <mergeCell ref="X252:AF252"/>
    <mergeCell ref="X253:AF253"/>
    <mergeCell ref="X254:AF254"/>
    <mergeCell ref="X255:AF255"/>
    <mergeCell ref="X256:AF256"/>
    <mergeCell ref="X257:AF257"/>
    <mergeCell ref="X258:AF258"/>
    <mergeCell ref="X259:AF259"/>
    <mergeCell ref="X260:AF260"/>
    <mergeCell ref="Y220:AG220"/>
    <mergeCell ref="Y221:AG221"/>
    <mergeCell ref="Y222:AG222"/>
    <mergeCell ref="Y223:AG223"/>
    <mergeCell ref="Y224:AG224"/>
    <mergeCell ref="V96:AE96"/>
    <mergeCell ref="V97:AE97"/>
    <mergeCell ref="V98:AE98"/>
    <mergeCell ref="V99:AE99"/>
    <mergeCell ref="X228:AF228"/>
    <mergeCell ref="X229:AF229"/>
    <mergeCell ref="X230:AF230"/>
    <mergeCell ref="X231:AF231"/>
    <mergeCell ref="X232:AF232"/>
    <mergeCell ref="X233:AF233"/>
    <mergeCell ref="X234:AF234"/>
    <mergeCell ref="X235:AF235"/>
    <mergeCell ref="X236:AF236"/>
    <mergeCell ref="X237:AF237"/>
    <mergeCell ref="X238:AF238"/>
    <mergeCell ref="X239:AF239"/>
    <mergeCell ref="X240:AF240"/>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92:AE92"/>
    <mergeCell ref="V93:AE93"/>
    <mergeCell ref="V94:AE94"/>
    <mergeCell ref="V95:AE9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7:AE57"/>
    <mergeCell ref="V58:AE58"/>
    <mergeCell ref="V117:AE117"/>
    <mergeCell ref="V118:AE118"/>
    <mergeCell ref="V119:AE119"/>
    <mergeCell ref="V120:AE120"/>
    <mergeCell ref="V121:AE121"/>
    <mergeCell ref="V122:AE122"/>
    <mergeCell ref="V123:AE123"/>
    <mergeCell ref="V124:AE124"/>
    <mergeCell ref="V125:AE125"/>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51:AD151"/>
    <mergeCell ref="T152:AD152"/>
    <mergeCell ref="T166:AC166"/>
    <mergeCell ref="T167:AC167"/>
    <mergeCell ref="T168:AC168"/>
    <mergeCell ref="T169:AC169"/>
    <mergeCell ref="T170:AC170"/>
    <mergeCell ref="T171:AC171"/>
    <mergeCell ref="T172:AC172"/>
    <mergeCell ref="T173:AC173"/>
    <mergeCell ref="T174:AC174"/>
    <mergeCell ref="T175:AC175"/>
    <mergeCell ref="T176:AC176"/>
    <mergeCell ref="T177:AC177"/>
    <mergeCell ref="T178:AC178"/>
    <mergeCell ref="T179:AC179"/>
    <mergeCell ref="T180:AC180"/>
    <mergeCell ref="U156:AD156"/>
    <mergeCell ref="U157:AD157"/>
    <mergeCell ref="U158:AD158"/>
    <mergeCell ref="U159:AD159"/>
    <mergeCell ref="U160:AD160"/>
    <mergeCell ref="U161:AD161"/>
    <mergeCell ref="U162:AD162"/>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P327:Y327"/>
    <mergeCell ref="P328:Y328"/>
    <mergeCell ref="P329:Y329"/>
    <mergeCell ref="P330:Y330"/>
    <mergeCell ref="P331:Y331"/>
    <mergeCell ref="Q214:Z214"/>
    <mergeCell ref="Q215:Z215"/>
    <mergeCell ref="Q216:Z216"/>
    <mergeCell ref="R192:AA192"/>
    <mergeCell ref="R193:AA193"/>
    <mergeCell ref="R194:AA194"/>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X241:AF241"/>
    <mergeCell ref="X242:AF242"/>
    <mergeCell ref="X246:AF246"/>
    <mergeCell ref="X247:AF247"/>
    <mergeCell ref="X248:AF248"/>
    <mergeCell ref="O295:X295"/>
    <mergeCell ref="O296:X296"/>
    <mergeCell ref="O297:X297"/>
    <mergeCell ref="O298:X298"/>
    <mergeCell ref="O299:X299"/>
    <mergeCell ref="O300:X300"/>
    <mergeCell ref="O301:X301"/>
    <mergeCell ref="O305:X305"/>
    <mergeCell ref="O306:X306"/>
    <mergeCell ref="O307:X307"/>
    <mergeCell ref="O308:X308"/>
    <mergeCell ref="O309:X309"/>
    <mergeCell ref="O310:X310"/>
    <mergeCell ref="O311:X311"/>
    <mergeCell ref="O312:X312"/>
    <mergeCell ref="O313:X313"/>
    <mergeCell ref="O314:X314"/>
    <mergeCell ref="O275:X275"/>
    <mergeCell ref="O276:X276"/>
    <mergeCell ref="O277:X277"/>
    <mergeCell ref="O278:X278"/>
    <mergeCell ref="O279:X279"/>
    <mergeCell ref="O283:X283"/>
    <mergeCell ref="O284:X284"/>
    <mergeCell ref="O285:X285"/>
    <mergeCell ref="O286:X286"/>
    <mergeCell ref="O287:X287"/>
    <mergeCell ref="O288:X288"/>
    <mergeCell ref="O289:X289"/>
    <mergeCell ref="O290:X290"/>
    <mergeCell ref="O291:X291"/>
    <mergeCell ref="O292:X292"/>
    <mergeCell ref="O293:X293"/>
    <mergeCell ref="O294:X294"/>
    <mergeCell ref="L86:U86"/>
    <mergeCell ref="L87:U87"/>
    <mergeCell ref="L88:U88"/>
    <mergeCell ref="M2:AR2"/>
    <mergeCell ref="M8:V8"/>
    <mergeCell ref="N228:W228"/>
    <mergeCell ref="N229:W229"/>
    <mergeCell ref="N230:W230"/>
    <mergeCell ref="N231:W231"/>
    <mergeCell ref="N232:W232"/>
    <mergeCell ref="N233:W233"/>
    <mergeCell ref="N234:W234"/>
    <mergeCell ref="N235:W235"/>
    <mergeCell ref="N236:W236"/>
    <mergeCell ref="N237:W237"/>
    <mergeCell ref="N238:W238"/>
    <mergeCell ref="N239:W239"/>
    <mergeCell ref="O220:X220"/>
    <mergeCell ref="O221:X221"/>
    <mergeCell ref="O222:X222"/>
    <mergeCell ref="O223:X223"/>
    <mergeCell ref="O224:X224"/>
    <mergeCell ref="S184:AB184"/>
    <mergeCell ref="S185:AB185"/>
    <mergeCell ref="S186:AB186"/>
    <mergeCell ref="S187:AB187"/>
    <mergeCell ref="S188:AB188"/>
    <mergeCell ref="T129:AD129"/>
    <mergeCell ref="T130:AD130"/>
    <mergeCell ref="T131:AD131"/>
    <mergeCell ref="T132:AD132"/>
    <mergeCell ref="T133:AD133"/>
    <mergeCell ref="L69:U69"/>
    <mergeCell ref="L70:U70"/>
    <mergeCell ref="L71:U71"/>
    <mergeCell ref="L72:U72"/>
    <mergeCell ref="L73:U73"/>
    <mergeCell ref="L74:U74"/>
    <mergeCell ref="L75:U75"/>
    <mergeCell ref="L76:U76"/>
    <mergeCell ref="L77:U77"/>
    <mergeCell ref="L78:U78"/>
    <mergeCell ref="L79:U79"/>
    <mergeCell ref="L80:U80"/>
    <mergeCell ref="L81:U81"/>
    <mergeCell ref="L82:U82"/>
    <mergeCell ref="L83:U83"/>
    <mergeCell ref="L84:U84"/>
    <mergeCell ref="L85:U85"/>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E327:O327"/>
    <mergeCell ref="E328:O328"/>
    <mergeCell ref="E329:O329"/>
    <mergeCell ref="E330:O330"/>
    <mergeCell ref="E331:O331"/>
    <mergeCell ref="F214:P214"/>
    <mergeCell ref="F215:P215"/>
    <mergeCell ref="F216:P216"/>
    <mergeCell ref="G192:Q192"/>
    <mergeCell ref="G193:Q193"/>
    <mergeCell ref="G194:Q194"/>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N240:W240"/>
    <mergeCell ref="N241:W241"/>
    <mergeCell ref="N242:W242"/>
    <mergeCell ref="N246:W246"/>
    <mergeCell ref="N247:W247"/>
    <mergeCell ref="D301:N301"/>
    <mergeCell ref="D305:N305"/>
    <mergeCell ref="D306:N306"/>
    <mergeCell ref="D307:N307"/>
    <mergeCell ref="D308:N308"/>
    <mergeCell ref="D309:N309"/>
    <mergeCell ref="D310:N310"/>
    <mergeCell ref="D311:N311"/>
    <mergeCell ref="D312:N312"/>
    <mergeCell ref="D313:N313"/>
    <mergeCell ref="D314:N314"/>
    <mergeCell ref="D315:N315"/>
    <mergeCell ref="E319:O319"/>
    <mergeCell ref="E320:O320"/>
    <mergeCell ref="E321:O321"/>
    <mergeCell ref="E322:O322"/>
    <mergeCell ref="E326:O326"/>
    <mergeCell ref="O315:X315"/>
    <mergeCell ref="P319:Y319"/>
    <mergeCell ref="P320:Y320"/>
    <mergeCell ref="P321:Y321"/>
    <mergeCell ref="P322:Y322"/>
    <mergeCell ref="P326:Y326"/>
    <mergeCell ref="Y301:AG301"/>
    <mergeCell ref="Y305:AG305"/>
    <mergeCell ref="Y306:AG306"/>
    <mergeCell ref="Y307:AG307"/>
    <mergeCell ref="Y308:AG308"/>
    <mergeCell ref="Y309:AG309"/>
    <mergeCell ref="Y310:AG310"/>
    <mergeCell ref="Y311:AG311"/>
    <mergeCell ref="Y312:AG312"/>
    <mergeCell ref="D284:N284"/>
    <mergeCell ref="D285:N285"/>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C249:M249"/>
    <mergeCell ref="C250:M250"/>
    <mergeCell ref="C251:M251"/>
    <mergeCell ref="C252:M252"/>
    <mergeCell ref="C253:M253"/>
    <mergeCell ref="C254:M254"/>
    <mergeCell ref="C255:M255"/>
    <mergeCell ref="C256:M256"/>
    <mergeCell ref="C257:M257"/>
    <mergeCell ref="C258:M258"/>
    <mergeCell ref="C259:M259"/>
    <mergeCell ref="C260:M260"/>
    <mergeCell ref="D220:N220"/>
    <mergeCell ref="D221:N221"/>
    <mergeCell ref="D222:N222"/>
    <mergeCell ref="D223:N223"/>
    <mergeCell ref="D224:N224"/>
    <mergeCell ref="N248:W248"/>
    <mergeCell ref="N249:W249"/>
    <mergeCell ref="N250:W250"/>
    <mergeCell ref="N251:W251"/>
    <mergeCell ref="N252:W252"/>
    <mergeCell ref="N253:W253"/>
    <mergeCell ref="N254:W254"/>
    <mergeCell ref="N255:W255"/>
    <mergeCell ref="N256:W256"/>
    <mergeCell ref="N257:W257"/>
    <mergeCell ref="N258:W258"/>
    <mergeCell ref="N259:W259"/>
    <mergeCell ref="N260:W260"/>
    <mergeCell ref="C229:M229"/>
    <mergeCell ref="C230:M230"/>
    <mergeCell ref="C231:M231"/>
    <mergeCell ref="C232:M232"/>
    <mergeCell ref="C233:M233"/>
    <mergeCell ref="C234:M234"/>
    <mergeCell ref="C235:M235"/>
    <mergeCell ref="C236:M236"/>
    <mergeCell ref="C237:M237"/>
    <mergeCell ref="C238:M238"/>
    <mergeCell ref="C239:M239"/>
    <mergeCell ref="C240:M240"/>
    <mergeCell ref="C241:M241"/>
    <mergeCell ref="C242:M242"/>
    <mergeCell ref="C246:M246"/>
    <mergeCell ref="C247:M247"/>
    <mergeCell ref="C248:M248"/>
    <mergeCell ref="B320:D320"/>
    <mergeCell ref="B321:D321"/>
    <mergeCell ref="B322:D322"/>
    <mergeCell ref="B324:AR324"/>
    <mergeCell ref="B326:D326"/>
    <mergeCell ref="B327:D327"/>
    <mergeCell ref="B328:D328"/>
    <mergeCell ref="B329:D329"/>
    <mergeCell ref="B33:J33"/>
    <mergeCell ref="B330:D330"/>
    <mergeCell ref="B331:D331"/>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5:AR55"/>
    <mergeCell ref="B300:C300"/>
    <mergeCell ref="B301:C301"/>
    <mergeCell ref="B303:AR303"/>
    <mergeCell ref="B305:C305"/>
    <mergeCell ref="B306:C306"/>
    <mergeCell ref="B307:C307"/>
    <mergeCell ref="B308:C308"/>
    <mergeCell ref="B309:C309"/>
    <mergeCell ref="B31:J31"/>
    <mergeCell ref="B310:C310"/>
    <mergeCell ref="B311:C311"/>
    <mergeCell ref="B312:C312"/>
    <mergeCell ref="B313:C313"/>
    <mergeCell ref="B314:C314"/>
    <mergeCell ref="B315:C315"/>
    <mergeCell ref="B317:AR317"/>
    <mergeCell ref="B319:D319"/>
    <mergeCell ref="B32:J32"/>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J3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262:AR262"/>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D264:N264"/>
    <mergeCell ref="D265:N265"/>
    <mergeCell ref="D266:N266"/>
    <mergeCell ref="D267:N267"/>
    <mergeCell ref="D268:N268"/>
    <mergeCell ref="D269:N269"/>
    <mergeCell ref="D270:N270"/>
    <mergeCell ref="D271:N271"/>
    <mergeCell ref="D272:N272"/>
    <mergeCell ref="D273:N273"/>
    <mergeCell ref="D274:N274"/>
    <mergeCell ref="D275:N275"/>
    <mergeCell ref="D276:N276"/>
    <mergeCell ref="D277:N277"/>
    <mergeCell ref="D278:N278"/>
    <mergeCell ref="B210:F210"/>
    <mergeCell ref="B212:AR212"/>
    <mergeCell ref="B214:E214"/>
    <mergeCell ref="B215:E215"/>
    <mergeCell ref="B216:E216"/>
    <mergeCell ref="B218:AR218"/>
    <mergeCell ref="B22:J22"/>
    <mergeCell ref="B220:C220"/>
    <mergeCell ref="B221:C221"/>
    <mergeCell ref="B222:C222"/>
    <mergeCell ref="B223:C223"/>
    <mergeCell ref="B224:C224"/>
    <mergeCell ref="B226:AR226"/>
    <mergeCell ref="B23:J23"/>
    <mergeCell ref="B24:J24"/>
    <mergeCell ref="B244:AR244"/>
    <mergeCell ref="B25:J25"/>
    <mergeCell ref="B26:J26"/>
    <mergeCell ref="B28:AR28"/>
    <mergeCell ref="B86:K86"/>
    <mergeCell ref="B87:K87"/>
    <mergeCell ref="B88:K88"/>
    <mergeCell ref="B90:AR90"/>
    <mergeCell ref="B92:J92"/>
    <mergeCell ref="B93:J93"/>
    <mergeCell ref="B94:J94"/>
    <mergeCell ref="B95:J95"/>
    <mergeCell ref="B96:J96"/>
    <mergeCell ref="B97:J97"/>
    <mergeCell ref="B98:J98"/>
    <mergeCell ref="B99:J99"/>
    <mergeCell ref="C228:M228"/>
    <mergeCell ref="B195:F195"/>
    <mergeCell ref="B196:F196"/>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H184:R184"/>
    <mergeCell ref="H185:R185"/>
    <mergeCell ref="H186:R186"/>
    <mergeCell ref="H187:R187"/>
    <mergeCell ref="H188:R188"/>
    <mergeCell ref="I166:S166"/>
    <mergeCell ref="I167:S167"/>
    <mergeCell ref="I168:S168"/>
    <mergeCell ref="I169:S169"/>
    <mergeCell ref="I170:S170"/>
    <mergeCell ref="I171:S171"/>
    <mergeCell ref="I172:S172"/>
    <mergeCell ref="I173:S173"/>
    <mergeCell ref="I174:S174"/>
    <mergeCell ref="I175:S175"/>
    <mergeCell ref="B176:H176"/>
    <mergeCell ref="B177:H177"/>
    <mergeCell ref="B178:H178"/>
    <mergeCell ref="B179:H179"/>
    <mergeCell ref="B18:J18"/>
    <mergeCell ref="B180:H180"/>
    <mergeCell ref="B182:AR182"/>
    <mergeCell ref="B184:G184"/>
    <mergeCell ref="B185:G185"/>
    <mergeCell ref="B186:G186"/>
    <mergeCell ref="B187:G187"/>
    <mergeCell ref="B188:G188"/>
    <mergeCell ref="B19:J19"/>
    <mergeCell ref="B190:AR190"/>
    <mergeCell ref="B192:F192"/>
    <mergeCell ref="B193:F193"/>
    <mergeCell ref="B194:F194"/>
    <mergeCell ref="I176:S176"/>
    <mergeCell ref="I177:S177"/>
    <mergeCell ref="I178:S178"/>
    <mergeCell ref="I179:S179"/>
    <mergeCell ref="I180:S180"/>
    <mergeCell ref="J156:T156"/>
    <mergeCell ref="J157:T157"/>
    <mergeCell ref="J158:T158"/>
    <mergeCell ref="J159:T159"/>
    <mergeCell ref="J160:T160"/>
    <mergeCell ref="J161:T161"/>
    <mergeCell ref="J162:T162"/>
    <mergeCell ref="K100:U100"/>
    <mergeCell ref="K101:U101"/>
    <mergeCell ref="K102:U102"/>
    <mergeCell ref="B159:I159"/>
    <mergeCell ref="B16:J16"/>
    <mergeCell ref="B160:I160"/>
    <mergeCell ref="B161:I161"/>
    <mergeCell ref="B162:I162"/>
    <mergeCell ref="B164:AR164"/>
    <mergeCell ref="B166:H166"/>
    <mergeCell ref="B167:H167"/>
    <mergeCell ref="B168:H168"/>
    <mergeCell ref="B169:H169"/>
    <mergeCell ref="B17:J17"/>
    <mergeCell ref="B170:H170"/>
    <mergeCell ref="B171:H171"/>
    <mergeCell ref="B172:H172"/>
    <mergeCell ref="B173:H173"/>
    <mergeCell ref="B174:H174"/>
    <mergeCell ref="B175:H175"/>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4:AR154"/>
    <mergeCell ref="B156:I156"/>
    <mergeCell ref="B157:I157"/>
    <mergeCell ref="B158:I158"/>
    <mergeCell ref="K118:U118"/>
    <mergeCell ref="K119:U119"/>
    <mergeCell ref="K120:U120"/>
    <mergeCell ref="K121:U121"/>
    <mergeCell ref="K122:U122"/>
    <mergeCell ref="K123:U123"/>
    <mergeCell ref="K124:U124"/>
    <mergeCell ref="K125:U125"/>
    <mergeCell ref="K129:S129"/>
    <mergeCell ref="K130:S130"/>
    <mergeCell ref="K131:S131"/>
    <mergeCell ref="K132:S132"/>
    <mergeCell ref="K133:S133"/>
    <mergeCell ref="K134:S134"/>
    <mergeCell ref="K135:S135"/>
    <mergeCell ref="B124:J124"/>
    <mergeCell ref="B125:J125"/>
    <mergeCell ref="B127:AR127"/>
    <mergeCell ref="B129:J129"/>
    <mergeCell ref="B13:J13"/>
    <mergeCell ref="B130:J130"/>
    <mergeCell ref="B131:J131"/>
    <mergeCell ref="B132:J132"/>
    <mergeCell ref="B133:J133"/>
    <mergeCell ref="B134:J134"/>
    <mergeCell ref="B135:J135"/>
    <mergeCell ref="B136:J136"/>
    <mergeCell ref="B137:J137"/>
    <mergeCell ref="B138:J138"/>
    <mergeCell ref="B139:J139"/>
    <mergeCell ref="B14:J14"/>
    <mergeCell ref="B140:J140"/>
    <mergeCell ref="K13:U13"/>
    <mergeCell ref="K136:S136"/>
    <mergeCell ref="K137:S137"/>
    <mergeCell ref="K138:S138"/>
    <mergeCell ref="K139:S139"/>
    <mergeCell ref="K14:U14"/>
    <mergeCell ref="K140:S140"/>
    <mergeCell ref="K38:U38"/>
    <mergeCell ref="K39:U39"/>
    <mergeCell ref="K40:U40"/>
    <mergeCell ref="K41:U41"/>
    <mergeCell ref="K42:U42"/>
    <mergeCell ref="K43:U43"/>
    <mergeCell ref="K44:U44"/>
    <mergeCell ref="K45:U45"/>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46:U46"/>
    <mergeCell ref="K47:U47"/>
    <mergeCell ref="K48:U48"/>
    <mergeCell ref="K49:U49"/>
    <mergeCell ref="K50:U50"/>
    <mergeCell ref="K51:U51"/>
    <mergeCell ref="K52:U52"/>
    <mergeCell ref="K53:U53"/>
    <mergeCell ref="K92:U92"/>
    <mergeCell ref="K93:U93"/>
    <mergeCell ref="K94:U94"/>
    <mergeCell ref="K95:U95"/>
    <mergeCell ref="K96:U96"/>
    <mergeCell ref="K97:U97"/>
    <mergeCell ref="K98:U98"/>
    <mergeCell ref="AN46:AO46"/>
    <mergeCell ref="AN47:AO47"/>
    <mergeCell ref="AN48:AO48"/>
    <mergeCell ref="AN49:AO49"/>
    <mergeCell ref="AN50:AO50"/>
    <mergeCell ref="AN51:AO51"/>
    <mergeCell ref="AN52:AO52"/>
    <mergeCell ref="AN53:AO53"/>
    <mergeCell ref="B1:L3"/>
    <mergeCell ref="B100:J100"/>
    <mergeCell ref="B101:J101"/>
    <mergeCell ref="B102:J102"/>
    <mergeCell ref="B103:J103"/>
    <mergeCell ref="B104:J104"/>
    <mergeCell ref="B105:J105"/>
    <mergeCell ref="B106:J106"/>
    <mergeCell ref="B107:J107"/>
    <mergeCell ref="B5:AR5"/>
    <mergeCell ref="B7:K9"/>
    <mergeCell ref="K99:U99"/>
    <mergeCell ref="L57:U57"/>
    <mergeCell ref="L58:U58"/>
    <mergeCell ref="L59:U59"/>
    <mergeCell ref="L60:U60"/>
    <mergeCell ref="L61:U61"/>
    <mergeCell ref="L62:U62"/>
    <mergeCell ref="L63:U63"/>
    <mergeCell ref="L64:U64"/>
    <mergeCell ref="L65:U65"/>
    <mergeCell ref="L66:U66"/>
    <mergeCell ref="L67:U67"/>
    <mergeCell ref="L68:U68"/>
    <mergeCell ref="AK99:AO99"/>
    <mergeCell ref="AM166:AP166"/>
    <mergeCell ref="AM167:AP167"/>
    <mergeCell ref="AM168:AP168"/>
    <mergeCell ref="AM169:AP169"/>
    <mergeCell ref="AM170:AP170"/>
    <mergeCell ref="AM171:AP171"/>
    <mergeCell ref="AM172:AP172"/>
    <mergeCell ref="AM173:AP173"/>
    <mergeCell ref="AM174:AP174"/>
    <mergeCell ref="AM175:AP175"/>
    <mergeCell ref="AM176:AP176"/>
    <mergeCell ref="AM177:AP177"/>
    <mergeCell ref="AM178:AP178"/>
    <mergeCell ref="AM179:AP179"/>
    <mergeCell ref="AM180:AP180"/>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K79:AQ79"/>
    <mergeCell ref="AK80:AQ80"/>
    <mergeCell ref="AK81:AQ81"/>
    <mergeCell ref="AK82:AQ82"/>
    <mergeCell ref="AK83:AQ83"/>
    <mergeCell ref="AK84:AQ84"/>
    <mergeCell ref="AK85:AQ85"/>
    <mergeCell ref="AK86:AQ86"/>
    <mergeCell ref="AK87:AQ87"/>
    <mergeCell ref="AK88:AQ88"/>
    <mergeCell ref="AK92:AO92"/>
    <mergeCell ref="AK93:AO93"/>
    <mergeCell ref="AK94:AO94"/>
    <mergeCell ref="AK95:AO95"/>
    <mergeCell ref="AK96:AO96"/>
    <mergeCell ref="AK97:AO97"/>
    <mergeCell ref="AK98:AO98"/>
    <mergeCell ref="AK201:AP201"/>
    <mergeCell ref="AK202:AP202"/>
    <mergeCell ref="AK203:AP203"/>
    <mergeCell ref="AK204:AP204"/>
    <mergeCell ref="AK205:AP205"/>
    <mergeCell ref="AK206:AP206"/>
    <mergeCell ref="AK207:AP207"/>
    <mergeCell ref="AK208:AP208"/>
    <mergeCell ref="AK209:AP209"/>
    <mergeCell ref="AK210:AP210"/>
    <mergeCell ref="AK57:AQ57"/>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111:AO111"/>
    <mergeCell ref="AK112:AO112"/>
    <mergeCell ref="AK113:AO113"/>
    <mergeCell ref="AK114:AO114"/>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84:AP184"/>
    <mergeCell ref="AK185:AP185"/>
    <mergeCell ref="AI319:AQ319"/>
    <mergeCell ref="AI320:AQ320"/>
    <mergeCell ref="AI321:AQ321"/>
    <mergeCell ref="AI322:AQ322"/>
    <mergeCell ref="AI326:AQ326"/>
    <mergeCell ref="AI327:AQ327"/>
    <mergeCell ref="AI328:AQ328"/>
    <mergeCell ref="AI329:AQ329"/>
    <mergeCell ref="AI330:AQ330"/>
    <mergeCell ref="AI331:AQ331"/>
    <mergeCell ref="AJ156:AP156"/>
    <mergeCell ref="AJ157:AP157"/>
    <mergeCell ref="AJ158:AP158"/>
    <mergeCell ref="AJ159:AP159"/>
    <mergeCell ref="AJ160:AP160"/>
    <mergeCell ref="AJ161:AP161"/>
    <mergeCell ref="AJ162:AP162"/>
    <mergeCell ref="AJ214:AP214"/>
    <mergeCell ref="AJ215:AP215"/>
    <mergeCell ref="AJ216:AP216"/>
    <mergeCell ref="AK186:AP186"/>
    <mergeCell ref="AK187:AP187"/>
    <mergeCell ref="AK188:AP188"/>
    <mergeCell ref="AK192:AP192"/>
    <mergeCell ref="AK193:AP193"/>
    <mergeCell ref="AK194:AP194"/>
    <mergeCell ref="AK195:AP195"/>
    <mergeCell ref="AK196:AP196"/>
    <mergeCell ref="AK197:AP197"/>
    <mergeCell ref="AK198:AP198"/>
    <mergeCell ref="AK199:AP199"/>
    <mergeCell ref="AK200:AP200"/>
    <mergeCell ref="AH301:AO301"/>
    <mergeCell ref="AH305:AP305"/>
    <mergeCell ref="AH306:AP306"/>
    <mergeCell ref="AH307:AP307"/>
    <mergeCell ref="AH308:AP308"/>
    <mergeCell ref="AH309:AP309"/>
    <mergeCell ref="AH310:AP310"/>
    <mergeCell ref="AH311:AP311"/>
    <mergeCell ref="AH312:AP312"/>
    <mergeCell ref="AH313:AP313"/>
    <mergeCell ref="AH314:AP314"/>
    <mergeCell ref="AH315:AP315"/>
    <mergeCell ref="AI129:AP129"/>
    <mergeCell ref="AI130:AP13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H284:AO284"/>
    <mergeCell ref="AH285:AO285"/>
    <mergeCell ref="AH286:AO286"/>
    <mergeCell ref="AH287:AO287"/>
    <mergeCell ref="AH288:AO288"/>
    <mergeCell ref="AH289:AO289"/>
    <mergeCell ref="AH290:AO290"/>
    <mergeCell ref="AH291:AO291"/>
    <mergeCell ref="AH292:AO292"/>
    <mergeCell ref="AH293:AO293"/>
    <mergeCell ref="AH294:AO294"/>
    <mergeCell ref="AH295:AO295"/>
    <mergeCell ref="AH296:AO296"/>
    <mergeCell ref="AH297:AO297"/>
    <mergeCell ref="AH298:AO298"/>
    <mergeCell ref="AH299:AO299"/>
    <mergeCell ref="AH300:AO300"/>
    <mergeCell ref="AH264:AO264"/>
    <mergeCell ref="AH265:AO265"/>
    <mergeCell ref="AH266:AO266"/>
    <mergeCell ref="AH267:AO267"/>
    <mergeCell ref="AH268:AO268"/>
    <mergeCell ref="AH269:AO269"/>
    <mergeCell ref="AH270:AO270"/>
    <mergeCell ref="AH271:AO271"/>
    <mergeCell ref="AH272:AO272"/>
    <mergeCell ref="AH273:AO273"/>
    <mergeCell ref="AH274:AO274"/>
    <mergeCell ref="AH275:AO275"/>
    <mergeCell ref="AH276:AO276"/>
    <mergeCell ref="AH277:AO277"/>
    <mergeCell ref="AH278:AO278"/>
    <mergeCell ref="AH279:AO279"/>
    <mergeCell ref="AH283:AO283"/>
    <mergeCell ref="B281:AR281"/>
    <mergeCell ref="B283:C283"/>
    <mergeCell ref="D279:N279"/>
    <mergeCell ref="D283:N283"/>
    <mergeCell ref="O264:X264"/>
    <mergeCell ref="O265:X265"/>
    <mergeCell ref="O266:X266"/>
    <mergeCell ref="O267:X267"/>
    <mergeCell ref="O268:X268"/>
    <mergeCell ref="O269:X269"/>
    <mergeCell ref="O270:X270"/>
    <mergeCell ref="O271:X271"/>
    <mergeCell ref="O272:X272"/>
    <mergeCell ref="O273:X273"/>
    <mergeCell ref="O274:X274"/>
    <mergeCell ref="AG242:AO242"/>
    <mergeCell ref="AG246:AO246"/>
    <mergeCell ref="AG247:AO247"/>
    <mergeCell ref="AG248:AO248"/>
    <mergeCell ref="AG249:AO249"/>
    <mergeCell ref="AG250:AO250"/>
    <mergeCell ref="AG251:AO251"/>
    <mergeCell ref="AG252:AO252"/>
    <mergeCell ref="AG253:AO253"/>
    <mergeCell ref="AG254:AO254"/>
    <mergeCell ref="AG255:AO255"/>
    <mergeCell ref="AG256:AO256"/>
    <mergeCell ref="AG257:AO257"/>
    <mergeCell ref="AG258:AO258"/>
    <mergeCell ref="AG259:AO259"/>
    <mergeCell ref="AG260:AO260"/>
    <mergeCell ref="AH220:AO220"/>
    <mergeCell ref="AH221:AO221"/>
    <mergeCell ref="AH222:AO222"/>
    <mergeCell ref="AH223:AO223"/>
    <mergeCell ref="AH224:AO224"/>
    <mergeCell ref="AF97:AJ97"/>
    <mergeCell ref="AF98:AJ98"/>
    <mergeCell ref="AF99:AJ99"/>
    <mergeCell ref="AG228:AO228"/>
    <mergeCell ref="AG229:AO22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G241:AO241"/>
    <mergeCell ref="AI149:AP149"/>
    <mergeCell ref="AI150:AP150"/>
    <mergeCell ref="AI151:AP151"/>
    <mergeCell ref="AI152:AP15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92:AJ92"/>
    <mergeCell ref="AF93:AJ93"/>
    <mergeCell ref="AF94:AJ94"/>
    <mergeCell ref="AF95:AJ95"/>
    <mergeCell ref="AF96:AJ96"/>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76:AJ76"/>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7:AJ57"/>
    <mergeCell ref="AF58:AJ58"/>
    <mergeCell ref="AF59:AJ59"/>
    <mergeCell ref="AF118:AJ118"/>
    <mergeCell ref="AF119:AJ119"/>
    <mergeCell ref="AF120:AJ120"/>
    <mergeCell ref="AF121:AJ121"/>
    <mergeCell ref="AF122:AJ122"/>
    <mergeCell ref="AF123:AJ123"/>
    <mergeCell ref="AF124:AJ124"/>
    <mergeCell ref="AF125:AJ125"/>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E146:AH146"/>
    <mergeCell ref="AE147:AH147"/>
    <mergeCell ref="AE148:AH148"/>
    <mergeCell ref="AE149:AH149"/>
    <mergeCell ref="AE150:AH150"/>
    <mergeCell ref="AE151:AH151"/>
    <mergeCell ref="AE152:AH152"/>
    <mergeCell ref="AE156:AI156"/>
    <mergeCell ref="AE157:AI157"/>
    <mergeCell ref="AE158:AI158"/>
    <mergeCell ref="AE159:AI159"/>
    <mergeCell ref="AE160:AI160"/>
    <mergeCell ref="AE161:AI161"/>
    <mergeCell ref="AE162:AI162"/>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E129:AH129"/>
    <mergeCell ref="AE130:AH130"/>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C184:AJ184"/>
    <mergeCell ref="AC185:AJ185"/>
    <mergeCell ref="AC186:AJ186"/>
    <mergeCell ref="AC187:AJ187"/>
    <mergeCell ref="AC188:AJ188"/>
    <mergeCell ref="AD166:AL166"/>
    <mergeCell ref="AD167:AL167"/>
    <mergeCell ref="AD168:AL168"/>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A214:AI214"/>
    <mergeCell ref="AA215:AI215"/>
    <mergeCell ref="AA216:AI216"/>
    <mergeCell ref="AB192:AJ192"/>
    <mergeCell ref="AB193:AJ193"/>
    <mergeCell ref="AB194:AJ194"/>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s>
  <pageMargins left="0.7" right="0.7" top="0.75" bottom="0.75" header="0.3" footer="0.3"/>
  <pageSetup paperSize="9" scale="96" orientation="portrait" r:id="rId1"/>
  <headerFooter alignWithMargins="0">
    <oddFooter>&amp;R&amp;1#&amp;"Calibri"&amp;10&amp;K0078D7Classification : Internal</oddFooter>
  </headerFooter>
  <rowBreaks count="4" manualBreakCount="4">
    <brk id="54" max="16383" man="1"/>
    <brk id="89" max="16383" man="1"/>
    <brk id="225" max="16383" man="1"/>
    <brk id="30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election activeCell="J14" sqref="J14"/>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910</v>
      </c>
      <c r="E2" s="82"/>
    </row>
    <row r="3" spans="2:5" s="1" customFormat="1" ht="4.25" customHeight="1" x14ac:dyDescent="0.2">
      <c r="B3" s="76"/>
      <c r="C3" s="76"/>
    </row>
    <row r="4" spans="2:5" s="1" customFormat="1" ht="6.4" customHeight="1" x14ac:dyDescent="0.2"/>
    <row r="5" spans="2:5" s="1" customFormat="1" ht="22" customHeight="1" x14ac:dyDescent="0.2">
      <c r="B5" s="78" t="s">
        <v>1190</v>
      </c>
      <c r="C5" s="78"/>
      <c r="D5" s="78"/>
      <c r="E5" s="78"/>
    </row>
    <row r="6" spans="2:5" s="1" customFormat="1" ht="4.6500000000000004" customHeight="1" x14ac:dyDescent="0.2"/>
    <row r="7" spans="2:5" s="1" customFormat="1" ht="3.5" customHeight="1" x14ac:dyDescent="0.2">
      <c r="B7" s="71" t="s">
        <v>1069</v>
      </c>
    </row>
    <row r="8" spans="2:5" s="1" customFormat="1" ht="14.25" customHeight="1" x14ac:dyDescent="0.2">
      <c r="B8" s="71"/>
      <c r="D8" s="3">
        <v>44834</v>
      </c>
    </row>
    <row r="9" spans="2:5" s="1" customFormat="1" ht="1.75" customHeight="1" x14ac:dyDescent="0.2">
      <c r="B9" s="71"/>
    </row>
    <row r="10" spans="2:5" s="1" customFormat="1" ht="1.4" customHeight="1" x14ac:dyDescent="0.2"/>
    <row r="11" spans="2:5" s="1" customFormat="1" ht="12.75" customHeight="1" x14ac:dyDescent="0.2">
      <c r="B11" s="87" t="s">
        <v>1191</v>
      </c>
      <c r="C11" s="87"/>
      <c r="D11" s="87"/>
      <c r="E11" s="87"/>
    </row>
    <row r="12" spans="2:5" s="1" customFormat="1" ht="158.9" customHeight="1" x14ac:dyDescent="0.2"/>
    <row r="13" spans="2:5" s="1" customFormat="1" ht="12.75" customHeight="1" x14ac:dyDescent="0.2">
      <c r="B13" s="87" t="s">
        <v>1192</v>
      </c>
      <c r="C13" s="87"/>
      <c r="D13" s="87"/>
      <c r="E13" s="87"/>
    </row>
    <row r="14" spans="2:5" s="1" customFormat="1" ht="247.4" customHeight="1" x14ac:dyDescent="0.2"/>
    <row r="15" spans="2:5" s="1" customFormat="1" ht="12.75" customHeight="1" x14ac:dyDescent="0.2">
      <c r="B15" s="87" t="s">
        <v>1193</v>
      </c>
      <c r="C15" s="87"/>
      <c r="D15" s="87"/>
      <c r="E15" s="87"/>
    </row>
    <row r="16" spans="2:5" s="1" customFormat="1" ht="236.4" customHeight="1" x14ac:dyDescent="0.2"/>
    <row r="17" spans="2:5" s="1" customFormat="1" ht="12.75" customHeight="1" x14ac:dyDescent="0.2">
      <c r="B17" s="87" t="s">
        <v>1194</v>
      </c>
      <c r="C17" s="87"/>
      <c r="D17" s="87"/>
      <c r="E17" s="87"/>
    </row>
    <row r="18" spans="2:5" s="1" customFormat="1" ht="243.5" customHeight="1" x14ac:dyDescent="0.2"/>
    <row r="19" spans="2:5" s="1" customFormat="1" ht="12.75" customHeight="1" x14ac:dyDescent="0.2">
      <c r="B19" s="87" t="s">
        <v>1195</v>
      </c>
      <c r="C19" s="87"/>
      <c r="D19" s="87"/>
      <c r="E19" s="87"/>
    </row>
    <row r="20" spans="2:5" s="1" customFormat="1" ht="235" customHeight="1" x14ac:dyDescent="0.2"/>
    <row r="21" spans="2:5" s="1" customFormat="1" ht="12.75" customHeight="1" x14ac:dyDescent="0.2">
      <c r="B21" s="87" t="s">
        <v>1196</v>
      </c>
      <c r="C21" s="87"/>
      <c r="D21" s="87"/>
      <c r="E21" s="87"/>
    </row>
    <row r="22" spans="2:5" s="1" customFormat="1" ht="249.9" customHeight="1" x14ac:dyDescent="0.2"/>
    <row r="23" spans="2:5" s="1" customFormat="1" ht="13.15" customHeight="1" x14ac:dyDescent="0.2">
      <c r="B23" s="87" t="s">
        <v>1197</v>
      </c>
      <c r="C23" s="87"/>
      <c r="D23" s="87"/>
      <c r="E23" s="87"/>
    </row>
    <row r="24" spans="2:5" s="1" customFormat="1" ht="175.65" customHeight="1" x14ac:dyDescent="0.2"/>
    <row r="25" spans="2:5" s="1" customFormat="1" ht="12.75" customHeight="1" x14ac:dyDescent="0.2">
      <c r="B25" s="87" t="s">
        <v>1198</v>
      </c>
      <c r="C25" s="87"/>
      <c r="D25" s="87"/>
      <c r="E25" s="87"/>
    </row>
    <row r="26" spans="2:5" s="1" customFormat="1" ht="117.25" customHeight="1" x14ac:dyDescent="0.2"/>
    <row r="27" spans="2:5" s="1" customFormat="1" ht="12.75" customHeight="1" x14ac:dyDescent="0.2">
      <c r="B27" s="87" t="s">
        <v>1199</v>
      </c>
      <c r="C27" s="87"/>
      <c r="D27" s="87"/>
      <c r="E27" s="87"/>
    </row>
    <row r="28" spans="2:5" s="1" customFormat="1" ht="171" customHeight="1" x14ac:dyDescent="0.2"/>
    <row r="29" spans="2:5" s="1" customFormat="1" ht="12.75" customHeight="1" x14ac:dyDescent="0.2">
      <c r="B29" s="87" t="s">
        <v>1200</v>
      </c>
      <c r="C29" s="87"/>
      <c r="D29" s="87"/>
      <c r="E29" s="87"/>
    </row>
    <row r="30" spans="2:5" s="1" customFormat="1" ht="130.15" customHeight="1" x14ac:dyDescent="0.2"/>
    <row r="31" spans="2:5" s="1" customFormat="1" ht="12.75" customHeight="1" x14ac:dyDescent="0.2">
      <c r="B31" s="87" t="s">
        <v>1201</v>
      </c>
      <c r="C31" s="87"/>
      <c r="D31" s="87"/>
      <c r="E31" s="87"/>
    </row>
    <row r="32" spans="2:5" s="1" customFormat="1" ht="128.75" customHeight="1" x14ac:dyDescent="0.2"/>
    <row r="33" spans="2:5" s="1" customFormat="1" ht="12.75" customHeight="1" x14ac:dyDescent="0.2">
      <c r="B33" s="87" t="s">
        <v>1202</v>
      </c>
      <c r="C33" s="87"/>
      <c r="D33" s="87"/>
      <c r="E33" s="87"/>
    </row>
    <row r="34" spans="2:5" s="1" customFormat="1" ht="208.65" customHeight="1" x14ac:dyDescent="0.2"/>
    <row r="35" spans="2:5" s="1" customFormat="1" ht="12.75" customHeight="1" x14ac:dyDescent="0.2">
      <c r="B35" s="87" t="s">
        <v>1203</v>
      </c>
      <c r="C35" s="87"/>
      <c r="D35" s="87"/>
      <c r="E35" s="87"/>
    </row>
    <row r="36" spans="2:5" s="1" customFormat="1" ht="212.65" customHeight="1" x14ac:dyDescent="0.2"/>
    <row r="37" spans="2:5" s="1" customFormat="1" ht="12.75" customHeight="1" x14ac:dyDescent="0.2">
      <c r="B37" s="87" t="s">
        <v>1204</v>
      </c>
      <c r="C37" s="87"/>
      <c r="D37" s="87"/>
      <c r="E37" s="87"/>
    </row>
    <row r="38" spans="2:5" s="1" customFormat="1" ht="185.9" customHeight="1" x14ac:dyDescent="0.2"/>
    <row r="39" spans="2:5" s="1" customFormat="1" ht="12.75" customHeight="1" x14ac:dyDescent="0.2">
      <c r="B39" s="87" t="s">
        <v>1205</v>
      </c>
      <c r="C39" s="87"/>
      <c r="D39" s="87"/>
      <c r="E39" s="87"/>
    </row>
    <row r="40" spans="2:5" s="1" customFormat="1" ht="243.15" customHeight="1" x14ac:dyDescent="0.2"/>
    <row r="41" spans="2:5" s="1" customFormat="1" ht="12.75" customHeight="1" x14ac:dyDescent="0.2">
      <c r="B41" s="87" t="s">
        <v>1206</v>
      </c>
      <c r="C41" s="87"/>
      <c r="D41" s="87"/>
      <c r="E41" s="87"/>
    </row>
    <row r="42" spans="2:5" s="1" customFormat="1" ht="267.39999999999998" customHeight="1" x14ac:dyDescent="0.2"/>
    <row r="43" spans="2:5" s="1" customFormat="1" ht="12.75" customHeight="1" x14ac:dyDescent="0.2">
      <c r="B43" s="87" t="s">
        <v>1207</v>
      </c>
      <c r="C43" s="87"/>
      <c r="D43" s="87"/>
      <c r="E43" s="87"/>
    </row>
    <row r="44" spans="2:5" s="1" customFormat="1" ht="120.9" customHeight="1" x14ac:dyDescent="0.2"/>
    <row r="45" spans="2:5" s="1" customFormat="1" ht="12.75" customHeight="1" x14ac:dyDescent="0.2">
      <c r="B45" s="87" t="s">
        <v>1208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7" orientation="portrait" r:id="rId1"/>
  <headerFooter alignWithMargins="0">
    <oddFooter>&amp;R&amp;1#&amp;"Calibri"&amp;10&amp;K0078D7Classification : Internal</oddFooter>
  </headerFooter>
  <rowBreaks count="3" manualBreakCount="3">
    <brk id="16" max="4" man="1"/>
    <brk id="24" max="4" man="1"/>
    <brk id="34" max="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76"/>
      <c r="C1" s="76"/>
    </row>
    <row r="2" spans="2:8" s="1" customFormat="1" ht="15.25" customHeight="1" x14ac:dyDescent="0.2">
      <c r="B2" s="76"/>
      <c r="C2" s="76"/>
      <c r="D2" s="82" t="s">
        <v>910</v>
      </c>
      <c r="E2" s="82"/>
      <c r="F2" s="82"/>
      <c r="G2" s="82"/>
      <c r="H2" s="82"/>
    </row>
    <row r="3" spans="2:8" s="1" customFormat="1" ht="4.25" customHeight="1" x14ac:dyDescent="0.2">
      <c r="B3" s="76"/>
      <c r="C3" s="76"/>
    </row>
    <row r="4" spans="2:8" s="1" customFormat="1" ht="6" customHeight="1" x14ac:dyDescent="0.2"/>
    <row r="5" spans="2:8" s="1" customFormat="1" ht="22" customHeight="1" x14ac:dyDescent="0.2">
      <c r="B5" s="78" t="s">
        <v>1214</v>
      </c>
      <c r="C5" s="78"/>
      <c r="D5" s="78"/>
      <c r="E5" s="78"/>
      <c r="F5" s="78"/>
      <c r="G5" s="78"/>
      <c r="H5" s="78"/>
    </row>
    <row r="6" spans="2:8" s="1" customFormat="1" ht="9.65" customHeight="1" x14ac:dyDescent="0.2"/>
    <row r="7" spans="2:8" s="1" customFormat="1" ht="15.25" customHeight="1" x14ac:dyDescent="0.2">
      <c r="B7" s="9" t="s">
        <v>1069</v>
      </c>
      <c r="D7" s="3">
        <v>44834</v>
      </c>
    </row>
    <row r="8" spans="2:8" s="1" customFormat="1" ht="8.5" customHeight="1" x14ac:dyDescent="0.2"/>
    <row r="9" spans="2:8" s="1" customFormat="1" ht="12.75" customHeight="1" x14ac:dyDescent="0.2">
      <c r="B9" s="105" t="s">
        <v>1215</v>
      </c>
      <c r="C9" s="105"/>
      <c r="D9" s="105"/>
      <c r="E9" s="105"/>
      <c r="F9" s="105"/>
      <c r="G9" s="105"/>
    </row>
    <row r="10" spans="2:8" s="1" customFormat="1" ht="9.9" customHeight="1" x14ac:dyDescent="0.2"/>
    <row r="11" spans="2:8" s="1" customFormat="1" ht="9.9" customHeight="1" x14ac:dyDescent="0.2">
      <c r="B11" s="4"/>
      <c r="C11" s="106" t="s">
        <v>1077</v>
      </c>
      <c r="D11" s="106"/>
      <c r="E11" s="25" t="s">
        <v>1078</v>
      </c>
      <c r="F11" s="25" t="s">
        <v>1079</v>
      </c>
      <c r="G11" s="25" t="s">
        <v>1078</v>
      </c>
    </row>
    <row r="12" spans="2:8" s="1" customFormat="1" ht="9.9" customHeight="1" x14ac:dyDescent="0.2">
      <c r="B12" s="7" t="s">
        <v>1209</v>
      </c>
      <c r="C12" s="107">
        <v>2938943429.7399602</v>
      </c>
      <c r="D12" s="107"/>
      <c r="E12" s="57">
        <v>0.99592718782809098</v>
      </c>
      <c r="F12" s="58">
        <v>43182</v>
      </c>
      <c r="G12" s="57">
        <v>0.99729785907295798</v>
      </c>
    </row>
    <row r="13" spans="2:8" s="1" customFormat="1" ht="1.75" customHeight="1" x14ac:dyDescent="0.2"/>
    <row r="14" spans="2:8" s="1" customFormat="1" ht="9.9" customHeight="1" x14ac:dyDescent="0.2">
      <c r="B14" s="7" t="s">
        <v>1210</v>
      </c>
      <c r="C14" s="107">
        <v>5592121.7999999998</v>
      </c>
      <c r="D14" s="107"/>
      <c r="E14" s="57">
        <v>1.8950164477167201E-3</v>
      </c>
      <c r="F14" s="58">
        <v>56</v>
      </c>
      <c r="G14" s="57">
        <v>1.29333240952447E-3</v>
      </c>
    </row>
    <row r="15" spans="2:8" s="1" customFormat="1" ht="11" customHeight="1" x14ac:dyDescent="0.2">
      <c r="B15" s="7" t="s">
        <v>1211</v>
      </c>
      <c r="C15" s="107">
        <v>2264956.06</v>
      </c>
      <c r="D15" s="107"/>
      <c r="E15" s="57">
        <v>7.67531384430085E-4</v>
      </c>
      <c r="F15" s="58">
        <v>21</v>
      </c>
      <c r="G15" s="57">
        <v>4.8499965357167601E-4</v>
      </c>
    </row>
    <row r="16" spans="2:8" s="1" customFormat="1" ht="11.75" customHeight="1" x14ac:dyDescent="0.2">
      <c r="B16" s="7" t="s">
        <v>1212</v>
      </c>
      <c r="C16" s="107"/>
      <c r="D16" s="107"/>
      <c r="E16" s="57"/>
      <c r="F16" s="58"/>
      <c r="G16" s="57"/>
    </row>
    <row r="17" spans="2:7" s="1" customFormat="1" ht="11.75" customHeight="1" x14ac:dyDescent="0.2">
      <c r="B17" s="7" t="s">
        <v>1213</v>
      </c>
      <c r="C17" s="107">
        <v>4161636.68</v>
      </c>
      <c r="D17" s="107"/>
      <c r="E17" s="57">
        <v>1.4102643397397401E-3</v>
      </c>
      <c r="F17" s="58">
        <v>40</v>
      </c>
      <c r="G17" s="57">
        <v>9.2380886394605004E-4</v>
      </c>
    </row>
    <row r="18" spans="2:7" s="1" customFormat="1" ht="11" customHeight="1" x14ac:dyDescent="0.2">
      <c r="B18" s="5" t="s">
        <v>67</v>
      </c>
      <c r="C18" s="108">
        <v>2950962144.2800298</v>
      </c>
      <c r="D18" s="108"/>
      <c r="E18" s="59">
        <v>1</v>
      </c>
      <c r="F18" s="60">
        <v>43299</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5"/>
  <sheetViews>
    <sheetView view="pageBreakPreview" zoomScale="81" zoomScaleNormal="100" zoomScaleSheetLayoutView="81" workbookViewId="0">
      <selection activeCell="L337" sqref="L1:L1048576"/>
    </sheetView>
  </sheetViews>
  <sheetFormatPr defaultRowHeight="16.5" customHeight="1" x14ac:dyDescent="0.25"/>
  <cols>
    <col min="1" max="1" width="0.453125" customWidth="1"/>
    <col min="2" max="2" width="0.54296875" customWidth="1"/>
    <col min="3" max="3" width="9.26953125" customWidth="1"/>
    <col min="4" max="4" width="5.26953125" customWidth="1"/>
    <col min="5" max="5" width="0.6328125" customWidth="1"/>
    <col min="6" max="6" width="10.36328125" customWidth="1"/>
    <col min="7" max="7" width="4.54296875" customWidth="1"/>
    <col min="8" max="8" width="12.7265625" customWidth="1"/>
    <col min="9" max="9" width="2.54296875" customWidth="1"/>
    <col min="10" max="10" width="12.26953125" customWidth="1"/>
    <col min="11" max="11" width="15.36328125" customWidth="1"/>
    <col min="12" max="12" width="16" customWidth="1"/>
    <col min="13" max="13" width="7" customWidth="1"/>
    <col min="14" max="14" width="4.6328125" customWidth="1"/>
  </cols>
  <sheetData>
    <row r="1" spans="2:12" s="1" customFormat="1" ht="16.5" customHeight="1" x14ac:dyDescent="0.2">
      <c r="B1" s="76"/>
      <c r="C1" s="76"/>
      <c r="D1" s="76"/>
      <c r="E1" s="76"/>
      <c r="F1" s="76"/>
    </row>
    <row r="2" spans="2:12" s="1" customFormat="1" ht="16.5" customHeight="1" x14ac:dyDescent="0.2">
      <c r="B2" s="76"/>
      <c r="C2" s="76"/>
      <c r="D2" s="76"/>
      <c r="E2" s="76"/>
      <c r="F2" s="76"/>
      <c r="H2" s="82" t="s">
        <v>910</v>
      </c>
      <c r="I2" s="82"/>
      <c r="J2" s="82"/>
      <c r="K2" s="82"/>
      <c r="L2" s="82"/>
    </row>
    <row r="3" spans="2:12" s="1" customFormat="1" ht="16.5" customHeight="1" x14ac:dyDescent="0.2">
      <c r="B3" s="76"/>
      <c r="C3" s="76"/>
      <c r="D3" s="76"/>
      <c r="E3" s="76"/>
      <c r="F3" s="76"/>
    </row>
    <row r="4" spans="2:12" s="1" customFormat="1" ht="16.5" customHeight="1" x14ac:dyDescent="0.2"/>
    <row r="5" spans="2:12" s="1" customFormat="1" ht="16.5" customHeight="1" x14ac:dyDescent="0.2">
      <c r="B5" s="78" t="s">
        <v>1225</v>
      </c>
      <c r="C5" s="78"/>
      <c r="D5" s="78"/>
      <c r="E5" s="78"/>
      <c r="F5" s="78"/>
      <c r="G5" s="78"/>
      <c r="H5" s="78"/>
      <c r="I5" s="78"/>
      <c r="J5" s="78"/>
      <c r="K5" s="78"/>
      <c r="L5" s="78"/>
    </row>
    <row r="6" spans="2:12" s="1" customFormat="1" ht="16.5" customHeight="1" x14ac:dyDescent="0.2"/>
    <row r="7" spans="2:12" s="1" customFormat="1" ht="16.5" customHeight="1" x14ac:dyDescent="0.2">
      <c r="B7" s="71" t="s">
        <v>1069</v>
      </c>
      <c r="C7" s="71"/>
      <c r="D7" s="71"/>
    </row>
    <row r="8" spans="2:12" s="1" customFormat="1" ht="16.5" customHeight="1" x14ac:dyDescent="0.2">
      <c r="B8" s="71"/>
      <c r="C8" s="71"/>
      <c r="D8" s="71"/>
      <c r="G8" s="114">
        <v>44805</v>
      </c>
      <c r="H8" s="114"/>
    </row>
    <row r="9" spans="2:12" s="1" customFormat="1" ht="16.5" customHeight="1" x14ac:dyDescent="0.2"/>
    <row r="10" spans="2:12" s="1" customFormat="1" ht="16.5" customHeight="1" x14ac:dyDescent="0.2">
      <c r="B10" s="109" t="s">
        <v>1226</v>
      </c>
      <c r="C10" s="109"/>
      <c r="D10" s="109"/>
      <c r="E10" s="109"/>
      <c r="F10" s="110" t="s">
        <v>1227</v>
      </c>
      <c r="G10" s="110"/>
      <c r="H10" s="115" t="s">
        <v>1228</v>
      </c>
      <c r="I10" s="115"/>
      <c r="J10" s="115"/>
      <c r="K10" s="115"/>
      <c r="L10" s="115"/>
    </row>
    <row r="11" spans="2:12" s="1" customFormat="1" ht="16.5" customHeight="1" x14ac:dyDescent="0.2">
      <c r="B11" s="61" t="s">
        <v>1216</v>
      </c>
      <c r="C11" s="25" t="s">
        <v>1217</v>
      </c>
      <c r="D11" s="25" t="s">
        <v>1218</v>
      </c>
      <c r="E11" s="61" t="s">
        <v>1219</v>
      </c>
      <c r="F11" s="112" t="s">
        <v>1220</v>
      </c>
      <c r="G11" s="112"/>
      <c r="H11" s="106" t="s">
        <v>1221</v>
      </c>
      <c r="I11" s="106"/>
      <c r="J11" s="25" t="s">
        <v>1222</v>
      </c>
      <c r="K11" s="25" t="s">
        <v>1223</v>
      </c>
      <c r="L11" s="25" t="s">
        <v>1224</v>
      </c>
    </row>
    <row r="12" spans="2:12" s="1" customFormat="1" ht="16.5" customHeight="1" x14ac:dyDescent="0.2">
      <c r="B12" s="62">
        <v>44805</v>
      </c>
      <c r="C12" s="63">
        <v>44835</v>
      </c>
      <c r="D12" s="13">
        <v>1</v>
      </c>
      <c r="E12" s="64">
        <v>30</v>
      </c>
      <c r="F12" s="111">
        <v>2250000000</v>
      </c>
      <c r="G12" s="111"/>
      <c r="H12" s="94">
        <v>2898521899.0804801</v>
      </c>
      <c r="I12" s="94"/>
      <c r="J12" s="13">
        <v>2893764245.3378</v>
      </c>
      <c r="K12" s="13">
        <v>2886641916.1405902</v>
      </c>
      <c r="L12" s="13">
        <v>2874809008.2897201</v>
      </c>
    </row>
    <row r="13" spans="2:12" s="1" customFormat="1" ht="16.5" customHeight="1" x14ac:dyDescent="0.2">
      <c r="B13" s="62">
        <v>44805</v>
      </c>
      <c r="C13" s="63">
        <v>44866</v>
      </c>
      <c r="D13" s="13">
        <v>2</v>
      </c>
      <c r="E13" s="64">
        <v>61</v>
      </c>
      <c r="F13" s="111">
        <v>2250000000</v>
      </c>
      <c r="G13" s="111"/>
      <c r="H13" s="94">
        <v>2876906245.1171498</v>
      </c>
      <c r="I13" s="94"/>
      <c r="J13" s="13">
        <v>2867312634.7249498</v>
      </c>
      <c r="K13" s="13">
        <v>2852981191.8678298</v>
      </c>
      <c r="L13" s="13">
        <v>2829251870.1464601</v>
      </c>
    </row>
    <row r="14" spans="2:12" s="1" customFormat="1" ht="16.5" customHeight="1" x14ac:dyDescent="0.2">
      <c r="B14" s="62">
        <v>44805</v>
      </c>
      <c r="C14" s="63">
        <v>44896</v>
      </c>
      <c r="D14" s="13">
        <v>3</v>
      </c>
      <c r="E14" s="64">
        <v>91</v>
      </c>
      <c r="F14" s="111">
        <v>2250000000</v>
      </c>
      <c r="G14" s="111"/>
      <c r="H14" s="94">
        <v>2855219165.32939</v>
      </c>
      <c r="I14" s="94"/>
      <c r="J14" s="13">
        <v>2841026926.7487798</v>
      </c>
      <c r="K14" s="13">
        <v>2819869287.1223001</v>
      </c>
      <c r="L14" s="13">
        <v>2784952317.9636002</v>
      </c>
    </row>
    <row r="15" spans="2:12" s="1" customFormat="1" ht="16.5" customHeight="1" x14ac:dyDescent="0.2">
      <c r="B15" s="62">
        <v>44805</v>
      </c>
      <c r="C15" s="63">
        <v>44927</v>
      </c>
      <c r="D15" s="13">
        <v>4</v>
      </c>
      <c r="E15" s="64">
        <v>122</v>
      </c>
      <c r="F15" s="111">
        <v>2250000000</v>
      </c>
      <c r="G15" s="111"/>
      <c r="H15" s="94">
        <v>2834207546.2069402</v>
      </c>
      <c r="I15" s="94"/>
      <c r="J15" s="13">
        <v>2815336616.8267498</v>
      </c>
      <c r="K15" s="13">
        <v>2787263638.8080702</v>
      </c>
      <c r="L15" s="13">
        <v>2741091010.2348599</v>
      </c>
    </row>
    <row r="16" spans="2:12" s="1" customFormat="1" ht="16.5" customHeight="1" x14ac:dyDescent="0.2">
      <c r="B16" s="62">
        <v>44805</v>
      </c>
      <c r="C16" s="63">
        <v>44958</v>
      </c>
      <c r="D16" s="13">
        <v>5</v>
      </c>
      <c r="E16" s="64">
        <v>153</v>
      </c>
      <c r="F16" s="111">
        <v>2250000000</v>
      </c>
      <c r="G16" s="111"/>
      <c r="H16" s="94">
        <v>2812821605.8315902</v>
      </c>
      <c r="I16" s="94"/>
      <c r="J16" s="13">
        <v>2789354081.2795701</v>
      </c>
      <c r="K16" s="13">
        <v>2754517021.6875501</v>
      </c>
      <c r="L16" s="13">
        <v>2697413247.5981798</v>
      </c>
    </row>
    <row r="17" spans="2:12" s="1" customFormat="1" ht="16.5" customHeight="1" x14ac:dyDescent="0.2">
      <c r="B17" s="62">
        <v>44805</v>
      </c>
      <c r="C17" s="63">
        <v>44986</v>
      </c>
      <c r="D17" s="13">
        <v>6</v>
      </c>
      <c r="E17" s="64">
        <v>181</v>
      </c>
      <c r="F17" s="111">
        <v>2250000000</v>
      </c>
      <c r="G17" s="111"/>
      <c r="H17" s="94">
        <v>2791500553.06602</v>
      </c>
      <c r="I17" s="94"/>
      <c r="J17" s="13">
        <v>2763969836.0234199</v>
      </c>
      <c r="K17" s="13">
        <v>2723179245.9923902</v>
      </c>
      <c r="L17" s="13">
        <v>2656521073.50174</v>
      </c>
    </row>
    <row r="18" spans="2:12" s="1" customFormat="1" ht="16.5" customHeight="1" x14ac:dyDescent="0.2">
      <c r="B18" s="62">
        <v>44805</v>
      </c>
      <c r="C18" s="63">
        <v>45017</v>
      </c>
      <c r="D18" s="13">
        <v>7</v>
      </c>
      <c r="E18" s="64">
        <v>212</v>
      </c>
      <c r="F18" s="111">
        <v>2250000000</v>
      </c>
      <c r="G18" s="111"/>
      <c r="H18" s="94">
        <v>2769935948.1327</v>
      </c>
      <c r="I18" s="94"/>
      <c r="J18" s="13">
        <v>2737966225.5428801</v>
      </c>
      <c r="K18" s="13">
        <v>2690698947.3583899</v>
      </c>
      <c r="L18" s="13">
        <v>2613718219.7091298</v>
      </c>
    </row>
    <row r="19" spans="2:12" s="1" customFormat="1" ht="16.5" customHeight="1" x14ac:dyDescent="0.2">
      <c r="B19" s="62">
        <v>44805</v>
      </c>
      <c r="C19" s="63">
        <v>45047</v>
      </c>
      <c r="D19" s="13">
        <v>8</v>
      </c>
      <c r="E19" s="64">
        <v>242</v>
      </c>
      <c r="F19" s="111">
        <v>2250000000</v>
      </c>
      <c r="G19" s="111"/>
      <c r="H19" s="94">
        <v>2748138672.4661598</v>
      </c>
      <c r="I19" s="94"/>
      <c r="J19" s="13">
        <v>2711961775.82125</v>
      </c>
      <c r="K19" s="13">
        <v>2658583797.1275702</v>
      </c>
      <c r="L19" s="13">
        <v>2571935621.3521099</v>
      </c>
    </row>
    <row r="20" spans="2:12" s="1" customFormat="1" ht="16.5" customHeight="1" x14ac:dyDescent="0.2">
      <c r="B20" s="62">
        <v>44805</v>
      </c>
      <c r="C20" s="63">
        <v>45078</v>
      </c>
      <c r="D20" s="13">
        <v>9</v>
      </c>
      <c r="E20" s="64">
        <v>273</v>
      </c>
      <c r="F20" s="111">
        <v>2250000000</v>
      </c>
      <c r="G20" s="111"/>
      <c r="H20" s="94">
        <v>2726012052.13621</v>
      </c>
      <c r="I20" s="94"/>
      <c r="J20" s="13">
        <v>2685563780.0293698</v>
      </c>
      <c r="K20" s="13">
        <v>2626009866.2551599</v>
      </c>
      <c r="L20" s="13">
        <v>2529663258.0198498</v>
      </c>
    </row>
    <row r="21" spans="2:12" s="1" customFormat="1" ht="16.5" customHeight="1" x14ac:dyDescent="0.2">
      <c r="B21" s="62">
        <v>44805</v>
      </c>
      <c r="C21" s="63">
        <v>45108</v>
      </c>
      <c r="D21" s="13">
        <v>10</v>
      </c>
      <c r="E21" s="64">
        <v>303</v>
      </c>
      <c r="F21" s="111">
        <v>2250000000</v>
      </c>
      <c r="G21" s="111"/>
      <c r="H21" s="94">
        <v>2704101255.5548</v>
      </c>
      <c r="I21" s="94"/>
      <c r="J21" s="13">
        <v>2659605421.5486598</v>
      </c>
      <c r="K21" s="13">
        <v>2594226308.9727001</v>
      </c>
      <c r="L21" s="13">
        <v>2488801743.05194</v>
      </c>
    </row>
    <row r="22" spans="2:12" s="1" customFormat="1" ht="16.5" customHeight="1" x14ac:dyDescent="0.2">
      <c r="B22" s="62">
        <v>44805</v>
      </c>
      <c r="C22" s="63">
        <v>45139</v>
      </c>
      <c r="D22" s="13">
        <v>11</v>
      </c>
      <c r="E22" s="64">
        <v>334</v>
      </c>
      <c r="F22" s="111">
        <v>2250000000</v>
      </c>
      <c r="G22" s="111"/>
      <c r="H22" s="94">
        <v>2682600308.5653501</v>
      </c>
      <c r="I22" s="94"/>
      <c r="J22" s="13">
        <v>2633983250.9527898</v>
      </c>
      <c r="K22" s="13">
        <v>2562699898.4472299</v>
      </c>
      <c r="L22" s="13">
        <v>2448143180.98488</v>
      </c>
    </row>
    <row r="23" spans="2:12" s="1" customFormat="1" ht="16.5" customHeight="1" x14ac:dyDescent="0.2">
      <c r="B23" s="62">
        <v>44805</v>
      </c>
      <c r="C23" s="63">
        <v>45170</v>
      </c>
      <c r="D23" s="13">
        <v>12</v>
      </c>
      <c r="E23" s="64">
        <v>365</v>
      </c>
      <c r="F23" s="111">
        <v>2250000000</v>
      </c>
      <c r="G23" s="111"/>
      <c r="H23" s="94">
        <v>2660850410.2617998</v>
      </c>
      <c r="I23" s="94"/>
      <c r="J23" s="13">
        <v>2608196318.7978001</v>
      </c>
      <c r="K23" s="13">
        <v>2531157170.0939102</v>
      </c>
      <c r="L23" s="13">
        <v>2407768870.1757202</v>
      </c>
    </row>
    <row r="24" spans="2:12" s="1" customFormat="1" ht="16.5" customHeight="1" x14ac:dyDescent="0.2">
      <c r="B24" s="62">
        <v>44805</v>
      </c>
      <c r="C24" s="63">
        <v>45200</v>
      </c>
      <c r="D24" s="13">
        <v>13</v>
      </c>
      <c r="E24" s="64">
        <v>395</v>
      </c>
      <c r="F24" s="111">
        <v>1750000000</v>
      </c>
      <c r="G24" s="111"/>
      <c r="H24" s="94">
        <v>2639990050.1431699</v>
      </c>
      <c r="I24" s="94"/>
      <c r="J24" s="13">
        <v>2583501204.1969299</v>
      </c>
      <c r="K24" s="13">
        <v>2501020613.1325898</v>
      </c>
      <c r="L24" s="13">
        <v>2369349003.1821899</v>
      </c>
    </row>
    <row r="25" spans="2:12" s="1" customFormat="1" ht="16.5" customHeight="1" x14ac:dyDescent="0.2">
      <c r="B25" s="62">
        <v>44805</v>
      </c>
      <c r="C25" s="63">
        <v>45231</v>
      </c>
      <c r="D25" s="13">
        <v>14</v>
      </c>
      <c r="E25" s="64">
        <v>426</v>
      </c>
      <c r="F25" s="111">
        <v>1750000000</v>
      </c>
      <c r="G25" s="111"/>
      <c r="H25" s="94">
        <v>2619584231.41471</v>
      </c>
      <c r="I25" s="94"/>
      <c r="J25" s="13">
        <v>2559184076.33179</v>
      </c>
      <c r="K25" s="13">
        <v>2471179090.2776699</v>
      </c>
      <c r="L25" s="13">
        <v>2331162808.0144801</v>
      </c>
    </row>
    <row r="26" spans="2:12" s="1" customFormat="1" ht="16.5" customHeight="1" x14ac:dyDescent="0.2">
      <c r="B26" s="62">
        <v>44805</v>
      </c>
      <c r="C26" s="63">
        <v>45261</v>
      </c>
      <c r="D26" s="13">
        <v>15</v>
      </c>
      <c r="E26" s="64">
        <v>456</v>
      </c>
      <c r="F26" s="111">
        <v>1750000000</v>
      </c>
      <c r="G26" s="111"/>
      <c r="H26" s="94">
        <v>2598161450.5212898</v>
      </c>
      <c r="I26" s="94"/>
      <c r="J26" s="13">
        <v>2534088934.1989799</v>
      </c>
      <c r="K26" s="13">
        <v>2440924325.5506201</v>
      </c>
      <c r="L26" s="13">
        <v>2293183371.8934798</v>
      </c>
    </row>
    <row r="27" spans="2:12" s="1" customFormat="1" ht="16.5" customHeight="1" x14ac:dyDescent="0.2">
      <c r="B27" s="62">
        <v>44805</v>
      </c>
      <c r="C27" s="63">
        <v>45292</v>
      </c>
      <c r="D27" s="13">
        <v>16</v>
      </c>
      <c r="E27" s="64">
        <v>487</v>
      </c>
      <c r="F27" s="111">
        <v>1750000000</v>
      </c>
      <c r="G27" s="111"/>
      <c r="H27" s="94">
        <v>2576605203.3291998</v>
      </c>
      <c r="I27" s="94"/>
      <c r="J27" s="13">
        <v>2508801936.4631701</v>
      </c>
      <c r="K27" s="13">
        <v>2410421165.39854</v>
      </c>
      <c r="L27" s="13">
        <v>2254934961.9349599</v>
      </c>
    </row>
    <row r="28" spans="2:12" s="1" customFormat="1" ht="16.5" customHeight="1" x14ac:dyDescent="0.2">
      <c r="B28" s="62">
        <v>44805</v>
      </c>
      <c r="C28" s="63">
        <v>45323</v>
      </c>
      <c r="D28" s="13">
        <v>17</v>
      </c>
      <c r="E28" s="64">
        <v>518</v>
      </c>
      <c r="F28" s="111">
        <v>1750000000</v>
      </c>
      <c r="G28" s="111"/>
      <c r="H28" s="94">
        <v>2555108509.4721498</v>
      </c>
      <c r="I28" s="94"/>
      <c r="J28" s="13">
        <v>2483651314.07863</v>
      </c>
      <c r="K28" s="13">
        <v>2380188063.4953599</v>
      </c>
      <c r="L28" s="13">
        <v>2217220986.2112699</v>
      </c>
    </row>
    <row r="29" spans="2:12" s="1" customFormat="1" ht="16.5" customHeight="1" x14ac:dyDescent="0.2">
      <c r="B29" s="62">
        <v>44805</v>
      </c>
      <c r="C29" s="63">
        <v>45352</v>
      </c>
      <c r="D29" s="13">
        <v>18</v>
      </c>
      <c r="E29" s="64">
        <v>547</v>
      </c>
      <c r="F29" s="111">
        <v>1750000000</v>
      </c>
      <c r="G29" s="111"/>
      <c r="H29" s="94">
        <v>2533821344.9897299</v>
      </c>
      <c r="I29" s="94"/>
      <c r="J29" s="13">
        <v>2459051406.7528601</v>
      </c>
      <c r="K29" s="13">
        <v>2351005787.9973698</v>
      </c>
      <c r="L29" s="13">
        <v>2181358032.1314301</v>
      </c>
    </row>
    <row r="30" spans="2:12" s="1" customFormat="1" ht="16.5" customHeight="1" x14ac:dyDescent="0.2">
      <c r="B30" s="62">
        <v>44805</v>
      </c>
      <c r="C30" s="63">
        <v>45383</v>
      </c>
      <c r="D30" s="13">
        <v>19</v>
      </c>
      <c r="E30" s="64">
        <v>578</v>
      </c>
      <c r="F30" s="111">
        <v>1750000000</v>
      </c>
      <c r="G30" s="111"/>
      <c r="H30" s="94">
        <v>2512877079.4195399</v>
      </c>
      <c r="I30" s="94"/>
      <c r="J30" s="13">
        <v>2434588922.2136798</v>
      </c>
      <c r="K30" s="13">
        <v>2321698522.3438001</v>
      </c>
      <c r="L30" s="13">
        <v>2145041503.3936</v>
      </c>
    </row>
    <row r="31" spans="2:12" s="1" customFormat="1" ht="16.5" customHeight="1" x14ac:dyDescent="0.2">
      <c r="B31" s="62">
        <v>44805</v>
      </c>
      <c r="C31" s="63">
        <v>45413</v>
      </c>
      <c r="D31" s="13">
        <v>20</v>
      </c>
      <c r="E31" s="64">
        <v>608</v>
      </c>
      <c r="F31" s="111">
        <v>1750000000</v>
      </c>
      <c r="G31" s="111"/>
      <c r="H31" s="94">
        <v>2491627497.3343301</v>
      </c>
      <c r="I31" s="94"/>
      <c r="J31" s="13">
        <v>2410039007.9774699</v>
      </c>
      <c r="K31" s="13">
        <v>2292630272.55163</v>
      </c>
      <c r="L31" s="13">
        <v>2109502190.5857899</v>
      </c>
    </row>
    <row r="32" spans="2:12" s="1" customFormat="1" ht="16.5" customHeight="1" x14ac:dyDescent="0.2">
      <c r="B32" s="62">
        <v>44805</v>
      </c>
      <c r="C32" s="63">
        <v>45444</v>
      </c>
      <c r="D32" s="13">
        <v>21</v>
      </c>
      <c r="E32" s="64">
        <v>639</v>
      </c>
      <c r="F32" s="111">
        <v>1750000000</v>
      </c>
      <c r="G32" s="111"/>
      <c r="H32" s="94">
        <v>2470239619.0696402</v>
      </c>
      <c r="I32" s="94"/>
      <c r="J32" s="13">
        <v>2385298960.1263499</v>
      </c>
      <c r="K32" s="13">
        <v>2263324697.1806502</v>
      </c>
      <c r="L32" s="13">
        <v>2073716771.2098701</v>
      </c>
    </row>
    <row r="33" spans="2:12" s="1" customFormat="1" ht="16.5" customHeight="1" x14ac:dyDescent="0.2">
      <c r="B33" s="62">
        <v>44805</v>
      </c>
      <c r="C33" s="63">
        <v>45474</v>
      </c>
      <c r="D33" s="13">
        <v>22</v>
      </c>
      <c r="E33" s="64">
        <v>669</v>
      </c>
      <c r="F33" s="111">
        <v>1750000000</v>
      </c>
      <c r="G33" s="111"/>
      <c r="H33" s="94">
        <v>2447239989.9131799</v>
      </c>
      <c r="I33" s="94"/>
      <c r="J33" s="13">
        <v>2359211394.4470901</v>
      </c>
      <c r="K33" s="13">
        <v>2233061417.6454301</v>
      </c>
      <c r="L33" s="13">
        <v>2037601863.07903</v>
      </c>
    </row>
    <row r="34" spans="2:12" s="1" customFormat="1" ht="16.5" customHeight="1" x14ac:dyDescent="0.2">
      <c r="B34" s="62">
        <v>44805</v>
      </c>
      <c r="C34" s="63">
        <v>45505</v>
      </c>
      <c r="D34" s="13">
        <v>23</v>
      </c>
      <c r="E34" s="64">
        <v>700</v>
      </c>
      <c r="F34" s="111">
        <v>1750000000</v>
      </c>
      <c r="G34" s="111"/>
      <c r="H34" s="94">
        <v>2426329010.7665401</v>
      </c>
      <c r="I34" s="94"/>
      <c r="J34" s="13">
        <v>2335085388.6570802</v>
      </c>
      <c r="K34" s="13">
        <v>2204604401.2685299</v>
      </c>
      <c r="L34" s="13">
        <v>2003115311.97788</v>
      </c>
    </row>
    <row r="35" spans="2:12" s="1" customFormat="1" ht="16.5" customHeight="1" x14ac:dyDescent="0.2">
      <c r="B35" s="62">
        <v>44805</v>
      </c>
      <c r="C35" s="63">
        <v>45536</v>
      </c>
      <c r="D35" s="13">
        <v>24</v>
      </c>
      <c r="E35" s="64">
        <v>731</v>
      </c>
      <c r="F35" s="111">
        <v>1250000000</v>
      </c>
      <c r="G35" s="111"/>
      <c r="H35" s="94">
        <v>2403679914.0186901</v>
      </c>
      <c r="I35" s="94"/>
      <c r="J35" s="13">
        <v>2309364517.6992402</v>
      </c>
      <c r="K35" s="13">
        <v>2174775768.6547599</v>
      </c>
      <c r="L35" s="13">
        <v>1967643366.05479</v>
      </c>
    </row>
    <row r="36" spans="2:12" s="1" customFormat="1" ht="16.5" customHeight="1" x14ac:dyDescent="0.2">
      <c r="B36" s="62">
        <v>44805</v>
      </c>
      <c r="C36" s="63">
        <v>45566</v>
      </c>
      <c r="D36" s="13">
        <v>25</v>
      </c>
      <c r="E36" s="64">
        <v>761</v>
      </c>
      <c r="F36" s="111">
        <v>1250000000</v>
      </c>
      <c r="G36" s="111"/>
      <c r="H36" s="94">
        <v>2382174804.5476799</v>
      </c>
      <c r="I36" s="94"/>
      <c r="J36" s="13">
        <v>2284946530.7756701</v>
      </c>
      <c r="K36" s="13">
        <v>2146484742.02792</v>
      </c>
      <c r="L36" s="13">
        <v>1934086036.0981801</v>
      </c>
    </row>
    <row r="37" spans="2:12" s="1" customFormat="1" ht="16.5" customHeight="1" x14ac:dyDescent="0.2">
      <c r="B37" s="62">
        <v>44805</v>
      </c>
      <c r="C37" s="63">
        <v>45597</v>
      </c>
      <c r="D37" s="13">
        <v>26</v>
      </c>
      <c r="E37" s="64">
        <v>792</v>
      </c>
      <c r="F37" s="111">
        <v>1250000000</v>
      </c>
      <c r="G37" s="111"/>
      <c r="H37" s="94">
        <v>2361467851.5418801</v>
      </c>
      <c r="I37" s="94"/>
      <c r="J37" s="13">
        <v>2261242979.0742602</v>
      </c>
      <c r="K37" s="13">
        <v>2118815241.1795399</v>
      </c>
      <c r="L37" s="13">
        <v>1901068174.78023</v>
      </c>
    </row>
    <row r="38" spans="2:12" s="1" customFormat="1" ht="16.5" customHeight="1" x14ac:dyDescent="0.2">
      <c r="B38" s="62">
        <v>44805</v>
      </c>
      <c r="C38" s="63">
        <v>45627</v>
      </c>
      <c r="D38" s="13">
        <v>27</v>
      </c>
      <c r="E38" s="64">
        <v>822</v>
      </c>
      <c r="F38" s="111">
        <v>1250000000</v>
      </c>
      <c r="G38" s="111"/>
      <c r="H38" s="94">
        <v>2340921946.3211999</v>
      </c>
      <c r="I38" s="94"/>
      <c r="J38" s="13">
        <v>2237889751.5386901</v>
      </c>
      <c r="K38" s="13">
        <v>2091771837.3959</v>
      </c>
      <c r="L38" s="13">
        <v>1869110590.6559899</v>
      </c>
    </row>
    <row r="39" spans="2:12" s="1" customFormat="1" ht="16.5" customHeight="1" x14ac:dyDescent="0.2">
      <c r="B39" s="62">
        <v>44805</v>
      </c>
      <c r="C39" s="63">
        <v>45658</v>
      </c>
      <c r="D39" s="13">
        <v>28</v>
      </c>
      <c r="E39" s="64">
        <v>853</v>
      </c>
      <c r="F39" s="111">
        <v>1250000000</v>
      </c>
      <c r="G39" s="111"/>
      <c r="H39" s="94">
        <v>2319536100.3187299</v>
      </c>
      <c r="I39" s="94"/>
      <c r="J39" s="13">
        <v>2213684220.60674</v>
      </c>
      <c r="K39" s="13">
        <v>2063884485.4449401</v>
      </c>
      <c r="L39" s="13">
        <v>1836380585.4089999</v>
      </c>
    </row>
    <row r="40" spans="2:12" s="1" customFormat="1" ht="16.5" customHeight="1" x14ac:dyDescent="0.2">
      <c r="B40" s="62">
        <v>44805</v>
      </c>
      <c r="C40" s="63">
        <v>45689</v>
      </c>
      <c r="D40" s="13">
        <v>29</v>
      </c>
      <c r="E40" s="64">
        <v>884</v>
      </c>
      <c r="F40" s="111">
        <v>1250000000</v>
      </c>
      <c r="G40" s="111"/>
      <c r="H40" s="94">
        <v>2298889647.9458399</v>
      </c>
      <c r="I40" s="94"/>
      <c r="J40" s="13">
        <v>2190258815.3666801</v>
      </c>
      <c r="K40" s="13">
        <v>2036850935.6043</v>
      </c>
      <c r="L40" s="13">
        <v>1804650776.45783</v>
      </c>
    </row>
    <row r="41" spans="2:12" s="1" customFormat="1" ht="16.5" customHeight="1" x14ac:dyDescent="0.2">
      <c r="B41" s="62">
        <v>44805</v>
      </c>
      <c r="C41" s="63">
        <v>45717</v>
      </c>
      <c r="D41" s="13">
        <v>30</v>
      </c>
      <c r="E41" s="64">
        <v>912</v>
      </c>
      <c r="F41" s="111">
        <v>1250000000</v>
      </c>
      <c r="G41" s="111"/>
      <c r="H41" s="94">
        <v>2278492483.00984</v>
      </c>
      <c r="I41" s="94"/>
      <c r="J41" s="13">
        <v>2167499647.3516598</v>
      </c>
      <c r="K41" s="13">
        <v>2011055061.7609601</v>
      </c>
      <c r="L41" s="13">
        <v>1774977689.6249499</v>
      </c>
    </row>
    <row r="42" spans="2:12" s="1" customFormat="1" ht="16.5" customHeight="1" x14ac:dyDescent="0.2">
      <c r="B42" s="62">
        <v>44805</v>
      </c>
      <c r="C42" s="63">
        <v>45748</v>
      </c>
      <c r="D42" s="13">
        <v>31</v>
      </c>
      <c r="E42" s="64">
        <v>943</v>
      </c>
      <c r="F42" s="111">
        <v>1250000000</v>
      </c>
      <c r="G42" s="111"/>
      <c r="H42" s="94">
        <v>2258063716.2891998</v>
      </c>
      <c r="I42" s="94"/>
      <c r="J42" s="13">
        <v>2144422753.8521299</v>
      </c>
      <c r="K42" s="13">
        <v>1984583725.80232</v>
      </c>
      <c r="L42" s="13">
        <v>1744194779.6797199</v>
      </c>
    </row>
    <row r="43" spans="2:12" s="1" customFormat="1" ht="16.5" customHeight="1" x14ac:dyDescent="0.2">
      <c r="B43" s="62">
        <v>44805</v>
      </c>
      <c r="C43" s="63">
        <v>45778</v>
      </c>
      <c r="D43" s="13">
        <v>32</v>
      </c>
      <c r="E43" s="64">
        <v>973</v>
      </c>
      <c r="F43" s="111">
        <v>1250000000</v>
      </c>
      <c r="G43" s="111"/>
      <c r="H43" s="94">
        <v>2238372803.3905902</v>
      </c>
      <c r="I43" s="94"/>
      <c r="J43" s="13">
        <v>2122233644.1761799</v>
      </c>
      <c r="K43" s="13">
        <v>1959214478.05529</v>
      </c>
      <c r="L43" s="13">
        <v>1714840064.4516599</v>
      </c>
    </row>
    <row r="44" spans="2:12" s="1" customFormat="1" ht="16.5" customHeight="1" x14ac:dyDescent="0.2">
      <c r="B44" s="62">
        <v>44805</v>
      </c>
      <c r="C44" s="63">
        <v>45809</v>
      </c>
      <c r="D44" s="13">
        <v>33</v>
      </c>
      <c r="E44" s="64">
        <v>1004</v>
      </c>
      <c r="F44" s="111">
        <v>1250000000</v>
      </c>
      <c r="G44" s="111"/>
      <c r="H44" s="94">
        <v>2217480411.38378</v>
      </c>
      <c r="I44" s="94"/>
      <c r="J44" s="13">
        <v>2098859396.1684201</v>
      </c>
      <c r="K44" s="13">
        <v>1932707914.1697099</v>
      </c>
      <c r="L44" s="13">
        <v>1684474669.8593299</v>
      </c>
    </row>
    <row r="45" spans="2:12" s="1" customFormat="1" ht="16.5" customHeight="1" x14ac:dyDescent="0.2">
      <c r="B45" s="62">
        <v>44805</v>
      </c>
      <c r="C45" s="63">
        <v>45839</v>
      </c>
      <c r="D45" s="13">
        <v>34</v>
      </c>
      <c r="E45" s="64">
        <v>1034</v>
      </c>
      <c r="F45" s="111">
        <v>1250000000</v>
      </c>
      <c r="G45" s="111"/>
      <c r="H45" s="94">
        <v>2196989724.1122599</v>
      </c>
      <c r="I45" s="94"/>
      <c r="J45" s="13">
        <v>2076051581.72627</v>
      </c>
      <c r="K45" s="13">
        <v>1907000409.2458301</v>
      </c>
      <c r="L45" s="13">
        <v>1655255842.1208701</v>
      </c>
    </row>
    <row r="46" spans="2:12" s="1" customFormat="1" ht="16.5" customHeight="1" x14ac:dyDescent="0.2">
      <c r="B46" s="62">
        <v>44805</v>
      </c>
      <c r="C46" s="63">
        <v>45870</v>
      </c>
      <c r="D46" s="13">
        <v>35</v>
      </c>
      <c r="E46" s="64">
        <v>1065</v>
      </c>
      <c r="F46" s="111">
        <v>1250000000</v>
      </c>
      <c r="G46" s="111"/>
      <c r="H46" s="94">
        <v>2176374224.9631</v>
      </c>
      <c r="I46" s="94"/>
      <c r="J46" s="13">
        <v>2053082811.72193</v>
      </c>
      <c r="K46" s="13">
        <v>1881105730.4580801</v>
      </c>
      <c r="L46" s="13">
        <v>1625863828.31656</v>
      </c>
    </row>
    <row r="47" spans="2:12" s="1" customFormat="1" ht="16.5" customHeight="1" x14ac:dyDescent="0.2">
      <c r="B47" s="62">
        <v>44805</v>
      </c>
      <c r="C47" s="63">
        <v>45901</v>
      </c>
      <c r="D47" s="13">
        <v>36</v>
      </c>
      <c r="E47" s="64">
        <v>1096</v>
      </c>
      <c r="F47" s="111">
        <v>1250000000</v>
      </c>
      <c r="G47" s="111"/>
      <c r="H47" s="94">
        <v>2155912154.3891602</v>
      </c>
      <c r="I47" s="94"/>
      <c r="J47" s="13">
        <v>2030330474.4509599</v>
      </c>
      <c r="K47" s="13">
        <v>1855528227.24172</v>
      </c>
      <c r="L47" s="13">
        <v>1596964079.6674099</v>
      </c>
    </row>
    <row r="48" spans="2:12" s="1" customFormat="1" ht="16.5" customHeight="1" x14ac:dyDescent="0.2">
      <c r="B48" s="62">
        <v>44805</v>
      </c>
      <c r="C48" s="63">
        <v>45931</v>
      </c>
      <c r="D48" s="13">
        <v>37</v>
      </c>
      <c r="E48" s="64">
        <v>1126</v>
      </c>
      <c r="F48" s="111">
        <v>750000000</v>
      </c>
      <c r="G48" s="111"/>
      <c r="H48" s="94">
        <v>2136595373.5843501</v>
      </c>
      <c r="I48" s="94"/>
      <c r="J48" s="13">
        <v>2008836155.7147901</v>
      </c>
      <c r="K48" s="13">
        <v>1831365868.2677</v>
      </c>
      <c r="L48" s="13">
        <v>1569707674.39275</v>
      </c>
    </row>
    <row r="49" spans="2:12" s="1" customFormat="1" ht="16.5" customHeight="1" x14ac:dyDescent="0.2">
      <c r="B49" s="62">
        <v>44805</v>
      </c>
      <c r="C49" s="63">
        <v>45962</v>
      </c>
      <c r="D49" s="13">
        <v>38</v>
      </c>
      <c r="E49" s="64">
        <v>1157</v>
      </c>
      <c r="F49" s="111">
        <v>750000000</v>
      </c>
      <c r="G49" s="111"/>
      <c r="H49" s="94">
        <v>2115210149.3505199</v>
      </c>
      <c r="I49" s="94"/>
      <c r="J49" s="13">
        <v>1985356643.2523701</v>
      </c>
      <c r="K49" s="13">
        <v>1805357546.8984599</v>
      </c>
      <c r="L49" s="13">
        <v>1540861170.2794399</v>
      </c>
    </row>
    <row r="50" spans="2:12" s="1" customFormat="1" ht="16.5" customHeight="1" x14ac:dyDescent="0.2">
      <c r="B50" s="62">
        <v>44805</v>
      </c>
      <c r="C50" s="63">
        <v>45992</v>
      </c>
      <c r="D50" s="13">
        <v>39</v>
      </c>
      <c r="E50" s="64">
        <v>1187</v>
      </c>
      <c r="F50" s="111">
        <v>750000000</v>
      </c>
      <c r="G50" s="111"/>
      <c r="H50" s="94">
        <v>2096059714.3452599</v>
      </c>
      <c r="I50" s="94"/>
      <c r="J50" s="13">
        <v>1964152586.1968801</v>
      </c>
      <c r="K50" s="13">
        <v>1781679909.39534</v>
      </c>
      <c r="L50" s="13">
        <v>1514419006.62884</v>
      </c>
    </row>
    <row r="51" spans="2:12" s="1" customFormat="1" ht="16.5" customHeight="1" x14ac:dyDescent="0.2">
      <c r="B51" s="62">
        <v>44805</v>
      </c>
      <c r="C51" s="63">
        <v>46023</v>
      </c>
      <c r="D51" s="13">
        <v>40</v>
      </c>
      <c r="E51" s="64">
        <v>1218</v>
      </c>
      <c r="F51" s="111">
        <v>750000000</v>
      </c>
      <c r="G51" s="111"/>
      <c r="H51" s="94">
        <v>2077218792.23928</v>
      </c>
      <c r="I51" s="94"/>
      <c r="J51" s="13">
        <v>1943195938.57165</v>
      </c>
      <c r="K51" s="13">
        <v>1758187332.2967401</v>
      </c>
      <c r="L51" s="13">
        <v>1488120621.6517701</v>
      </c>
    </row>
    <row r="52" spans="2:12" s="1" customFormat="1" ht="16.5" customHeight="1" x14ac:dyDescent="0.2">
      <c r="B52" s="62">
        <v>44805</v>
      </c>
      <c r="C52" s="63">
        <v>46054</v>
      </c>
      <c r="D52" s="13">
        <v>41</v>
      </c>
      <c r="E52" s="64">
        <v>1249</v>
      </c>
      <c r="F52" s="111">
        <v>750000000</v>
      </c>
      <c r="G52" s="111"/>
      <c r="H52" s="94">
        <v>2057992059.19365</v>
      </c>
      <c r="I52" s="94"/>
      <c r="J52" s="13">
        <v>1921944422.6396599</v>
      </c>
      <c r="K52" s="13">
        <v>1734536608.5455699</v>
      </c>
      <c r="L52" s="13">
        <v>1461884556.66432</v>
      </c>
    </row>
    <row r="53" spans="2:12" s="1" customFormat="1" ht="16.5" customHeight="1" x14ac:dyDescent="0.2">
      <c r="B53" s="62">
        <v>44805</v>
      </c>
      <c r="C53" s="63">
        <v>46082</v>
      </c>
      <c r="D53" s="13">
        <v>42</v>
      </c>
      <c r="E53" s="64">
        <v>1277</v>
      </c>
      <c r="F53" s="111">
        <v>750000000</v>
      </c>
      <c r="G53" s="111"/>
      <c r="H53" s="94">
        <v>2038429824.2648599</v>
      </c>
      <c r="I53" s="94"/>
      <c r="J53" s="13">
        <v>1900758836.16623</v>
      </c>
      <c r="K53" s="13">
        <v>1711475867.0780699</v>
      </c>
      <c r="L53" s="13">
        <v>1436929294.57938</v>
      </c>
    </row>
    <row r="54" spans="2:12" s="1" customFormat="1" ht="16.5" customHeight="1" x14ac:dyDescent="0.2">
      <c r="B54" s="62">
        <v>44805</v>
      </c>
      <c r="C54" s="63">
        <v>46113</v>
      </c>
      <c r="D54" s="13">
        <v>43</v>
      </c>
      <c r="E54" s="64">
        <v>1308</v>
      </c>
      <c r="F54" s="111">
        <v>750000000</v>
      </c>
      <c r="G54" s="111"/>
      <c r="H54" s="94">
        <v>2019056526.71052</v>
      </c>
      <c r="I54" s="94"/>
      <c r="J54" s="13">
        <v>1879500779.47682</v>
      </c>
      <c r="K54" s="13">
        <v>1688030792.5593801</v>
      </c>
      <c r="L54" s="13">
        <v>1411242358.4159801</v>
      </c>
    </row>
    <row r="55" spans="2:12" s="1" customFormat="1" ht="16.5" customHeight="1" x14ac:dyDescent="0.2">
      <c r="B55" s="62">
        <v>44805</v>
      </c>
      <c r="C55" s="63">
        <v>46143</v>
      </c>
      <c r="D55" s="13">
        <v>44</v>
      </c>
      <c r="E55" s="64">
        <v>1338</v>
      </c>
      <c r="F55" s="111">
        <v>750000000</v>
      </c>
      <c r="G55" s="111"/>
      <c r="H55" s="94">
        <v>2000356853.18559</v>
      </c>
      <c r="I55" s="94"/>
      <c r="J55" s="13">
        <v>1859037160.8093901</v>
      </c>
      <c r="K55" s="13">
        <v>1665542399.19174</v>
      </c>
      <c r="L55" s="13">
        <v>1386733525.1307099</v>
      </c>
    </row>
    <row r="56" spans="2:12" s="1" customFormat="1" ht="16.5" customHeight="1" x14ac:dyDescent="0.2">
      <c r="B56" s="62">
        <v>44805</v>
      </c>
      <c r="C56" s="63">
        <v>46174</v>
      </c>
      <c r="D56" s="13">
        <v>45</v>
      </c>
      <c r="E56" s="64">
        <v>1369</v>
      </c>
      <c r="F56" s="111">
        <v>750000000</v>
      </c>
      <c r="G56" s="111"/>
      <c r="H56" s="94">
        <v>1980726872.6042099</v>
      </c>
      <c r="I56" s="94"/>
      <c r="J56" s="13">
        <v>1837671861.3743801</v>
      </c>
      <c r="K56" s="13">
        <v>1642213734.82476</v>
      </c>
      <c r="L56" s="13">
        <v>1361518735.0802</v>
      </c>
    </row>
    <row r="57" spans="2:12" s="1" customFormat="1" ht="16.5" customHeight="1" x14ac:dyDescent="0.2">
      <c r="B57" s="62">
        <v>44805</v>
      </c>
      <c r="C57" s="63">
        <v>46204</v>
      </c>
      <c r="D57" s="13">
        <v>46</v>
      </c>
      <c r="E57" s="64">
        <v>1399</v>
      </c>
      <c r="F57" s="111">
        <v>750000000</v>
      </c>
      <c r="G57" s="111"/>
      <c r="H57" s="94">
        <v>1961440515.09273</v>
      </c>
      <c r="I57" s="94"/>
      <c r="J57" s="13">
        <v>1816791435.1378601</v>
      </c>
      <c r="K57" s="13">
        <v>1619558186.8642199</v>
      </c>
      <c r="L57" s="13">
        <v>1337231446.5114801</v>
      </c>
    </row>
    <row r="58" spans="2:12" s="1" customFormat="1" ht="16.5" customHeight="1" x14ac:dyDescent="0.2">
      <c r="B58" s="62">
        <v>44805</v>
      </c>
      <c r="C58" s="63">
        <v>46235</v>
      </c>
      <c r="D58" s="13">
        <v>47</v>
      </c>
      <c r="E58" s="64">
        <v>1430</v>
      </c>
      <c r="F58" s="111">
        <v>750000000</v>
      </c>
      <c r="G58" s="111"/>
      <c r="H58" s="94">
        <v>1943269676.16043</v>
      </c>
      <c r="I58" s="94"/>
      <c r="J58" s="13">
        <v>1796907762.8368199</v>
      </c>
      <c r="K58" s="13">
        <v>1597759320.6988699</v>
      </c>
      <c r="L58" s="13">
        <v>1313644961.6747301</v>
      </c>
    </row>
    <row r="59" spans="2:12" s="1" customFormat="1" ht="16.5" customHeight="1" x14ac:dyDescent="0.2">
      <c r="B59" s="62">
        <v>44805</v>
      </c>
      <c r="C59" s="63">
        <v>46266</v>
      </c>
      <c r="D59" s="13">
        <v>48</v>
      </c>
      <c r="E59" s="64">
        <v>1461</v>
      </c>
      <c r="F59" s="111">
        <v>750000000</v>
      </c>
      <c r="G59" s="111"/>
      <c r="H59" s="94">
        <v>1924333765.1087201</v>
      </c>
      <c r="I59" s="94"/>
      <c r="J59" s="13">
        <v>1776380063.55845</v>
      </c>
      <c r="K59" s="13">
        <v>1575489663.2867701</v>
      </c>
      <c r="L59" s="13">
        <v>1289848854.91313</v>
      </c>
    </row>
    <row r="60" spans="2:12" s="1" customFormat="1" ht="16.5" customHeight="1" x14ac:dyDescent="0.2">
      <c r="B60" s="62">
        <v>44805</v>
      </c>
      <c r="C60" s="63">
        <v>46296</v>
      </c>
      <c r="D60" s="13">
        <v>49</v>
      </c>
      <c r="E60" s="64">
        <v>1491</v>
      </c>
      <c r="F60" s="111">
        <v>750000000</v>
      </c>
      <c r="G60" s="111"/>
      <c r="H60" s="94">
        <v>1906354822.5295899</v>
      </c>
      <c r="I60" s="94"/>
      <c r="J60" s="13">
        <v>1756894923.4999299</v>
      </c>
      <c r="K60" s="13">
        <v>1554372925.4563999</v>
      </c>
      <c r="L60" s="13">
        <v>1267344168.2921801</v>
      </c>
    </row>
    <row r="61" spans="2:12" s="1" customFormat="1" ht="16.5" customHeight="1" x14ac:dyDescent="0.2">
      <c r="B61" s="62">
        <v>44805</v>
      </c>
      <c r="C61" s="63">
        <v>46327</v>
      </c>
      <c r="D61" s="13">
        <v>50</v>
      </c>
      <c r="E61" s="64">
        <v>1522</v>
      </c>
      <c r="F61" s="111">
        <v>750000000</v>
      </c>
      <c r="G61" s="111"/>
      <c r="H61" s="94">
        <v>1888775720.2218699</v>
      </c>
      <c r="I61" s="94"/>
      <c r="J61" s="13">
        <v>1737741692.40996</v>
      </c>
      <c r="K61" s="13">
        <v>1533517544.13202</v>
      </c>
      <c r="L61" s="13">
        <v>1245044047.29354</v>
      </c>
    </row>
    <row r="62" spans="2:12" s="1" customFormat="1" ht="16.5" customHeight="1" x14ac:dyDescent="0.2">
      <c r="B62" s="62">
        <v>44805</v>
      </c>
      <c r="C62" s="63">
        <v>46357</v>
      </c>
      <c r="D62" s="13">
        <v>51</v>
      </c>
      <c r="E62" s="64">
        <v>1552</v>
      </c>
      <c r="F62" s="111">
        <v>750000000</v>
      </c>
      <c r="G62" s="111"/>
      <c r="H62" s="94">
        <v>1869325532.91572</v>
      </c>
      <c r="I62" s="94"/>
      <c r="J62" s="13">
        <v>1717023851.1568301</v>
      </c>
      <c r="K62" s="13">
        <v>1511505121.98528</v>
      </c>
      <c r="L62" s="13">
        <v>1222142013.29458</v>
      </c>
    </row>
    <row r="63" spans="2:12" s="1" customFormat="1" ht="16.5" customHeight="1" x14ac:dyDescent="0.2">
      <c r="B63" s="62">
        <v>44805</v>
      </c>
      <c r="C63" s="63">
        <v>46388</v>
      </c>
      <c r="D63" s="13">
        <v>52</v>
      </c>
      <c r="E63" s="64">
        <v>1583</v>
      </c>
      <c r="F63" s="111">
        <v>750000000</v>
      </c>
      <c r="G63" s="111"/>
      <c r="H63" s="94">
        <v>1850878177.05477</v>
      </c>
      <c r="I63" s="94"/>
      <c r="J63" s="13">
        <v>1697196017.0636201</v>
      </c>
      <c r="K63" s="13">
        <v>1490250897.3091099</v>
      </c>
      <c r="L63" s="13">
        <v>1199853057.07178</v>
      </c>
    </row>
    <row r="64" spans="2:12" s="1" customFormat="1" ht="16.5" customHeight="1" x14ac:dyDescent="0.2">
      <c r="B64" s="62">
        <v>44805</v>
      </c>
      <c r="C64" s="63">
        <v>46419</v>
      </c>
      <c r="D64" s="13">
        <v>53</v>
      </c>
      <c r="E64" s="64">
        <v>1614</v>
      </c>
      <c r="F64" s="111">
        <v>750000000</v>
      </c>
      <c r="G64" s="111"/>
      <c r="H64" s="94">
        <v>1832807203.1466401</v>
      </c>
      <c r="I64" s="94"/>
      <c r="J64" s="13">
        <v>1677775047.4437301</v>
      </c>
      <c r="K64" s="13">
        <v>1469451349.58741</v>
      </c>
      <c r="L64" s="13">
        <v>1178095513.3348999</v>
      </c>
    </row>
    <row r="65" spans="2:12" s="1" customFormat="1" ht="16.5" customHeight="1" x14ac:dyDescent="0.2">
      <c r="B65" s="62">
        <v>44805</v>
      </c>
      <c r="C65" s="63">
        <v>46447</v>
      </c>
      <c r="D65" s="13">
        <v>54</v>
      </c>
      <c r="E65" s="64">
        <v>1642</v>
      </c>
      <c r="F65" s="111">
        <v>750000000</v>
      </c>
      <c r="G65" s="111"/>
      <c r="H65" s="94">
        <v>1815581277.0713201</v>
      </c>
      <c r="I65" s="94"/>
      <c r="J65" s="13">
        <v>1659459916.16782</v>
      </c>
      <c r="K65" s="13">
        <v>1450071322.39345</v>
      </c>
      <c r="L65" s="13">
        <v>1158109608.63743</v>
      </c>
    </row>
    <row r="66" spans="2:12" s="1" customFormat="1" ht="16.5" customHeight="1" x14ac:dyDescent="0.2">
      <c r="B66" s="62">
        <v>44805</v>
      </c>
      <c r="C66" s="63">
        <v>46478</v>
      </c>
      <c r="D66" s="13">
        <v>55</v>
      </c>
      <c r="E66" s="64">
        <v>1673</v>
      </c>
      <c r="F66" s="111">
        <v>750000000</v>
      </c>
      <c r="G66" s="111"/>
      <c r="H66" s="94">
        <v>1798461913.5775599</v>
      </c>
      <c r="I66" s="94"/>
      <c r="J66" s="13">
        <v>1641024614.39326</v>
      </c>
      <c r="K66" s="13">
        <v>1430315303.2296901</v>
      </c>
      <c r="L66" s="13">
        <v>1137492929.9918301</v>
      </c>
    </row>
    <row r="67" spans="2:12" s="1" customFormat="1" ht="16.5" customHeight="1" x14ac:dyDescent="0.2">
      <c r="B67" s="62">
        <v>44805</v>
      </c>
      <c r="C67" s="63">
        <v>46508</v>
      </c>
      <c r="D67" s="13">
        <v>56</v>
      </c>
      <c r="E67" s="64">
        <v>1703</v>
      </c>
      <c r="F67" s="111">
        <v>750000000</v>
      </c>
      <c r="G67" s="111"/>
      <c r="H67" s="94">
        <v>1781528541.04</v>
      </c>
      <c r="I67" s="94"/>
      <c r="J67" s="13">
        <v>1622905361.1058199</v>
      </c>
      <c r="K67" s="13">
        <v>1411041062.29758</v>
      </c>
      <c r="L67" s="13">
        <v>1117564650.9816999</v>
      </c>
    </row>
    <row r="68" spans="2:12" s="1" customFormat="1" ht="16.5" customHeight="1" x14ac:dyDescent="0.2">
      <c r="B68" s="62">
        <v>44805</v>
      </c>
      <c r="C68" s="63">
        <v>46539</v>
      </c>
      <c r="D68" s="13">
        <v>57</v>
      </c>
      <c r="E68" s="64">
        <v>1734</v>
      </c>
      <c r="F68" s="111">
        <v>750000000</v>
      </c>
      <c r="G68" s="111"/>
      <c r="H68" s="94">
        <v>1762925547.9321499</v>
      </c>
      <c r="I68" s="94"/>
      <c r="J68" s="13">
        <v>1603234910.60904</v>
      </c>
      <c r="K68" s="13">
        <v>1390393443.9112799</v>
      </c>
      <c r="L68" s="13">
        <v>1096547212.0824201</v>
      </c>
    </row>
    <row r="69" spans="2:12" s="1" customFormat="1" ht="16.5" customHeight="1" x14ac:dyDescent="0.2">
      <c r="B69" s="62">
        <v>44805</v>
      </c>
      <c r="C69" s="63">
        <v>46569</v>
      </c>
      <c r="D69" s="13">
        <v>58</v>
      </c>
      <c r="E69" s="64">
        <v>1764</v>
      </c>
      <c r="F69" s="111">
        <v>750000000</v>
      </c>
      <c r="G69" s="111"/>
      <c r="H69" s="94">
        <v>1746317460.74103</v>
      </c>
      <c r="I69" s="94"/>
      <c r="J69" s="13">
        <v>1585524460.06108</v>
      </c>
      <c r="K69" s="13">
        <v>1371649861.00985</v>
      </c>
      <c r="L69" s="13">
        <v>1077330539.29019</v>
      </c>
    </row>
    <row r="70" spans="2:12" s="1" customFormat="1" ht="16.5" customHeight="1" x14ac:dyDescent="0.2">
      <c r="B70" s="62">
        <v>44805</v>
      </c>
      <c r="C70" s="63">
        <v>46600</v>
      </c>
      <c r="D70" s="13">
        <v>59</v>
      </c>
      <c r="E70" s="64">
        <v>1795</v>
      </c>
      <c r="F70" s="111">
        <v>750000000</v>
      </c>
      <c r="G70" s="111"/>
      <c r="H70" s="94">
        <v>1729873145.10971</v>
      </c>
      <c r="I70" s="94"/>
      <c r="J70" s="13">
        <v>1567930418.4214301</v>
      </c>
      <c r="K70" s="13">
        <v>1352979436.8084199</v>
      </c>
      <c r="L70" s="13">
        <v>1058165317.2044801</v>
      </c>
    </row>
    <row r="71" spans="2:12" s="1" customFormat="1" ht="16.5" customHeight="1" x14ac:dyDescent="0.2">
      <c r="B71" s="62">
        <v>44805</v>
      </c>
      <c r="C71" s="63">
        <v>46631</v>
      </c>
      <c r="D71" s="13">
        <v>60</v>
      </c>
      <c r="E71" s="64">
        <v>1826</v>
      </c>
      <c r="F71" s="111">
        <v>750000000</v>
      </c>
      <c r="G71" s="111"/>
      <c r="H71" s="94">
        <v>1713276370.05477</v>
      </c>
      <c r="I71" s="94"/>
      <c r="J71" s="13">
        <v>1550253544.84705</v>
      </c>
      <c r="K71" s="13">
        <v>1334323811.83494</v>
      </c>
      <c r="L71" s="13">
        <v>1039154643.75291</v>
      </c>
    </row>
    <row r="72" spans="2:12" s="1" customFormat="1" ht="16.5" customHeight="1" x14ac:dyDescent="0.2">
      <c r="B72" s="62">
        <v>44805</v>
      </c>
      <c r="C72" s="63">
        <v>46661</v>
      </c>
      <c r="D72" s="13">
        <v>61</v>
      </c>
      <c r="E72" s="64">
        <v>1856</v>
      </c>
      <c r="F72" s="111">
        <v>750000000</v>
      </c>
      <c r="G72" s="111"/>
      <c r="H72" s="94">
        <v>1696902272.9033999</v>
      </c>
      <c r="I72" s="94"/>
      <c r="J72" s="13">
        <v>1532917209.16696</v>
      </c>
      <c r="K72" s="13">
        <v>1316154795.1619301</v>
      </c>
      <c r="L72" s="13">
        <v>1020803146.89343</v>
      </c>
    </row>
    <row r="73" spans="2:12" s="1" customFormat="1" ht="16.5" customHeight="1" x14ac:dyDescent="0.2">
      <c r="B73" s="62">
        <v>44805</v>
      </c>
      <c r="C73" s="63">
        <v>46692</v>
      </c>
      <c r="D73" s="13">
        <v>62</v>
      </c>
      <c r="E73" s="64">
        <v>1887</v>
      </c>
      <c r="F73" s="111">
        <v>750000000</v>
      </c>
      <c r="G73" s="111"/>
      <c r="H73" s="94">
        <v>1680286435.03544</v>
      </c>
      <c r="I73" s="94"/>
      <c r="J73" s="13">
        <v>1515332608.14063</v>
      </c>
      <c r="K73" s="13">
        <v>1297747892.5083399</v>
      </c>
      <c r="L73" s="13">
        <v>1002263654.5629801</v>
      </c>
    </row>
    <row r="74" spans="2:12" s="1" customFormat="1" ht="16.5" customHeight="1" x14ac:dyDescent="0.2">
      <c r="B74" s="62">
        <v>44805</v>
      </c>
      <c r="C74" s="63">
        <v>46722</v>
      </c>
      <c r="D74" s="13">
        <v>63</v>
      </c>
      <c r="E74" s="64">
        <v>1917</v>
      </c>
      <c r="F74" s="111">
        <v>750000000</v>
      </c>
      <c r="G74" s="111"/>
      <c r="H74" s="94">
        <v>1663448945.1831701</v>
      </c>
      <c r="I74" s="94"/>
      <c r="J74" s="13">
        <v>1497685702.4282601</v>
      </c>
      <c r="K74" s="13">
        <v>1279477975.80177</v>
      </c>
      <c r="L74" s="13">
        <v>984102981.20583296</v>
      </c>
    </row>
    <row r="75" spans="2:12" s="1" customFormat="1" ht="16.5" customHeight="1" x14ac:dyDescent="0.2">
      <c r="B75" s="62">
        <v>44805</v>
      </c>
      <c r="C75" s="63">
        <v>46753</v>
      </c>
      <c r="D75" s="13">
        <v>64</v>
      </c>
      <c r="E75" s="64">
        <v>1948</v>
      </c>
      <c r="F75" s="111">
        <v>750000000</v>
      </c>
      <c r="G75" s="111"/>
      <c r="H75" s="94">
        <v>1646830239.9581101</v>
      </c>
      <c r="I75" s="94"/>
      <c r="J75" s="13">
        <v>1480208248.69872</v>
      </c>
      <c r="K75" s="13">
        <v>1261330924.7093699</v>
      </c>
      <c r="L75" s="13">
        <v>966036189.31612599</v>
      </c>
    </row>
    <row r="76" spans="2:12" s="1" customFormat="1" ht="16.5" customHeight="1" x14ac:dyDescent="0.2">
      <c r="B76" s="62">
        <v>44805</v>
      </c>
      <c r="C76" s="63">
        <v>46784</v>
      </c>
      <c r="D76" s="13">
        <v>65</v>
      </c>
      <c r="E76" s="64">
        <v>1979</v>
      </c>
      <c r="F76" s="111">
        <v>750000000</v>
      </c>
      <c r="G76" s="111"/>
      <c r="H76" s="94">
        <v>1630873391.23402</v>
      </c>
      <c r="I76" s="94"/>
      <c r="J76" s="13">
        <v>1463379655.3410599</v>
      </c>
      <c r="K76" s="13">
        <v>1243819409.14203</v>
      </c>
      <c r="L76" s="13">
        <v>948589474.56045496</v>
      </c>
    </row>
    <row r="77" spans="2:12" s="1" customFormat="1" ht="16.5" customHeight="1" x14ac:dyDescent="0.2">
      <c r="B77" s="62">
        <v>44805</v>
      </c>
      <c r="C77" s="63">
        <v>46813</v>
      </c>
      <c r="D77" s="13">
        <v>66</v>
      </c>
      <c r="E77" s="64">
        <v>2008</v>
      </c>
      <c r="F77" s="111">
        <v>0</v>
      </c>
      <c r="G77" s="111"/>
      <c r="H77" s="94">
        <v>1614103053.87516</v>
      </c>
      <c r="I77" s="94"/>
      <c r="J77" s="13">
        <v>1446033541.8227201</v>
      </c>
      <c r="K77" s="13">
        <v>1226151475.5381401</v>
      </c>
      <c r="L77" s="13">
        <v>931409459.65393806</v>
      </c>
    </row>
    <row r="78" spans="2:12" s="1" customFormat="1" ht="16.5" customHeight="1" x14ac:dyDescent="0.2">
      <c r="B78" s="62">
        <v>44805</v>
      </c>
      <c r="C78" s="63">
        <v>46844</v>
      </c>
      <c r="D78" s="13">
        <v>67</v>
      </c>
      <c r="E78" s="64">
        <v>2039</v>
      </c>
      <c r="F78" s="111"/>
      <c r="G78" s="111"/>
      <c r="H78" s="94">
        <v>1597807283.2899599</v>
      </c>
      <c r="I78" s="94"/>
      <c r="J78" s="13">
        <v>1429006759.7897899</v>
      </c>
      <c r="K78" s="13">
        <v>1208632127.3758399</v>
      </c>
      <c r="L78" s="13">
        <v>914212748.66336799</v>
      </c>
    </row>
    <row r="79" spans="2:12" s="1" customFormat="1" ht="16.5" customHeight="1" x14ac:dyDescent="0.2">
      <c r="B79" s="62">
        <v>44805</v>
      </c>
      <c r="C79" s="63">
        <v>46874</v>
      </c>
      <c r="D79" s="13">
        <v>68</v>
      </c>
      <c r="E79" s="64">
        <v>2069</v>
      </c>
      <c r="F79" s="111"/>
      <c r="G79" s="111"/>
      <c r="H79" s="94">
        <v>1581857455.289</v>
      </c>
      <c r="I79" s="94"/>
      <c r="J79" s="13">
        <v>1412419785.94189</v>
      </c>
      <c r="K79" s="13">
        <v>1191662879.4509001</v>
      </c>
      <c r="L79" s="13">
        <v>897682241.01768804</v>
      </c>
    </row>
    <row r="80" spans="2:12" s="1" customFormat="1" ht="16.5" customHeight="1" x14ac:dyDescent="0.2">
      <c r="B80" s="62">
        <v>44805</v>
      </c>
      <c r="C80" s="63">
        <v>46905</v>
      </c>
      <c r="D80" s="13">
        <v>69</v>
      </c>
      <c r="E80" s="64">
        <v>2100</v>
      </c>
      <c r="F80" s="111"/>
      <c r="G80" s="111"/>
      <c r="H80" s="94">
        <v>1565752788.3064401</v>
      </c>
      <c r="I80" s="94"/>
      <c r="J80" s="13">
        <v>1395668960.3673601</v>
      </c>
      <c r="K80" s="13">
        <v>1174535455.3153801</v>
      </c>
      <c r="L80" s="13">
        <v>881032589.17205501</v>
      </c>
    </row>
    <row r="81" spans="2:12" s="1" customFormat="1" ht="16.5" customHeight="1" x14ac:dyDescent="0.2">
      <c r="B81" s="62">
        <v>44805</v>
      </c>
      <c r="C81" s="63">
        <v>46935</v>
      </c>
      <c r="D81" s="13">
        <v>70</v>
      </c>
      <c r="E81" s="64">
        <v>2130</v>
      </c>
      <c r="F81" s="111"/>
      <c r="G81" s="111"/>
      <c r="H81" s="94">
        <v>1549624210.9326</v>
      </c>
      <c r="I81" s="94"/>
      <c r="J81" s="13">
        <v>1379025127.3950901</v>
      </c>
      <c r="K81" s="13">
        <v>1157672343.4068</v>
      </c>
      <c r="L81" s="13">
        <v>864823701.76374304</v>
      </c>
    </row>
    <row r="82" spans="2:12" s="1" customFormat="1" ht="16.5" customHeight="1" x14ac:dyDescent="0.2">
      <c r="B82" s="62">
        <v>44805</v>
      </c>
      <c r="C82" s="63">
        <v>46966</v>
      </c>
      <c r="D82" s="13">
        <v>71</v>
      </c>
      <c r="E82" s="64">
        <v>2161</v>
      </c>
      <c r="F82" s="111"/>
      <c r="G82" s="111"/>
      <c r="H82" s="94">
        <v>1534269854.8524899</v>
      </c>
      <c r="I82" s="94"/>
      <c r="J82" s="13">
        <v>1363045388.2941501</v>
      </c>
      <c r="K82" s="13">
        <v>1141347492.9990101</v>
      </c>
      <c r="L82" s="13">
        <v>849017093.64866102</v>
      </c>
    </row>
    <row r="83" spans="2:12" s="1" customFormat="1" ht="16.5" customHeight="1" x14ac:dyDescent="0.2">
      <c r="B83" s="62">
        <v>44805</v>
      </c>
      <c r="C83" s="63">
        <v>46997</v>
      </c>
      <c r="D83" s="13">
        <v>72</v>
      </c>
      <c r="E83" s="64">
        <v>2192</v>
      </c>
      <c r="F83" s="111"/>
      <c r="G83" s="111"/>
      <c r="H83" s="94">
        <v>1518741916.7661901</v>
      </c>
      <c r="I83" s="94"/>
      <c r="J83" s="13">
        <v>1346961939.1293399</v>
      </c>
      <c r="K83" s="13">
        <v>1125011568.9208901</v>
      </c>
      <c r="L83" s="13">
        <v>833320667.42285001</v>
      </c>
    </row>
    <row r="84" spans="2:12" s="1" customFormat="1" ht="16.5" customHeight="1" x14ac:dyDescent="0.2">
      <c r="B84" s="62">
        <v>44805</v>
      </c>
      <c r="C84" s="63">
        <v>47027</v>
      </c>
      <c r="D84" s="13">
        <v>73</v>
      </c>
      <c r="E84" s="64">
        <v>2222</v>
      </c>
      <c r="F84" s="111"/>
      <c r="G84" s="111"/>
      <c r="H84" s="94">
        <v>1503504643.29246</v>
      </c>
      <c r="I84" s="94"/>
      <c r="J84" s="13">
        <v>1331259373.4189</v>
      </c>
      <c r="K84" s="13">
        <v>1109159773.36707</v>
      </c>
      <c r="L84" s="13">
        <v>818211083.82898605</v>
      </c>
    </row>
    <row r="85" spans="2:12" s="1" customFormat="1" ht="16.5" customHeight="1" x14ac:dyDescent="0.2">
      <c r="B85" s="62">
        <v>44805</v>
      </c>
      <c r="C85" s="63">
        <v>47058</v>
      </c>
      <c r="D85" s="13">
        <v>74</v>
      </c>
      <c r="E85" s="64">
        <v>2253</v>
      </c>
      <c r="F85" s="111"/>
      <c r="G85" s="111"/>
      <c r="H85" s="94">
        <v>1486850440.2588999</v>
      </c>
      <c r="I85" s="94"/>
      <c r="J85" s="13">
        <v>1314280214.0606101</v>
      </c>
      <c r="K85" s="13">
        <v>1092228474.3447001</v>
      </c>
      <c r="L85" s="13">
        <v>802308442.02460003</v>
      </c>
    </row>
    <row r="86" spans="2:12" s="1" customFormat="1" ht="16.5" customHeight="1" x14ac:dyDescent="0.2">
      <c r="B86" s="62">
        <v>44805</v>
      </c>
      <c r="C86" s="63">
        <v>47088</v>
      </c>
      <c r="D86" s="13">
        <v>75</v>
      </c>
      <c r="E86" s="64">
        <v>2283</v>
      </c>
      <c r="F86" s="111"/>
      <c r="G86" s="111"/>
      <c r="H86" s="94">
        <v>1471569889.8989401</v>
      </c>
      <c r="I86" s="94"/>
      <c r="J86" s="13">
        <v>1298638091.7369599</v>
      </c>
      <c r="K86" s="13">
        <v>1076572865.26684</v>
      </c>
      <c r="L86" s="13">
        <v>787566764.199512</v>
      </c>
    </row>
    <row r="87" spans="2:12" s="1" customFormat="1" ht="16.5" customHeight="1" x14ac:dyDescent="0.2">
      <c r="B87" s="62">
        <v>44805</v>
      </c>
      <c r="C87" s="63">
        <v>47119</v>
      </c>
      <c r="D87" s="13">
        <v>76</v>
      </c>
      <c r="E87" s="64">
        <v>2314</v>
      </c>
      <c r="F87" s="111"/>
      <c r="G87" s="111"/>
      <c r="H87" s="94">
        <v>1456430242.72948</v>
      </c>
      <c r="I87" s="94"/>
      <c r="J87" s="13">
        <v>1283097657.01215</v>
      </c>
      <c r="K87" s="13">
        <v>1060984640.16584</v>
      </c>
      <c r="L87" s="13">
        <v>772875725.66400099</v>
      </c>
    </row>
    <row r="88" spans="2:12" s="1" customFormat="1" ht="16.5" customHeight="1" x14ac:dyDescent="0.2">
      <c r="B88" s="62">
        <v>44805</v>
      </c>
      <c r="C88" s="63">
        <v>47150</v>
      </c>
      <c r="D88" s="13">
        <v>77</v>
      </c>
      <c r="E88" s="64">
        <v>2345</v>
      </c>
      <c r="F88" s="111"/>
      <c r="G88" s="111"/>
      <c r="H88" s="94">
        <v>1441093151.1385601</v>
      </c>
      <c r="I88" s="94"/>
      <c r="J88" s="13">
        <v>1267432550.8399799</v>
      </c>
      <c r="K88" s="13">
        <v>1045365912.2483</v>
      </c>
      <c r="L88" s="13">
        <v>758272881.70869601</v>
      </c>
    </row>
    <row r="89" spans="2:12" s="1" customFormat="1" ht="16.5" customHeight="1" x14ac:dyDescent="0.2">
      <c r="B89" s="62">
        <v>44805</v>
      </c>
      <c r="C89" s="63">
        <v>47178</v>
      </c>
      <c r="D89" s="13">
        <v>78</v>
      </c>
      <c r="E89" s="64">
        <v>2373</v>
      </c>
      <c r="F89" s="111"/>
      <c r="G89" s="111"/>
      <c r="H89" s="94">
        <v>1426303569.5375199</v>
      </c>
      <c r="I89" s="94"/>
      <c r="J89" s="13">
        <v>1252503345.70261</v>
      </c>
      <c r="K89" s="13">
        <v>1030679144.7384599</v>
      </c>
      <c r="L89" s="13">
        <v>744758879.39341605</v>
      </c>
    </row>
    <row r="90" spans="2:12" s="1" customFormat="1" ht="16.5" customHeight="1" x14ac:dyDescent="0.2">
      <c r="B90" s="62">
        <v>44805</v>
      </c>
      <c r="C90" s="63">
        <v>47209</v>
      </c>
      <c r="D90" s="13">
        <v>79</v>
      </c>
      <c r="E90" s="64">
        <v>2404</v>
      </c>
      <c r="F90" s="111"/>
      <c r="G90" s="111"/>
      <c r="H90" s="94">
        <v>1410195349.6831801</v>
      </c>
      <c r="I90" s="94"/>
      <c r="J90" s="13">
        <v>1236257623.6593201</v>
      </c>
      <c r="K90" s="13">
        <v>1014723385.7927099</v>
      </c>
      <c r="L90" s="13">
        <v>730123774.68678701</v>
      </c>
    </row>
    <row r="91" spans="2:12" s="1" customFormat="1" ht="16.5" customHeight="1" x14ac:dyDescent="0.2">
      <c r="B91" s="62">
        <v>44805</v>
      </c>
      <c r="C91" s="63">
        <v>47239</v>
      </c>
      <c r="D91" s="13">
        <v>80</v>
      </c>
      <c r="E91" s="64">
        <v>2434</v>
      </c>
      <c r="F91" s="111"/>
      <c r="G91" s="111"/>
      <c r="H91" s="94">
        <v>1394676177.19311</v>
      </c>
      <c r="I91" s="94"/>
      <c r="J91" s="13">
        <v>1220645762.0486701</v>
      </c>
      <c r="K91" s="13">
        <v>999443163.444592</v>
      </c>
      <c r="L91" s="13">
        <v>716181347.70516002</v>
      </c>
    </row>
    <row r="92" spans="2:12" s="1" customFormat="1" ht="16.5" customHeight="1" x14ac:dyDescent="0.2">
      <c r="B92" s="62">
        <v>44805</v>
      </c>
      <c r="C92" s="63">
        <v>47270</v>
      </c>
      <c r="D92" s="13">
        <v>81</v>
      </c>
      <c r="E92" s="64">
        <v>2465</v>
      </c>
      <c r="F92" s="111"/>
      <c r="G92" s="111"/>
      <c r="H92" s="94">
        <v>1379810938.1247001</v>
      </c>
      <c r="I92" s="94"/>
      <c r="J92" s="13">
        <v>1205587197.4535201</v>
      </c>
      <c r="K92" s="13">
        <v>984603044.33276498</v>
      </c>
      <c r="L92" s="13">
        <v>702558832.79044497</v>
      </c>
    </row>
    <row r="93" spans="2:12" s="1" customFormat="1" ht="16.5" customHeight="1" x14ac:dyDescent="0.2">
      <c r="B93" s="62">
        <v>44805</v>
      </c>
      <c r="C93" s="63">
        <v>47300</v>
      </c>
      <c r="D93" s="13">
        <v>82</v>
      </c>
      <c r="E93" s="64">
        <v>2495</v>
      </c>
      <c r="F93" s="111"/>
      <c r="G93" s="111"/>
      <c r="H93" s="94">
        <v>1365107163.6035099</v>
      </c>
      <c r="I93" s="94"/>
      <c r="J93" s="13">
        <v>1190782243.75419</v>
      </c>
      <c r="K93" s="13">
        <v>970118226.668167</v>
      </c>
      <c r="L93" s="13">
        <v>689385701.77669597</v>
      </c>
    </row>
    <row r="94" spans="2:12" s="1" customFormat="1" ht="16.5" customHeight="1" x14ac:dyDescent="0.2">
      <c r="B94" s="62">
        <v>44805</v>
      </c>
      <c r="C94" s="63">
        <v>47331</v>
      </c>
      <c r="D94" s="13">
        <v>83</v>
      </c>
      <c r="E94" s="64">
        <v>2526</v>
      </c>
      <c r="F94" s="111"/>
      <c r="G94" s="111"/>
      <c r="H94" s="94">
        <v>1350817701.1856899</v>
      </c>
      <c r="I94" s="94"/>
      <c r="J94" s="13">
        <v>1176319039.6131401</v>
      </c>
      <c r="K94" s="13">
        <v>955897957.17825902</v>
      </c>
      <c r="L94" s="13">
        <v>676403366.59851599</v>
      </c>
    </row>
    <row r="95" spans="2:12" s="1" customFormat="1" ht="16.5" customHeight="1" x14ac:dyDescent="0.2">
      <c r="B95" s="62">
        <v>44805</v>
      </c>
      <c r="C95" s="63">
        <v>47362</v>
      </c>
      <c r="D95" s="13">
        <v>84</v>
      </c>
      <c r="E95" s="64">
        <v>2557</v>
      </c>
      <c r="F95" s="111"/>
      <c r="G95" s="111"/>
      <c r="H95" s="94">
        <v>1335321154.4581699</v>
      </c>
      <c r="I95" s="94"/>
      <c r="J95" s="13">
        <v>1160852101.0197201</v>
      </c>
      <c r="K95" s="13">
        <v>940930164.95602405</v>
      </c>
      <c r="L95" s="13">
        <v>662991924.00767601</v>
      </c>
    </row>
    <row r="96" spans="2:12" s="1" customFormat="1" ht="16.5" customHeight="1" x14ac:dyDescent="0.2">
      <c r="B96" s="62">
        <v>44805</v>
      </c>
      <c r="C96" s="63">
        <v>47392</v>
      </c>
      <c r="D96" s="13">
        <v>85</v>
      </c>
      <c r="E96" s="64">
        <v>2587</v>
      </c>
      <c r="F96" s="111"/>
      <c r="G96" s="111"/>
      <c r="H96" s="94">
        <v>1321228653.0074301</v>
      </c>
      <c r="I96" s="94"/>
      <c r="J96" s="13">
        <v>1146715562.12817</v>
      </c>
      <c r="K96" s="13">
        <v>927184096.06584597</v>
      </c>
      <c r="L96" s="13">
        <v>650628231.12053502</v>
      </c>
    </row>
    <row r="97" spans="2:12" s="1" customFormat="1" ht="16.5" customHeight="1" x14ac:dyDescent="0.2">
      <c r="B97" s="62">
        <v>44805</v>
      </c>
      <c r="C97" s="63">
        <v>47423</v>
      </c>
      <c r="D97" s="13">
        <v>86</v>
      </c>
      <c r="E97" s="64">
        <v>2618</v>
      </c>
      <c r="F97" s="111"/>
      <c r="G97" s="111"/>
      <c r="H97" s="94">
        <v>1306654571.4328401</v>
      </c>
      <c r="I97" s="94"/>
      <c r="J97" s="13">
        <v>1132143022.04443</v>
      </c>
      <c r="K97" s="13">
        <v>913073322.82799494</v>
      </c>
      <c r="L97" s="13">
        <v>638012523.94395995</v>
      </c>
    </row>
    <row r="98" spans="2:12" s="1" customFormat="1" ht="16.5" customHeight="1" x14ac:dyDescent="0.2">
      <c r="B98" s="62">
        <v>44805</v>
      </c>
      <c r="C98" s="63">
        <v>47453</v>
      </c>
      <c r="D98" s="13">
        <v>87</v>
      </c>
      <c r="E98" s="64">
        <v>2648</v>
      </c>
      <c r="F98" s="111"/>
      <c r="G98" s="111"/>
      <c r="H98" s="94">
        <v>1291851900.4212401</v>
      </c>
      <c r="I98" s="94"/>
      <c r="J98" s="13">
        <v>1117480081.3056901</v>
      </c>
      <c r="K98" s="13">
        <v>899029449.45311105</v>
      </c>
      <c r="L98" s="13">
        <v>625624216.872141</v>
      </c>
    </row>
    <row r="99" spans="2:12" s="1" customFormat="1" ht="16.5" customHeight="1" x14ac:dyDescent="0.2">
      <c r="B99" s="62">
        <v>44805</v>
      </c>
      <c r="C99" s="63">
        <v>47484</v>
      </c>
      <c r="D99" s="13">
        <v>88</v>
      </c>
      <c r="E99" s="64">
        <v>2679</v>
      </c>
      <c r="F99" s="111"/>
      <c r="G99" s="111"/>
      <c r="H99" s="94">
        <v>1277808259.8204899</v>
      </c>
      <c r="I99" s="94"/>
      <c r="J99" s="13">
        <v>1103457300.8497601</v>
      </c>
      <c r="K99" s="13">
        <v>885490187.06881905</v>
      </c>
      <c r="L99" s="13">
        <v>613592447.47995198</v>
      </c>
    </row>
    <row r="100" spans="2:12" s="1" customFormat="1" ht="16.5" customHeight="1" x14ac:dyDescent="0.2">
      <c r="B100" s="62">
        <v>44805</v>
      </c>
      <c r="C100" s="63">
        <v>47515</v>
      </c>
      <c r="D100" s="13">
        <v>89</v>
      </c>
      <c r="E100" s="64">
        <v>2710</v>
      </c>
      <c r="F100" s="111"/>
      <c r="G100" s="111"/>
      <c r="H100" s="94">
        <v>1263731130.8283501</v>
      </c>
      <c r="I100" s="94"/>
      <c r="J100" s="13">
        <v>1089450003.11427</v>
      </c>
      <c r="K100" s="13">
        <v>872026368.92125297</v>
      </c>
      <c r="L100" s="13">
        <v>601703433.66585505</v>
      </c>
    </row>
    <row r="101" spans="2:12" s="1" customFormat="1" ht="16.5" customHeight="1" x14ac:dyDescent="0.2">
      <c r="B101" s="62">
        <v>44805</v>
      </c>
      <c r="C101" s="63">
        <v>47543</v>
      </c>
      <c r="D101" s="13">
        <v>90</v>
      </c>
      <c r="E101" s="64">
        <v>2738</v>
      </c>
      <c r="F101" s="111"/>
      <c r="G101" s="111"/>
      <c r="H101" s="94">
        <v>1249670868.36274</v>
      </c>
      <c r="I101" s="94"/>
      <c r="J101" s="13">
        <v>1075678254.84706</v>
      </c>
      <c r="K101" s="13">
        <v>859025030.56287801</v>
      </c>
      <c r="L101" s="13">
        <v>590464377.71921897</v>
      </c>
    </row>
    <row r="102" spans="2:12" s="1" customFormat="1" ht="16.5" customHeight="1" x14ac:dyDescent="0.2">
      <c r="B102" s="62">
        <v>44805</v>
      </c>
      <c r="C102" s="63">
        <v>47574</v>
      </c>
      <c r="D102" s="13">
        <v>91</v>
      </c>
      <c r="E102" s="64">
        <v>2769</v>
      </c>
      <c r="F102" s="111"/>
      <c r="G102" s="111"/>
      <c r="H102" s="94">
        <v>1235994666.19416</v>
      </c>
      <c r="I102" s="94"/>
      <c r="J102" s="13">
        <v>1062101736.93007</v>
      </c>
      <c r="K102" s="13">
        <v>846025866.20914304</v>
      </c>
      <c r="L102" s="13">
        <v>579066104.40012205</v>
      </c>
    </row>
    <row r="103" spans="2:12" s="1" customFormat="1" ht="16.5" customHeight="1" x14ac:dyDescent="0.2">
      <c r="B103" s="62">
        <v>44805</v>
      </c>
      <c r="C103" s="63">
        <v>47604</v>
      </c>
      <c r="D103" s="13">
        <v>92</v>
      </c>
      <c r="E103" s="64">
        <v>2799</v>
      </c>
      <c r="F103" s="111"/>
      <c r="G103" s="111"/>
      <c r="H103" s="94">
        <v>1222302764.2962999</v>
      </c>
      <c r="I103" s="94"/>
      <c r="J103" s="13">
        <v>1048612129.03185</v>
      </c>
      <c r="K103" s="13">
        <v>833224758.79731095</v>
      </c>
      <c r="L103" s="13">
        <v>567966541.83498895</v>
      </c>
    </row>
    <row r="104" spans="2:12" s="1" customFormat="1" ht="16.5" customHeight="1" x14ac:dyDescent="0.2">
      <c r="B104" s="62">
        <v>44805</v>
      </c>
      <c r="C104" s="63">
        <v>47635</v>
      </c>
      <c r="D104" s="13">
        <v>93</v>
      </c>
      <c r="E104" s="64">
        <v>2830</v>
      </c>
      <c r="F104" s="111"/>
      <c r="G104" s="111"/>
      <c r="H104" s="94">
        <v>1208479384.3754201</v>
      </c>
      <c r="I104" s="94"/>
      <c r="J104" s="13">
        <v>1034994657.44765</v>
      </c>
      <c r="K104" s="13">
        <v>820312804.03851604</v>
      </c>
      <c r="L104" s="13">
        <v>556796756.12115204</v>
      </c>
    </row>
    <row r="105" spans="2:12" s="1" customFormat="1" ht="16.5" customHeight="1" x14ac:dyDescent="0.2">
      <c r="B105" s="62">
        <v>44805</v>
      </c>
      <c r="C105" s="63">
        <v>47665</v>
      </c>
      <c r="D105" s="13">
        <v>94</v>
      </c>
      <c r="E105" s="64">
        <v>2860</v>
      </c>
      <c r="F105" s="111"/>
      <c r="G105" s="111"/>
      <c r="H105" s="94">
        <v>1195231911.84321</v>
      </c>
      <c r="I105" s="94"/>
      <c r="J105" s="13">
        <v>1021968717.53672</v>
      </c>
      <c r="K105" s="13">
        <v>807995146.29136801</v>
      </c>
      <c r="L105" s="13">
        <v>546187858.09337294</v>
      </c>
    </row>
    <row r="106" spans="2:12" s="1" customFormat="1" ht="16.5" customHeight="1" x14ac:dyDescent="0.2">
      <c r="B106" s="62">
        <v>44805</v>
      </c>
      <c r="C106" s="63">
        <v>47696</v>
      </c>
      <c r="D106" s="13">
        <v>95</v>
      </c>
      <c r="E106" s="64">
        <v>2891</v>
      </c>
      <c r="F106" s="111"/>
      <c r="G106" s="111"/>
      <c r="H106" s="94">
        <v>1182070674.0283</v>
      </c>
      <c r="I106" s="94"/>
      <c r="J106" s="13">
        <v>1009001110.8790801</v>
      </c>
      <c r="K106" s="13">
        <v>795713794.29556203</v>
      </c>
      <c r="L106" s="13">
        <v>535607680.42224801</v>
      </c>
    </row>
    <row r="107" spans="2:12" s="1" customFormat="1" ht="16.5" customHeight="1" x14ac:dyDescent="0.2">
      <c r="B107" s="62">
        <v>44805</v>
      </c>
      <c r="C107" s="63">
        <v>47727</v>
      </c>
      <c r="D107" s="13">
        <v>96</v>
      </c>
      <c r="E107" s="64">
        <v>2922</v>
      </c>
      <c r="F107" s="111"/>
      <c r="G107" s="111"/>
      <c r="H107" s="94">
        <v>1169019096.7191801</v>
      </c>
      <c r="I107" s="94"/>
      <c r="J107" s="13">
        <v>996167998.50832403</v>
      </c>
      <c r="K107" s="13">
        <v>783595478.80262303</v>
      </c>
      <c r="L107" s="13">
        <v>525216607.52250302</v>
      </c>
    </row>
    <row r="108" spans="2:12" s="1" customFormat="1" ht="16.5" customHeight="1" x14ac:dyDescent="0.2">
      <c r="B108" s="62">
        <v>44805</v>
      </c>
      <c r="C108" s="63">
        <v>47757</v>
      </c>
      <c r="D108" s="13">
        <v>97</v>
      </c>
      <c r="E108" s="64">
        <v>2952</v>
      </c>
      <c r="F108" s="111"/>
      <c r="G108" s="111"/>
      <c r="H108" s="94">
        <v>1155686399.6296401</v>
      </c>
      <c r="I108" s="94"/>
      <c r="J108" s="13">
        <v>983190204.83029699</v>
      </c>
      <c r="K108" s="13">
        <v>771483506.83498204</v>
      </c>
      <c r="L108" s="13">
        <v>514978689.84541702</v>
      </c>
    </row>
    <row r="109" spans="2:12" s="1" customFormat="1" ht="16.5" customHeight="1" x14ac:dyDescent="0.2">
      <c r="B109" s="62">
        <v>44805</v>
      </c>
      <c r="C109" s="63">
        <v>47788</v>
      </c>
      <c r="D109" s="13">
        <v>98</v>
      </c>
      <c r="E109" s="64">
        <v>2983</v>
      </c>
      <c r="F109" s="111"/>
      <c r="G109" s="111"/>
      <c r="H109" s="94">
        <v>1142793371.00318</v>
      </c>
      <c r="I109" s="94"/>
      <c r="J109" s="13">
        <v>970572612.55128396</v>
      </c>
      <c r="K109" s="13">
        <v>759645952.04213905</v>
      </c>
      <c r="L109" s="13">
        <v>504929168.583323</v>
      </c>
    </row>
    <row r="110" spans="2:12" s="1" customFormat="1" ht="16.5" customHeight="1" x14ac:dyDescent="0.2">
      <c r="B110" s="62">
        <v>44805</v>
      </c>
      <c r="C110" s="63">
        <v>47818</v>
      </c>
      <c r="D110" s="13">
        <v>99</v>
      </c>
      <c r="E110" s="64">
        <v>3013</v>
      </c>
      <c r="F110" s="111"/>
      <c r="G110" s="111"/>
      <c r="H110" s="94">
        <v>1128513046.18417</v>
      </c>
      <c r="I110" s="94"/>
      <c r="J110" s="13">
        <v>956871157.999318</v>
      </c>
      <c r="K110" s="13">
        <v>747078825.27058303</v>
      </c>
      <c r="L110" s="13">
        <v>494540361.92534101</v>
      </c>
    </row>
    <row r="111" spans="2:12" s="1" customFormat="1" ht="16.5" customHeight="1" x14ac:dyDescent="0.2">
      <c r="B111" s="62">
        <v>44805</v>
      </c>
      <c r="C111" s="63">
        <v>47849</v>
      </c>
      <c r="D111" s="13">
        <v>100</v>
      </c>
      <c r="E111" s="64">
        <v>3044</v>
      </c>
      <c r="F111" s="111"/>
      <c r="G111" s="111"/>
      <c r="H111" s="94">
        <v>1114028712.4505701</v>
      </c>
      <c r="I111" s="94"/>
      <c r="J111" s="13">
        <v>942987733.69381499</v>
      </c>
      <c r="K111" s="13">
        <v>734366909.42720497</v>
      </c>
      <c r="L111" s="13">
        <v>484066506.51466</v>
      </c>
    </row>
    <row r="112" spans="2:12" s="1" customFormat="1" ht="16.5" customHeight="1" x14ac:dyDescent="0.2">
      <c r="B112" s="62">
        <v>44805</v>
      </c>
      <c r="C112" s="63">
        <v>47880</v>
      </c>
      <c r="D112" s="13">
        <v>101</v>
      </c>
      <c r="E112" s="64">
        <v>3075</v>
      </c>
      <c r="F112" s="111"/>
      <c r="G112" s="111"/>
      <c r="H112" s="94">
        <v>1100855086.2319901</v>
      </c>
      <c r="I112" s="94"/>
      <c r="J112" s="13">
        <v>930256239.38287604</v>
      </c>
      <c r="K112" s="13">
        <v>722609622.18840802</v>
      </c>
      <c r="L112" s="13">
        <v>474299093.433294</v>
      </c>
    </row>
    <row r="113" spans="2:12" s="1" customFormat="1" ht="16.5" customHeight="1" x14ac:dyDescent="0.2">
      <c r="B113" s="62">
        <v>44805</v>
      </c>
      <c r="C113" s="63">
        <v>47908</v>
      </c>
      <c r="D113" s="13">
        <v>102</v>
      </c>
      <c r="E113" s="64">
        <v>3103</v>
      </c>
      <c r="F113" s="111"/>
      <c r="G113" s="111"/>
      <c r="H113" s="94">
        <v>1088031233.12357</v>
      </c>
      <c r="I113" s="94"/>
      <c r="J113" s="13">
        <v>918011081.58358896</v>
      </c>
      <c r="K113" s="13">
        <v>711459509.45466995</v>
      </c>
      <c r="L113" s="13">
        <v>465193624.49674201</v>
      </c>
    </row>
    <row r="114" spans="2:12" s="1" customFormat="1" ht="16.5" customHeight="1" x14ac:dyDescent="0.2">
      <c r="B114" s="62">
        <v>44805</v>
      </c>
      <c r="C114" s="63">
        <v>47939</v>
      </c>
      <c r="D114" s="13">
        <v>103</v>
      </c>
      <c r="E114" s="64">
        <v>3134</v>
      </c>
      <c r="F114" s="111"/>
      <c r="G114" s="111"/>
      <c r="H114" s="94">
        <v>1075275675.83652</v>
      </c>
      <c r="I114" s="94"/>
      <c r="J114" s="13">
        <v>905709998.12312698</v>
      </c>
      <c r="K114" s="13">
        <v>700141014.75066805</v>
      </c>
      <c r="L114" s="13">
        <v>455853931.52028501</v>
      </c>
    </row>
    <row r="115" spans="2:12" s="1" customFormat="1" ht="16.5" customHeight="1" x14ac:dyDescent="0.2">
      <c r="B115" s="62">
        <v>44805</v>
      </c>
      <c r="C115" s="63">
        <v>47969</v>
      </c>
      <c r="D115" s="13">
        <v>104</v>
      </c>
      <c r="E115" s="64">
        <v>3164</v>
      </c>
      <c r="F115" s="111"/>
      <c r="G115" s="111"/>
      <c r="H115" s="94">
        <v>1062507260.1507699</v>
      </c>
      <c r="I115" s="94"/>
      <c r="J115" s="13">
        <v>893486113.25643504</v>
      </c>
      <c r="K115" s="13">
        <v>688991607.76870501</v>
      </c>
      <c r="L115" s="13">
        <v>446755801.148619</v>
      </c>
    </row>
    <row r="116" spans="2:12" s="1" customFormat="1" ht="16.5" customHeight="1" x14ac:dyDescent="0.2">
      <c r="B116" s="62">
        <v>44805</v>
      </c>
      <c r="C116" s="63">
        <v>48000</v>
      </c>
      <c r="D116" s="13">
        <v>105</v>
      </c>
      <c r="E116" s="64">
        <v>3195</v>
      </c>
      <c r="F116" s="111"/>
      <c r="G116" s="111"/>
      <c r="H116" s="94">
        <v>1049627452.92091</v>
      </c>
      <c r="I116" s="94"/>
      <c r="J116" s="13">
        <v>881158146.82838702</v>
      </c>
      <c r="K116" s="13">
        <v>677757104.64422405</v>
      </c>
      <c r="L116" s="13">
        <v>437609727.15008402</v>
      </c>
    </row>
    <row r="117" spans="2:12" s="1" customFormat="1" ht="16.5" customHeight="1" x14ac:dyDescent="0.2">
      <c r="B117" s="62">
        <v>44805</v>
      </c>
      <c r="C117" s="63">
        <v>48030</v>
      </c>
      <c r="D117" s="13">
        <v>106</v>
      </c>
      <c r="E117" s="64">
        <v>3225</v>
      </c>
      <c r="F117" s="111"/>
      <c r="G117" s="111"/>
      <c r="H117" s="94">
        <v>1037208248.80769</v>
      </c>
      <c r="I117" s="94"/>
      <c r="J117" s="13">
        <v>869303047.55435705</v>
      </c>
      <c r="K117" s="13">
        <v>666992863.764961</v>
      </c>
      <c r="L117" s="13">
        <v>428894185.84617001</v>
      </c>
    </row>
    <row r="118" spans="2:12" s="1" customFormat="1" ht="16.5" customHeight="1" x14ac:dyDescent="0.2">
      <c r="B118" s="62">
        <v>44805</v>
      </c>
      <c r="C118" s="63">
        <v>48061</v>
      </c>
      <c r="D118" s="13">
        <v>107</v>
      </c>
      <c r="E118" s="64">
        <v>3256</v>
      </c>
      <c r="F118" s="111"/>
      <c r="G118" s="111"/>
      <c r="H118" s="94">
        <v>1025072769.3149</v>
      </c>
      <c r="I118" s="94"/>
      <c r="J118" s="13">
        <v>857674930.47378504</v>
      </c>
      <c r="K118" s="13">
        <v>656397312.27400899</v>
      </c>
      <c r="L118" s="13">
        <v>420293220.97880602</v>
      </c>
    </row>
    <row r="119" spans="2:12" s="1" customFormat="1" ht="16.5" customHeight="1" x14ac:dyDescent="0.2">
      <c r="B119" s="62">
        <v>44805</v>
      </c>
      <c r="C119" s="63">
        <v>48092</v>
      </c>
      <c r="D119" s="13">
        <v>108</v>
      </c>
      <c r="E119" s="64">
        <v>3287</v>
      </c>
      <c r="F119" s="111"/>
      <c r="G119" s="111"/>
      <c r="H119" s="94">
        <v>1013000427.38465</v>
      </c>
      <c r="I119" s="94"/>
      <c r="J119" s="13">
        <v>846136494.37920594</v>
      </c>
      <c r="K119" s="13">
        <v>645919800.33904505</v>
      </c>
      <c r="L119" s="13">
        <v>411832682.32895702</v>
      </c>
    </row>
    <row r="120" spans="2:12" s="1" customFormat="1" ht="16.5" customHeight="1" x14ac:dyDescent="0.2">
      <c r="B120" s="62">
        <v>44805</v>
      </c>
      <c r="C120" s="63">
        <v>48122</v>
      </c>
      <c r="D120" s="13">
        <v>109</v>
      </c>
      <c r="E120" s="64">
        <v>3317</v>
      </c>
      <c r="F120" s="111"/>
      <c r="G120" s="111"/>
      <c r="H120" s="94">
        <v>999866800.58159494</v>
      </c>
      <c r="I120" s="94"/>
      <c r="J120" s="13">
        <v>833795423.37918496</v>
      </c>
      <c r="K120" s="13">
        <v>634932335.68404806</v>
      </c>
      <c r="L120" s="13">
        <v>403167707.738208</v>
      </c>
    </row>
    <row r="121" spans="2:12" s="1" customFormat="1" ht="16.5" customHeight="1" x14ac:dyDescent="0.2">
      <c r="B121" s="62">
        <v>44805</v>
      </c>
      <c r="C121" s="63">
        <v>48153</v>
      </c>
      <c r="D121" s="13">
        <v>110</v>
      </c>
      <c r="E121" s="64">
        <v>3348</v>
      </c>
      <c r="F121" s="111"/>
      <c r="G121" s="111"/>
      <c r="H121" s="94">
        <v>988038653.42052698</v>
      </c>
      <c r="I121" s="94"/>
      <c r="J121" s="13">
        <v>822534405.18968797</v>
      </c>
      <c r="K121" s="13">
        <v>624764154.18280196</v>
      </c>
      <c r="L121" s="13">
        <v>395030854.020684</v>
      </c>
    </row>
    <row r="122" spans="2:12" s="1" customFormat="1" ht="16.5" customHeight="1" x14ac:dyDescent="0.2">
      <c r="B122" s="62">
        <v>44805</v>
      </c>
      <c r="C122" s="63">
        <v>48183</v>
      </c>
      <c r="D122" s="13">
        <v>111</v>
      </c>
      <c r="E122" s="64">
        <v>3378</v>
      </c>
      <c r="F122" s="111"/>
      <c r="G122" s="111"/>
      <c r="H122" s="94">
        <v>976081814.62051797</v>
      </c>
      <c r="I122" s="94"/>
      <c r="J122" s="13">
        <v>811246655.86629605</v>
      </c>
      <c r="K122" s="13">
        <v>614673822.62222505</v>
      </c>
      <c r="L122" s="13">
        <v>387057703.21595299</v>
      </c>
    </row>
    <row r="123" spans="2:12" s="1" customFormat="1" ht="16.5" customHeight="1" x14ac:dyDescent="0.2">
      <c r="B123" s="62">
        <v>44805</v>
      </c>
      <c r="C123" s="63">
        <v>48214</v>
      </c>
      <c r="D123" s="13">
        <v>112</v>
      </c>
      <c r="E123" s="64">
        <v>3409</v>
      </c>
      <c r="F123" s="111"/>
      <c r="G123" s="111"/>
      <c r="H123" s="94">
        <v>964168966.80343997</v>
      </c>
      <c r="I123" s="94"/>
      <c r="J123" s="13">
        <v>799986440.78886199</v>
      </c>
      <c r="K123" s="13">
        <v>604600521.46693599</v>
      </c>
      <c r="L123" s="13">
        <v>379102051.11378902</v>
      </c>
    </row>
    <row r="124" spans="2:12" s="1" customFormat="1" ht="16.5" customHeight="1" x14ac:dyDescent="0.2">
      <c r="B124" s="62">
        <v>44805</v>
      </c>
      <c r="C124" s="63">
        <v>48245</v>
      </c>
      <c r="D124" s="13">
        <v>113</v>
      </c>
      <c r="E124" s="64">
        <v>3440</v>
      </c>
      <c r="F124" s="111"/>
      <c r="G124" s="111"/>
      <c r="H124" s="94">
        <v>951702906.098315</v>
      </c>
      <c r="I124" s="94"/>
      <c r="J124" s="13">
        <v>788303857.25784099</v>
      </c>
      <c r="K124" s="13">
        <v>594256082.79531705</v>
      </c>
      <c r="L124" s="13">
        <v>371037557.31033999</v>
      </c>
    </row>
    <row r="125" spans="2:12" s="1" customFormat="1" ht="16.5" customHeight="1" x14ac:dyDescent="0.2">
      <c r="B125" s="62">
        <v>44805</v>
      </c>
      <c r="C125" s="63">
        <v>48274</v>
      </c>
      <c r="D125" s="13">
        <v>114</v>
      </c>
      <c r="E125" s="64">
        <v>3469</v>
      </c>
      <c r="F125" s="111"/>
      <c r="G125" s="111"/>
      <c r="H125" s="94">
        <v>939459301.62195206</v>
      </c>
      <c r="I125" s="94"/>
      <c r="J125" s="13">
        <v>776927633.55346203</v>
      </c>
      <c r="K125" s="13">
        <v>584286691.77935803</v>
      </c>
      <c r="L125" s="13">
        <v>363367246.727516</v>
      </c>
    </row>
    <row r="126" spans="2:12" s="1" customFormat="1" ht="16.5" customHeight="1" x14ac:dyDescent="0.2">
      <c r="B126" s="62">
        <v>44805</v>
      </c>
      <c r="C126" s="63">
        <v>48305</v>
      </c>
      <c r="D126" s="13">
        <v>115</v>
      </c>
      <c r="E126" s="64">
        <v>3500</v>
      </c>
      <c r="F126" s="111"/>
      <c r="G126" s="111"/>
      <c r="H126" s="94">
        <v>928068623.95620704</v>
      </c>
      <c r="I126" s="94"/>
      <c r="J126" s="13">
        <v>766205856.58289397</v>
      </c>
      <c r="K126" s="13">
        <v>574757948.64836597</v>
      </c>
      <c r="L126" s="13">
        <v>355927373.09002</v>
      </c>
    </row>
    <row r="127" spans="2:12" s="1" customFormat="1" ht="16.5" customHeight="1" x14ac:dyDescent="0.2">
      <c r="B127" s="62">
        <v>44805</v>
      </c>
      <c r="C127" s="63">
        <v>48335</v>
      </c>
      <c r="D127" s="13">
        <v>116</v>
      </c>
      <c r="E127" s="64">
        <v>3530</v>
      </c>
      <c r="F127" s="111"/>
      <c r="G127" s="111"/>
      <c r="H127" s="94">
        <v>916634962.82087898</v>
      </c>
      <c r="I127" s="94"/>
      <c r="J127" s="13">
        <v>755524158.14051104</v>
      </c>
      <c r="K127" s="13">
        <v>565350319.26213503</v>
      </c>
      <c r="L127" s="13">
        <v>348666424.715774</v>
      </c>
    </row>
    <row r="128" spans="2:12" s="1" customFormat="1" ht="16.5" customHeight="1" x14ac:dyDescent="0.2">
      <c r="B128" s="62">
        <v>44805</v>
      </c>
      <c r="C128" s="63">
        <v>48366</v>
      </c>
      <c r="D128" s="13">
        <v>117</v>
      </c>
      <c r="E128" s="64">
        <v>3561</v>
      </c>
      <c r="F128" s="111"/>
      <c r="G128" s="111"/>
      <c r="H128" s="94">
        <v>905336589.60964596</v>
      </c>
      <c r="I128" s="94"/>
      <c r="J128" s="13">
        <v>744945994.38397503</v>
      </c>
      <c r="K128" s="13">
        <v>556017125.63661695</v>
      </c>
      <c r="L128" s="13">
        <v>341457986.09876603</v>
      </c>
    </row>
    <row r="129" spans="2:12" s="1" customFormat="1" ht="16.5" customHeight="1" x14ac:dyDescent="0.2">
      <c r="B129" s="62">
        <v>44805</v>
      </c>
      <c r="C129" s="63">
        <v>48396</v>
      </c>
      <c r="D129" s="13">
        <v>118</v>
      </c>
      <c r="E129" s="64">
        <v>3591</v>
      </c>
      <c r="F129" s="111"/>
      <c r="G129" s="111"/>
      <c r="H129" s="94">
        <v>893959454.98670697</v>
      </c>
      <c r="I129" s="94"/>
      <c r="J129" s="13">
        <v>734377054.20940399</v>
      </c>
      <c r="K129" s="13">
        <v>546779527.17306197</v>
      </c>
      <c r="L129" s="13">
        <v>334408597.79149699</v>
      </c>
    </row>
    <row r="130" spans="2:12" s="1" customFormat="1" ht="16.5" customHeight="1" x14ac:dyDescent="0.2">
      <c r="B130" s="62">
        <v>44805</v>
      </c>
      <c r="C130" s="63">
        <v>48427</v>
      </c>
      <c r="D130" s="13">
        <v>119</v>
      </c>
      <c r="E130" s="64">
        <v>3622</v>
      </c>
      <c r="F130" s="111"/>
      <c r="G130" s="111"/>
      <c r="H130" s="94">
        <v>882785502.58805597</v>
      </c>
      <c r="I130" s="94"/>
      <c r="J130" s="13">
        <v>723967796.17338705</v>
      </c>
      <c r="K130" s="13">
        <v>537658464.46699703</v>
      </c>
      <c r="L130" s="13">
        <v>327437410.181292</v>
      </c>
    </row>
    <row r="131" spans="2:12" s="1" customFormat="1" ht="16.5" customHeight="1" x14ac:dyDescent="0.2">
      <c r="B131" s="62">
        <v>44805</v>
      </c>
      <c r="C131" s="63">
        <v>48458</v>
      </c>
      <c r="D131" s="13">
        <v>120</v>
      </c>
      <c r="E131" s="64">
        <v>3653</v>
      </c>
      <c r="F131" s="111"/>
      <c r="G131" s="111"/>
      <c r="H131" s="94">
        <v>871659598.259727</v>
      </c>
      <c r="I131" s="94"/>
      <c r="J131" s="13">
        <v>713631072.46333504</v>
      </c>
      <c r="K131" s="13">
        <v>528633989.72574002</v>
      </c>
      <c r="L131" s="13">
        <v>320577850.427342</v>
      </c>
    </row>
    <row r="132" spans="2:12" s="1" customFormat="1" ht="16.5" customHeight="1" x14ac:dyDescent="0.2">
      <c r="B132" s="62">
        <v>44805</v>
      </c>
      <c r="C132" s="63">
        <v>48488</v>
      </c>
      <c r="D132" s="13">
        <v>121</v>
      </c>
      <c r="E132" s="64">
        <v>3683</v>
      </c>
      <c r="F132" s="111"/>
      <c r="G132" s="111"/>
      <c r="H132" s="94">
        <v>860463797.03904605</v>
      </c>
      <c r="I132" s="94"/>
      <c r="J132" s="13">
        <v>703308713.12441599</v>
      </c>
      <c r="K132" s="13">
        <v>519705241.841869</v>
      </c>
      <c r="L132" s="13">
        <v>313871302.42655098</v>
      </c>
    </row>
    <row r="133" spans="2:12" s="1" customFormat="1" ht="16.5" customHeight="1" x14ac:dyDescent="0.2">
      <c r="B133" s="62">
        <v>44805</v>
      </c>
      <c r="C133" s="63">
        <v>48519</v>
      </c>
      <c r="D133" s="13">
        <v>122</v>
      </c>
      <c r="E133" s="64">
        <v>3714</v>
      </c>
      <c r="F133" s="111"/>
      <c r="G133" s="111"/>
      <c r="H133" s="94">
        <v>849458052.73696804</v>
      </c>
      <c r="I133" s="94"/>
      <c r="J133" s="13">
        <v>693135451.32871699</v>
      </c>
      <c r="K133" s="13">
        <v>510885179.55035001</v>
      </c>
      <c r="L133" s="13">
        <v>307237651.07797498</v>
      </c>
    </row>
    <row r="134" spans="2:12" s="1" customFormat="1" ht="16.5" customHeight="1" x14ac:dyDescent="0.2">
      <c r="B134" s="62">
        <v>44805</v>
      </c>
      <c r="C134" s="63">
        <v>48549</v>
      </c>
      <c r="D134" s="13">
        <v>123</v>
      </c>
      <c r="E134" s="64">
        <v>3744</v>
      </c>
      <c r="F134" s="111"/>
      <c r="G134" s="111"/>
      <c r="H134" s="94">
        <v>838097647.59511495</v>
      </c>
      <c r="I134" s="94"/>
      <c r="J134" s="13">
        <v>682743157.44260502</v>
      </c>
      <c r="K134" s="13">
        <v>501986821.44588101</v>
      </c>
      <c r="L134" s="13">
        <v>300648839.06774998</v>
      </c>
    </row>
    <row r="135" spans="2:12" s="1" customFormat="1" ht="16.5" customHeight="1" x14ac:dyDescent="0.2">
      <c r="B135" s="62">
        <v>44805</v>
      </c>
      <c r="C135" s="63">
        <v>48580</v>
      </c>
      <c r="D135" s="13">
        <v>124</v>
      </c>
      <c r="E135" s="64">
        <v>3775</v>
      </c>
      <c r="F135" s="111"/>
      <c r="G135" s="111"/>
      <c r="H135" s="94">
        <v>827058466.17505598</v>
      </c>
      <c r="I135" s="94"/>
      <c r="J135" s="13">
        <v>672607530.43088102</v>
      </c>
      <c r="K135" s="13">
        <v>493276899.67553401</v>
      </c>
      <c r="L135" s="13">
        <v>294180995.10478801</v>
      </c>
    </row>
    <row r="136" spans="2:12" s="1" customFormat="1" ht="16.5" customHeight="1" x14ac:dyDescent="0.2">
      <c r="B136" s="62">
        <v>44805</v>
      </c>
      <c r="C136" s="63">
        <v>48611</v>
      </c>
      <c r="D136" s="13">
        <v>125</v>
      </c>
      <c r="E136" s="64">
        <v>3806</v>
      </c>
      <c r="F136" s="111"/>
      <c r="G136" s="111"/>
      <c r="H136" s="94">
        <v>816195168.40572906</v>
      </c>
      <c r="I136" s="94"/>
      <c r="J136" s="13">
        <v>662647116.19237602</v>
      </c>
      <c r="K136" s="13">
        <v>484736204.09902602</v>
      </c>
      <c r="L136" s="13">
        <v>287863043.06720901</v>
      </c>
    </row>
    <row r="137" spans="2:12" s="1" customFormat="1" ht="16.5" customHeight="1" x14ac:dyDescent="0.2">
      <c r="B137" s="62">
        <v>44805</v>
      </c>
      <c r="C137" s="63">
        <v>48639</v>
      </c>
      <c r="D137" s="13">
        <v>126</v>
      </c>
      <c r="E137" s="64">
        <v>3834</v>
      </c>
      <c r="F137" s="111"/>
      <c r="G137" s="111"/>
      <c r="H137" s="94">
        <v>805390475.551898</v>
      </c>
      <c r="I137" s="94"/>
      <c r="J137" s="13">
        <v>652873295.66376698</v>
      </c>
      <c r="K137" s="13">
        <v>476489315.36699897</v>
      </c>
      <c r="L137" s="13">
        <v>281882836.04567498</v>
      </c>
    </row>
    <row r="138" spans="2:12" s="1" customFormat="1" ht="16.5" customHeight="1" x14ac:dyDescent="0.2">
      <c r="B138" s="62">
        <v>44805</v>
      </c>
      <c r="C138" s="63">
        <v>48670</v>
      </c>
      <c r="D138" s="13">
        <v>127</v>
      </c>
      <c r="E138" s="64">
        <v>3865</v>
      </c>
      <c r="F138" s="111"/>
      <c r="G138" s="111"/>
      <c r="H138" s="94">
        <v>794660991.49629605</v>
      </c>
      <c r="I138" s="94"/>
      <c r="J138" s="13">
        <v>643083089.55174303</v>
      </c>
      <c r="K138" s="13">
        <v>468150448.67564303</v>
      </c>
      <c r="L138" s="13">
        <v>275776673.83121401</v>
      </c>
    </row>
    <row r="139" spans="2:12" s="1" customFormat="1" ht="16.5" customHeight="1" x14ac:dyDescent="0.2">
      <c r="B139" s="62">
        <v>44805</v>
      </c>
      <c r="C139" s="63">
        <v>48700</v>
      </c>
      <c r="D139" s="13">
        <v>128</v>
      </c>
      <c r="E139" s="64">
        <v>3895</v>
      </c>
      <c r="F139" s="111"/>
      <c r="G139" s="111"/>
      <c r="H139" s="94">
        <v>784000091.43072104</v>
      </c>
      <c r="I139" s="94"/>
      <c r="J139" s="13">
        <v>633414306.82230604</v>
      </c>
      <c r="K139" s="13">
        <v>459976866.28745598</v>
      </c>
      <c r="L139" s="13">
        <v>269851078.98080403</v>
      </c>
    </row>
    <row r="140" spans="2:12" s="1" customFormat="1" ht="16.5" customHeight="1" x14ac:dyDescent="0.2">
      <c r="B140" s="62">
        <v>44805</v>
      </c>
      <c r="C140" s="63">
        <v>48731</v>
      </c>
      <c r="D140" s="13">
        <v>129</v>
      </c>
      <c r="E140" s="64">
        <v>3926</v>
      </c>
      <c r="F140" s="111"/>
      <c r="G140" s="111"/>
      <c r="H140" s="94">
        <v>773401171.07427704</v>
      </c>
      <c r="I140" s="94"/>
      <c r="J140" s="13">
        <v>623791366.32103896</v>
      </c>
      <c r="K140" s="13">
        <v>451836773.80834699</v>
      </c>
      <c r="L140" s="13">
        <v>263952854.13810799</v>
      </c>
    </row>
    <row r="141" spans="2:12" s="1" customFormat="1" ht="16.5" customHeight="1" x14ac:dyDescent="0.2">
      <c r="B141" s="62">
        <v>44805</v>
      </c>
      <c r="C141" s="63">
        <v>48761</v>
      </c>
      <c r="D141" s="13">
        <v>130</v>
      </c>
      <c r="E141" s="64">
        <v>3956</v>
      </c>
      <c r="F141" s="111"/>
      <c r="G141" s="111"/>
      <c r="H141" s="94">
        <v>762867088.85779405</v>
      </c>
      <c r="I141" s="94"/>
      <c r="J141" s="13">
        <v>614285089.44902802</v>
      </c>
      <c r="K141" s="13">
        <v>443855857.60979801</v>
      </c>
      <c r="L141" s="13">
        <v>258227700.230519</v>
      </c>
    </row>
    <row r="142" spans="2:12" s="1" customFormat="1" ht="16.5" customHeight="1" x14ac:dyDescent="0.2">
      <c r="B142" s="62">
        <v>44805</v>
      </c>
      <c r="C142" s="63">
        <v>48792</v>
      </c>
      <c r="D142" s="13">
        <v>131</v>
      </c>
      <c r="E142" s="64">
        <v>3987</v>
      </c>
      <c r="F142" s="111"/>
      <c r="G142" s="111"/>
      <c r="H142" s="94">
        <v>752420217.58129799</v>
      </c>
      <c r="I142" s="94"/>
      <c r="J142" s="13">
        <v>604845327.728423</v>
      </c>
      <c r="K142" s="13">
        <v>435923623.56860501</v>
      </c>
      <c r="L142" s="13">
        <v>252538674.27565199</v>
      </c>
    </row>
    <row r="143" spans="2:12" s="1" customFormat="1" ht="16.5" customHeight="1" x14ac:dyDescent="0.2">
      <c r="B143" s="62">
        <v>44805</v>
      </c>
      <c r="C143" s="63">
        <v>48823</v>
      </c>
      <c r="D143" s="13">
        <v>132</v>
      </c>
      <c r="E143" s="64">
        <v>4018</v>
      </c>
      <c r="F143" s="111"/>
      <c r="G143" s="111"/>
      <c r="H143" s="94">
        <v>742042754.71953797</v>
      </c>
      <c r="I143" s="94"/>
      <c r="J143" s="13">
        <v>595491520.442559</v>
      </c>
      <c r="K143" s="13">
        <v>428090656.78122997</v>
      </c>
      <c r="L143" s="13">
        <v>246950471.801305</v>
      </c>
    </row>
    <row r="144" spans="2:12" s="1" customFormat="1" ht="16.5" customHeight="1" x14ac:dyDescent="0.2">
      <c r="B144" s="62">
        <v>44805</v>
      </c>
      <c r="C144" s="63">
        <v>48853</v>
      </c>
      <c r="D144" s="13">
        <v>133</v>
      </c>
      <c r="E144" s="64">
        <v>4048</v>
      </c>
      <c r="F144" s="111"/>
      <c r="G144" s="111"/>
      <c r="H144" s="94">
        <v>731679934.58511603</v>
      </c>
      <c r="I144" s="94"/>
      <c r="J144" s="13">
        <v>586211532.81294596</v>
      </c>
      <c r="K144" s="13">
        <v>420382175.35139102</v>
      </c>
      <c r="L144" s="13">
        <v>241509649.457578</v>
      </c>
    </row>
    <row r="145" spans="2:12" s="1" customFormat="1" ht="16.5" customHeight="1" x14ac:dyDescent="0.2">
      <c r="B145" s="62">
        <v>44805</v>
      </c>
      <c r="C145" s="63">
        <v>48884</v>
      </c>
      <c r="D145" s="13">
        <v>134</v>
      </c>
      <c r="E145" s="64">
        <v>4079</v>
      </c>
      <c r="F145" s="111"/>
      <c r="G145" s="111"/>
      <c r="H145" s="94">
        <v>721417079.76058698</v>
      </c>
      <c r="I145" s="94"/>
      <c r="J145" s="13">
        <v>577008767.58235598</v>
      </c>
      <c r="K145" s="13">
        <v>412730382.61181998</v>
      </c>
      <c r="L145" s="13">
        <v>236109387.18735799</v>
      </c>
    </row>
    <row r="146" spans="2:12" s="1" customFormat="1" ht="16.5" customHeight="1" x14ac:dyDescent="0.2">
      <c r="B146" s="62">
        <v>44805</v>
      </c>
      <c r="C146" s="63">
        <v>48914</v>
      </c>
      <c r="D146" s="13">
        <v>135</v>
      </c>
      <c r="E146" s="64">
        <v>4109</v>
      </c>
      <c r="F146" s="111"/>
      <c r="G146" s="111"/>
      <c r="H146" s="94">
        <v>710431994.82635498</v>
      </c>
      <c r="I146" s="94"/>
      <c r="J146" s="13">
        <v>567289916.96272302</v>
      </c>
      <c r="K146" s="13">
        <v>404779826.19434398</v>
      </c>
      <c r="L146" s="13">
        <v>230611922.853863</v>
      </c>
    </row>
    <row r="147" spans="2:12" s="1" customFormat="1" ht="16.5" customHeight="1" x14ac:dyDescent="0.2">
      <c r="B147" s="62">
        <v>44805</v>
      </c>
      <c r="C147" s="63">
        <v>48945</v>
      </c>
      <c r="D147" s="13">
        <v>136</v>
      </c>
      <c r="E147" s="64">
        <v>4140</v>
      </c>
      <c r="F147" s="111"/>
      <c r="G147" s="111"/>
      <c r="H147" s="94">
        <v>700239563.85650098</v>
      </c>
      <c r="I147" s="94"/>
      <c r="J147" s="13">
        <v>558202756.13456702</v>
      </c>
      <c r="K147" s="13">
        <v>397282892.77883798</v>
      </c>
      <c r="L147" s="13">
        <v>225382079.418237</v>
      </c>
    </row>
    <row r="148" spans="2:12" s="1" customFormat="1" ht="16.5" customHeight="1" x14ac:dyDescent="0.2">
      <c r="B148" s="62">
        <v>44805</v>
      </c>
      <c r="C148" s="63">
        <v>48976</v>
      </c>
      <c r="D148" s="13">
        <v>137</v>
      </c>
      <c r="E148" s="64">
        <v>4171</v>
      </c>
      <c r="F148" s="111"/>
      <c r="G148" s="111"/>
      <c r="H148" s="94">
        <v>690084825.17702305</v>
      </c>
      <c r="I148" s="94"/>
      <c r="J148" s="13">
        <v>549174784.20977199</v>
      </c>
      <c r="K148" s="13">
        <v>389863492.44612402</v>
      </c>
      <c r="L148" s="13">
        <v>220236200.213945</v>
      </c>
    </row>
    <row r="149" spans="2:12" s="1" customFormat="1" ht="16.5" customHeight="1" x14ac:dyDescent="0.2">
      <c r="B149" s="62">
        <v>44805</v>
      </c>
      <c r="C149" s="63">
        <v>49004</v>
      </c>
      <c r="D149" s="13">
        <v>138</v>
      </c>
      <c r="E149" s="64">
        <v>4199</v>
      </c>
      <c r="F149" s="111"/>
      <c r="G149" s="111"/>
      <c r="H149" s="94">
        <v>679978063.74359798</v>
      </c>
      <c r="I149" s="94"/>
      <c r="J149" s="13">
        <v>540302697.87082398</v>
      </c>
      <c r="K149" s="13">
        <v>382683936.86696702</v>
      </c>
      <c r="L149" s="13">
        <v>215353225.49668199</v>
      </c>
    </row>
    <row r="150" spans="2:12" s="1" customFormat="1" ht="16.5" customHeight="1" x14ac:dyDescent="0.2">
      <c r="B150" s="62">
        <v>44805</v>
      </c>
      <c r="C150" s="63">
        <v>49035</v>
      </c>
      <c r="D150" s="13">
        <v>139</v>
      </c>
      <c r="E150" s="64">
        <v>4230</v>
      </c>
      <c r="F150" s="111"/>
      <c r="G150" s="111"/>
      <c r="H150" s="94">
        <v>669880604.32176697</v>
      </c>
      <c r="I150" s="94"/>
      <c r="J150" s="13">
        <v>531376588.29755199</v>
      </c>
      <c r="K150" s="13">
        <v>375404613.90728801</v>
      </c>
      <c r="L150" s="13">
        <v>210362039.795059</v>
      </c>
    </row>
    <row r="151" spans="2:12" s="1" customFormat="1" ht="16.5" customHeight="1" x14ac:dyDescent="0.2">
      <c r="B151" s="62">
        <v>44805</v>
      </c>
      <c r="C151" s="63">
        <v>49065</v>
      </c>
      <c r="D151" s="13">
        <v>140</v>
      </c>
      <c r="E151" s="64">
        <v>4260</v>
      </c>
      <c r="F151" s="111"/>
      <c r="G151" s="111"/>
      <c r="H151" s="94">
        <v>659909303.88655305</v>
      </c>
      <c r="I151" s="94"/>
      <c r="J151" s="13">
        <v>522607724.29209697</v>
      </c>
      <c r="K151" s="13">
        <v>368300901.302104</v>
      </c>
      <c r="L151" s="13">
        <v>205535399.952649</v>
      </c>
    </row>
    <row r="152" spans="2:12" s="1" customFormat="1" ht="16.5" customHeight="1" x14ac:dyDescent="0.2">
      <c r="B152" s="62">
        <v>44805</v>
      </c>
      <c r="C152" s="63">
        <v>49096</v>
      </c>
      <c r="D152" s="13">
        <v>141</v>
      </c>
      <c r="E152" s="64">
        <v>4291</v>
      </c>
      <c r="F152" s="111"/>
      <c r="G152" s="111"/>
      <c r="H152" s="94">
        <v>649752785.63462496</v>
      </c>
      <c r="I152" s="94"/>
      <c r="J152" s="13">
        <v>513691645.03264201</v>
      </c>
      <c r="K152" s="13">
        <v>361096727.24974102</v>
      </c>
      <c r="L152" s="13">
        <v>200661485.32499501</v>
      </c>
    </row>
    <row r="153" spans="2:12" s="1" customFormat="1" ht="16.5" customHeight="1" x14ac:dyDescent="0.2">
      <c r="B153" s="62">
        <v>44805</v>
      </c>
      <c r="C153" s="63">
        <v>49126</v>
      </c>
      <c r="D153" s="13">
        <v>142</v>
      </c>
      <c r="E153" s="64">
        <v>4321</v>
      </c>
      <c r="F153" s="111"/>
      <c r="G153" s="111"/>
      <c r="H153" s="94">
        <v>639989826.09942806</v>
      </c>
      <c r="I153" s="94"/>
      <c r="J153" s="13">
        <v>505142585.19998503</v>
      </c>
      <c r="K153" s="13">
        <v>354213247.70630598</v>
      </c>
      <c r="L153" s="13">
        <v>196029464.59171501</v>
      </c>
    </row>
    <row r="154" spans="2:12" s="1" customFormat="1" ht="16.5" customHeight="1" x14ac:dyDescent="0.2">
      <c r="B154" s="62">
        <v>44805</v>
      </c>
      <c r="C154" s="63">
        <v>49157</v>
      </c>
      <c r="D154" s="13">
        <v>143</v>
      </c>
      <c r="E154" s="64">
        <v>4352</v>
      </c>
      <c r="F154" s="111"/>
      <c r="G154" s="111"/>
      <c r="H154" s="94">
        <v>630324682.00249398</v>
      </c>
      <c r="I154" s="94"/>
      <c r="J154" s="13">
        <v>496670087.46890402</v>
      </c>
      <c r="K154" s="13">
        <v>347386482.50511098</v>
      </c>
      <c r="L154" s="13">
        <v>191437092.00165901</v>
      </c>
    </row>
    <row r="155" spans="2:12" s="1" customFormat="1" ht="16.5" customHeight="1" x14ac:dyDescent="0.2">
      <c r="B155" s="62">
        <v>44805</v>
      </c>
      <c r="C155" s="63">
        <v>49188</v>
      </c>
      <c r="D155" s="13">
        <v>144</v>
      </c>
      <c r="E155" s="64">
        <v>4383</v>
      </c>
      <c r="F155" s="111"/>
      <c r="G155" s="111"/>
      <c r="H155" s="94">
        <v>620778162.22809303</v>
      </c>
      <c r="I155" s="94"/>
      <c r="J155" s="13">
        <v>488318189.16101199</v>
      </c>
      <c r="K155" s="13">
        <v>340676286.48702598</v>
      </c>
      <c r="L155" s="13">
        <v>186944071.71639299</v>
      </c>
    </row>
    <row r="156" spans="2:12" s="1" customFormat="1" ht="16.5" customHeight="1" x14ac:dyDescent="0.2">
      <c r="B156" s="62">
        <v>44805</v>
      </c>
      <c r="C156" s="63">
        <v>49218</v>
      </c>
      <c r="D156" s="13">
        <v>145</v>
      </c>
      <c r="E156" s="64">
        <v>4413</v>
      </c>
      <c r="F156" s="111"/>
      <c r="G156" s="111"/>
      <c r="H156" s="94">
        <v>611370988.93086195</v>
      </c>
      <c r="I156" s="94"/>
      <c r="J156" s="13">
        <v>480128910.589221</v>
      </c>
      <c r="K156" s="13">
        <v>334138584.07270998</v>
      </c>
      <c r="L156" s="13">
        <v>182604932.45142901</v>
      </c>
    </row>
    <row r="157" spans="2:12" s="1" customFormat="1" ht="16.5" customHeight="1" x14ac:dyDescent="0.2">
      <c r="B157" s="62">
        <v>44805</v>
      </c>
      <c r="C157" s="63">
        <v>49249</v>
      </c>
      <c r="D157" s="13">
        <v>146</v>
      </c>
      <c r="E157" s="64">
        <v>4444</v>
      </c>
      <c r="F157" s="111"/>
      <c r="G157" s="111"/>
      <c r="H157" s="94">
        <v>602044458.58743703</v>
      </c>
      <c r="I157" s="94"/>
      <c r="J157" s="13">
        <v>472002580.89173597</v>
      </c>
      <c r="K157" s="13">
        <v>327647785.274005</v>
      </c>
      <c r="L157" s="13">
        <v>178299338.81207001</v>
      </c>
    </row>
    <row r="158" spans="2:12" s="1" customFormat="1" ht="16.5" customHeight="1" x14ac:dyDescent="0.2">
      <c r="B158" s="62">
        <v>44805</v>
      </c>
      <c r="C158" s="63">
        <v>49279</v>
      </c>
      <c r="D158" s="13">
        <v>147</v>
      </c>
      <c r="E158" s="64">
        <v>4474</v>
      </c>
      <c r="F158" s="111"/>
      <c r="G158" s="111"/>
      <c r="H158" s="94">
        <v>592779967.86375904</v>
      </c>
      <c r="I158" s="94"/>
      <c r="J158" s="13">
        <v>463976398.23743302</v>
      </c>
      <c r="K158" s="13">
        <v>321283572.21187198</v>
      </c>
      <c r="L158" s="13">
        <v>174119374.89302501</v>
      </c>
    </row>
    <row r="159" spans="2:12" s="1" customFormat="1" ht="16.5" customHeight="1" x14ac:dyDescent="0.2">
      <c r="B159" s="62">
        <v>44805</v>
      </c>
      <c r="C159" s="63">
        <v>49310</v>
      </c>
      <c r="D159" s="13">
        <v>148</v>
      </c>
      <c r="E159" s="64">
        <v>4505</v>
      </c>
      <c r="F159" s="111"/>
      <c r="G159" s="111"/>
      <c r="H159" s="94">
        <v>583388393.21047902</v>
      </c>
      <c r="I159" s="94"/>
      <c r="J159" s="13">
        <v>455851023.02784097</v>
      </c>
      <c r="K159" s="13">
        <v>314854320.61918199</v>
      </c>
      <c r="L159" s="13">
        <v>169912314.721672</v>
      </c>
    </row>
    <row r="160" spans="2:12" s="1" customFormat="1" ht="16.5" customHeight="1" x14ac:dyDescent="0.2">
      <c r="B160" s="62">
        <v>44805</v>
      </c>
      <c r="C160" s="63">
        <v>49341</v>
      </c>
      <c r="D160" s="13">
        <v>149</v>
      </c>
      <c r="E160" s="64">
        <v>4536</v>
      </c>
      <c r="F160" s="111"/>
      <c r="G160" s="111"/>
      <c r="H160" s="94">
        <v>574278009.03987503</v>
      </c>
      <c r="I160" s="94"/>
      <c r="J160" s="13">
        <v>447971220.99534899</v>
      </c>
      <c r="K160" s="13">
        <v>308624877.77478802</v>
      </c>
      <c r="L160" s="13">
        <v>165845140.09329</v>
      </c>
    </row>
    <row r="161" spans="2:12" s="1" customFormat="1" ht="16.5" customHeight="1" x14ac:dyDescent="0.2">
      <c r="B161" s="62">
        <v>44805</v>
      </c>
      <c r="C161" s="63">
        <v>49369</v>
      </c>
      <c r="D161" s="13">
        <v>150</v>
      </c>
      <c r="E161" s="64">
        <v>4564</v>
      </c>
      <c r="F161" s="111"/>
      <c r="G161" s="111"/>
      <c r="H161" s="94">
        <v>564229725.62282896</v>
      </c>
      <c r="I161" s="94"/>
      <c r="J161" s="13">
        <v>439458646.79170603</v>
      </c>
      <c r="K161" s="13">
        <v>302064679.89553303</v>
      </c>
      <c r="L161" s="13">
        <v>161698792.37606499</v>
      </c>
    </row>
    <row r="162" spans="2:12" s="1" customFormat="1" ht="16.5" customHeight="1" x14ac:dyDescent="0.2">
      <c r="B162" s="62">
        <v>44805</v>
      </c>
      <c r="C162" s="63">
        <v>49400</v>
      </c>
      <c r="D162" s="13">
        <v>151</v>
      </c>
      <c r="E162" s="64">
        <v>4595</v>
      </c>
      <c r="F162" s="111"/>
      <c r="G162" s="111"/>
      <c r="H162" s="94">
        <v>555260773.91506004</v>
      </c>
      <c r="I162" s="94"/>
      <c r="J162" s="13">
        <v>431739540.13014901</v>
      </c>
      <c r="K162" s="13">
        <v>296004184.15309799</v>
      </c>
      <c r="L162" s="13">
        <v>157783396.07550499</v>
      </c>
    </row>
    <row r="163" spans="2:12" s="1" customFormat="1" ht="16.5" customHeight="1" x14ac:dyDescent="0.2">
      <c r="B163" s="62">
        <v>44805</v>
      </c>
      <c r="C163" s="63">
        <v>49430</v>
      </c>
      <c r="D163" s="13">
        <v>152</v>
      </c>
      <c r="E163" s="64">
        <v>4625</v>
      </c>
      <c r="F163" s="111"/>
      <c r="G163" s="111"/>
      <c r="H163" s="94">
        <v>546357851.64711499</v>
      </c>
      <c r="I163" s="94"/>
      <c r="J163" s="13">
        <v>424119830.88089198</v>
      </c>
      <c r="K163" s="13">
        <v>290064361.12735701</v>
      </c>
      <c r="L163" s="13">
        <v>153983400.14161801</v>
      </c>
    </row>
    <row r="164" spans="2:12" s="1" customFormat="1" ht="16.5" customHeight="1" x14ac:dyDescent="0.2">
      <c r="B164" s="62">
        <v>44805</v>
      </c>
      <c r="C164" s="63">
        <v>49461</v>
      </c>
      <c r="D164" s="13">
        <v>153</v>
      </c>
      <c r="E164" s="64">
        <v>4656</v>
      </c>
      <c r="F164" s="111"/>
      <c r="G164" s="111"/>
      <c r="H164" s="94">
        <v>537548878.09627795</v>
      </c>
      <c r="I164" s="94"/>
      <c r="J164" s="13">
        <v>416573970.54828602</v>
      </c>
      <c r="K164" s="13">
        <v>284179022.05642599</v>
      </c>
      <c r="L164" s="13">
        <v>150220141.86864999</v>
      </c>
    </row>
    <row r="165" spans="2:12" s="1" customFormat="1" ht="16.5" customHeight="1" x14ac:dyDescent="0.2">
      <c r="B165" s="62">
        <v>44805</v>
      </c>
      <c r="C165" s="63">
        <v>49491</v>
      </c>
      <c r="D165" s="13">
        <v>154</v>
      </c>
      <c r="E165" s="64">
        <v>4686</v>
      </c>
      <c r="F165" s="111"/>
      <c r="G165" s="111"/>
      <c r="H165" s="94">
        <v>528903282.24026102</v>
      </c>
      <c r="I165" s="94"/>
      <c r="J165" s="13">
        <v>409201288.42788798</v>
      </c>
      <c r="K165" s="13">
        <v>278462453.55503702</v>
      </c>
      <c r="L165" s="13">
        <v>146594906.65448701</v>
      </c>
    </row>
    <row r="166" spans="2:12" s="1" customFormat="1" ht="16.5" customHeight="1" x14ac:dyDescent="0.2">
      <c r="B166" s="62">
        <v>44805</v>
      </c>
      <c r="C166" s="63">
        <v>49522</v>
      </c>
      <c r="D166" s="13">
        <v>155</v>
      </c>
      <c r="E166" s="64">
        <v>4717</v>
      </c>
      <c r="F166" s="111"/>
      <c r="G166" s="111"/>
      <c r="H166" s="94">
        <v>520361654.55440199</v>
      </c>
      <c r="I166" s="94"/>
      <c r="J166" s="13">
        <v>401909984.45655602</v>
      </c>
      <c r="K166" s="13">
        <v>272805135.22045398</v>
      </c>
      <c r="L166" s="13">
        <v>143008350.222458</v>
      </c>
    </row>
    <row r="167" spans="2:12" s="1" customFormat="1" ht="16.5" customHeight="1" x14ac:dyDescent="0.2">
      <c r="B167" s="62">
        <v>44805</v>
      </c>
      <c r="C167" s="63">
        <v>49553</v>
      </c>
      <c r="D167" s="13">
        <v>156</v>
      </c>
      <c r="E167" s="64">
        <v>4748</v>
      </c>
      <c r="F167" s="111"/>
      <c r="G167" s="111"/>
      <c r="H167" s="94">
        <v>511768773.40369397</v>
      </c>
      <c r="I167" s="94"/>
      <c r="J167" s="13">
        <v>394602717.20655698</v>
      </c>
      <c r="K167" s="13">
        <v>267163983.40384099</v>
      </c>
      <c r="L167" s="13">
        <v>139457984.76785001</v>
      </c>
    </row>
    <row r="168" spans="2:12" s="1" customFormat="1" ht="16.5" customHeight="1" x14ac:dyDescent="0.2">
      <c r="B168" s="62">
        <v>44805</v>
      </c>
      <c r="C168" s="63">
        <v>49583</v>
      </c>
      <c r="D168" s="13">
        <v>157</v>
      </c>
      <c r="E168" s="64">
        <v>4778</v>
      </c>
      <c r="F168" s="111"/>
      <c r="G168" s="111"/>
      <c r="H168" s="94">
        <v>503449299.78205597</v>
      </c>
      <c r="I168" s="94"/>
      <c r="J168" s="13">
        <v>387550757.39046699</v>
      </c>
      <c r="K168" s="13">
        <v>261743675.10042399</v>
      </c>
      <c r="L168" s="13">
        <v>136068549.260611</v>
      </c>
    </row>
    <row r="169" spans="2:12" s="1" customFormat="1" ht="16.5" customHeight="1" x14ac:dyDescent="0.2">
      <c r="B169" s="62">
        <v>44805</v>
      </c>
      <c r="C169" s="63">
        <v>49614</v>
      </c>
      <c r="D169" s="13">
        <v>158</v>
      </c>
      <c r="E169" s="64">
        <v>4809</v>
      </c>
      <c r="F169" s="111"/>
      <c r="G169" s="111"/>
      <c r="H169" s="94">
        <v>495206711.55715102</v>
      </c>
      <c r="I169" s="94"/>
      <c r="J169" s="13">
        <v>380559133.817451</v>
      </c>
      <c r="K169" s="13">
        <v>256368019.75836799</v>
      </c>
      <c r="L169" s="13">
        <v>132709504.257397</v>
      </c>
    </row>
    <row r="170" spans="2:12" s="1" customFormat="1" ht="16.5" customHeight="1" x14ac:dyDescent="0.2">
      <c r="B170" s="62">
        <v>44805</v>
      </c>
      <c r="C170" s="63">
        <v>49644</v>
      </c>
      <c r="D170" s="13">
        <v>159</v>
      </c>
      <c r="E170" s="64">
        <v>4839</v>
      </c>
      <c r="F170" s="111"/>
      <c r="G170" s="111"/>
      <c r="H170" s="94">
        <v>487000697.39074802</v>
      </c>
      <c r="I170" s="94"/>
      <c r="J170" s="13">
        <v>373638630.30775702</v>
      </c>
      <c r="K170" s="13">
        <v>251086427.52395099</v>
      </c>
      <c r="L170" s="13">
        <v>129442680.891932</v>
      </c>
    </row>
    <row r="171" spans="2:12" s="1" customFormat="1" ht="16.5" customHeight="1" x14ac:dyDescent="0.2">
      <c r="B171" s="62">
        <v>44805</v>
      </c>
      <c r="C171" s="63">
        <v>49675</v>
      </c>
      <c r="D171" s="13">
        <v>160</v>
      </c>
      <c r="E171" s="64">
        <v>4870</v>
      </c>
      <c r="F171" s="111"/>
      <c r="G171" s="111"/>
      <c r="H171" s="94">
        <v>478825059.03134</v>
      </c>
      <c r="I171" s="94"/>
      <c r="J171" s="13">
        <v>366743004.15670598</v>
      </c>
      <c r="K171" s="13">
        <v>245825763.811068</v>
      </c>
      <c r="L171" s="13">
        <v>126193875.577363</v>
      </c>
    </row>
    <row r="172" spans="2:12" s="1" customFormat="1" ht="16.5" customHeight="1" x14ac:dyDescent="0.2">
      <c r="B172" s="62">
        <v>44805</v>
      </c>
      <c r="C172" s="63">
        <v>49706</v>
      </c>
      <c r="D172" s="13">
        <v>161</v>
      </c>
      <c r="E172" s="64">
        <v>4901</v>
      </c>
      <c r="F172" s="111"/>
      <c r="G172" s="111"/>
      <c r="H172" s="94">
        <v>470678900.19998503</v>
      </c>
      <c r="I172" s="94"/>
      <c r="J172" s="13">
        <v>359892234.90157098</v>
      </c>
      <c r="K172" s="13">
        <v>240620224.85485101</v>
      </c>
      <c r="L172" s="13">
        <v>122998447.264558</v>
      </c>
    </row>
    <row r="173" spans="2:12" s="1" customFormat="1" ht="16.5" customHeight="1" x14ac:dyDescent="0.2">
      <c r="B173" s="62">
        <v>44805</v>
      </c>
      <c r="C173" s="63">
        <v>49735</v>
      </c>
      <c r="D173" s="13">
        <v>162</v>
      </c>
      <c r="E173" s="64">
        <v>4930</v>
      </c>
      <c r="F173" s="111"/>
      <c r="G173" s="111"/>
      <c r="H173" s="94">
        <v>462574894.54926699</v>
      </c>
      <c r="I173" s="94"/>
      <c r="J173" s="13">
        <v>353134498.24952</v>
      </c>
      <c r="K173" s="13">
        <v>235540308.86671099</v>
      </c>
      <c r="L173" s="13">
        <v>119924602.65228499</v>
      </c>
    </row>
    <row r="174" spans="2:12" s="1" customFormat="1" ht="16.5" customHeight="1" x14ac:dyDescent="0.2">
      <c r="B174" s="62">
        <v>44805</v>
      </c>
      <c r="C174" s="63">
        <v>49766</v>
      </c>
      <c r="D174" s="13">
        <v>163</v>
      </c>
      <c r="E174" s="64">
        <v>4961</v>
      </c>
      <c r="F174" s="111"/>
      <c r="G174" s="111"/>
      <c r="H174" s="94">
        <v>454548199.404966</v>
      </c>
      <c r="I174" s="94"/>
      <c r="J174" s="13">
        <v>346418286.201509</v>
      </c>
      <c r="K174" s="13">
        <v>230472968.39917499</v>
      </c>
      <c r="L174" s="13">
        <v>116847564.039189</v>
      </c>
    </row>
    <row r="175" spans="2:12" s="1" customFormat="1" ht="16.5" customHeight="1" x14ac:dyDescent="0.2">
      <c r="B175" s="62">
        <v>44805</v>
      </c>
      <c r="C175" s="63">
        <v>49796</v>
      </c>
      <c r="D175" s="13">
        <v>164</v>
      </c>
      <c r="E175" s="64">
        <v>4991</v>
      </c>
      <c r="F175" s="111"/>
      <c r="G175" s="111"/>
      <c r="H175" s="94">
        <v>446582576.95419401</v>
      </c>
      <c r="I175" s="94"/>
      <c r="J175" s="13">
        <v>339788912.02654099</v>
      </c>
      <c r="K175" s="13">
        <v>225506028.65924701</v>
      </c>
      <c r="L175" s="13">
        <v>113860715.283518</v>
      </c>
    </row>
    <row r="176" spans="2:12" s="1" customFormat="1" ht="16.5" customHeight="1" x14ac:dyDescent="0.2">
      <c r="B176" s="62">
        <v>44805</v>
      </c>
      <c r="C176" s="63">
        <v>49827</v>
      </c>
      <c r="D176" s="13">
        <v>165</v>
      </c>
      <c r="E176" s="64">
        <v>5022</v>
      </c>
      <c r="F176" s="111"/>
      <c r="G176" s="111"/>
      <c r="H176" s="94">
        <v>438714583.11507899</v>
      </c>
      <c r="I176" s="94"/>
      <c r="J176" s="13">
        <v>333236279.73851401</v>
      </c>
      <c r="K176" s="13">
        <v>220594827.092271</v>
      </c>
      <c r="L176" s="13">
        <v>110909231.150878</v>
      </c>
    </row>
    <row r="177" spans="2:12" s="1" customFormat="1" ht="16.5" customHeight="1" x14ac:dyDescent="0.2">
      <c r="B177" s="62">
        <v>44805</v>
      </c>
      <c r="C177" s="63">
        <v>49857</v>
      </c>
      <c r="D177" s="13">
        <v>166</v>
      </c>
      <c r="E177" s="64">
        <v>5052</v>
      </c>
      <c r="F177" s="111"/>
      <c r="G177" s="111"/>
      <c r="H177" s="94">
        <v>431005602.96133602</v>
      </c>
      <c r="I177" s="94"/>
      <c r="J177" s="13">
        <v>326843372.29406703</v>
      </c>
      <c r="K177" s="13">
        <v>215830340.98184699</v>
      </c>
      <c r="L177" s="13">
        <v>108068954.73040099</v>
      </c>
    </row>
    <row r="178" spans="2:12" s="1" customFormat="1" ht="16.5" customHeight="1" x14ac:dyDescent="0.2">
      <c r="B178" s="62">
        <v>44805</v>
      </c>
      <c r="C178" s="63">
        <v>49888</v>
      </c>
      <c r="D178" s="13">
        <v>167</v>
      </c>
      <c r="E178" s="64">
        <v>5083</v>
      </c>
      <c r="F178" s="111"/>
      <c r="G178" s="111"/>
      <c r="H178" s="94">
        <v>423428517.01003999</v>
      </c>
      <c r="I178" s="94"/>
      <c r="J178" s="13">
        <v>320552855.10440397</v>
      </c>
      <c r="K178" s="13">
        <v>211138074.364182</v>
      </c>
      <c r="L178" s="13">
        <v>105271698.467122</v>
      </c>
    </row>
    <row r="179" spans="2:12" s="1" customFormat="1" ht="16.5" customHeight="1" x14ac:dyDescent="0.2">
      <c r="B179" s="62">
        <v>44805</v>
      </c>
      <c r="C179" s="63">
        <v>49919</v>
      </c>
      <c r="D179" s="13">
        <v>168</v>
      </c>
      <c r="E179" s="64">
        <v>5114</v>
      </c>
      <c r="F179" s="111"/>
      <c r="G179" s="111"/>
      <c r="H179" s="94">
        <v>415956843.74033302</v>
      </c>
      <c r="I179" s="94"/>
      <c r="J179" s="13">
        <v>314362402.459409</v>
      </c>
      <c r="K179" s="13">
        <v>206534020.322135</v>
      </c>
      <c r="L179" s="13">
        <v>102539995.04630999</v>
      </c>
    </row>
    <row r="180" spans="2:12" s="1" customFormat="1" ht="16.5" customHeight="1" x14ac:dyDescent="0.2">
      <c r="B180" s="62">
        <v>44805</v>
      </c>
      <c r="C180" s="63">
        <v>49949</v>
      </c>
      <c r="D180" s="13">
        <v>169</v>
      </c>
      <c r="E180" s="64">
        <v>5144</v>
      </c>
      <c r="F180" s="111"/>
      <c r="G180" s="111"/>
      <c r="H180" s="94">
        <v>408587660.12517601</v>
      </c>
      <c r="I180" s="94"/>
      <c r="J180" s="13">
        <v>308286233.38298798</v>
      </c>
      <c r="K180" s="13">
        <v>202043507.229123</v>
      </c>
      <c r="L180" s="13">
        <v>99899352.962593094</v>
      </c>
    </row>
    <row r="181" spans="2:12" s="1" customFormat="1" ht="16.5" customHeight="1" x14ac:dyDescent="0.2">
      <c r="B181" s="62">
        <v>44805</v>
      </c>
      <c r="C181" s="63">
        <v>49980</v>
      </c>
      <c r="D181" s="13">
        <v>170</v>
      </c>
      <c r="E181" s="64">
        <v>5175</v>
      </c>
      <c r="F181" s="111"/>
      <c r="G181" s="111"/>
      <c r="H181" s="94">
        <v>401342400.53986198</v>
      </c>
      <c r="I181" s="94"/>
      <c r="J181" s="13">
        <v>302305959.27899998</v>
      </c>
      <c r="K181" s="13">
        <v>197620306.441598</v>
      </c>
      <c r="L181" s="13">
        <v>97298459.577025905</v>
      </c>
    </row>
    <row r="182" spans="2:12" s="1" customFormat="1" ht="16.5" customHeight="1" x14ac:dyDescent="0.2">
      <c r="B182" s="62">
        <v>44805</v>
      </c>
      <c r="C182" s="63">
        <v>50010</v>
      </c>
      <c r="D182" s="13">
        <v>171</v>
      </c>
      <c r="E182" s="64">
        <v>5205</v>
      </c>
      <c r="F182" s="111"/>
      <c r="G182" s="111"/>
      <c r="H182" s="94">
        <v>394208743.29055601</v>
      </c>
      <c r="I182" s="94"/>
      <c r="J182" s="13">
        <v>296445237.20499498</v>
      </c>
      <c r="K182" s="13">
        <v>193312129.29178101</v>
      </c>
      <c r="L182" s="13">
        <v>94787175.928492293</v>
      </c>
    </row>
    <row r="183" spans="2:12" s="1" customFormat="1" ht="16.5" customHeight="1" x14ac:dyDescent="0.2">
      <c r="B183" s="62">
        <v>44805</v>
      </c>
      <c r="C183" s="63">
        <v>50041</v>
      </c>
      <c r="D183" s="13">
        <v>172</v>
      </c>
      <c r="E183" s="64">
        <v>5236</v>
      </c>
      <c r="F183" s="111"/>
      <c r="G183" s="111"/>
      <c r="H183" s="94">
        <v>387222920.01538998</v>
      </c>
      <c r="I183" s="94"/>
      <c r="J183" s="13">
        <v>290698010.454638</v>
      </c>
      <c r="K183" s="13">
        <v>189082257.86391601</v>
      </c>
      <c r="L183" s="13">
        <v>92320442.807285607</v>
      </c>
    </row>
    <row r="184" spans="2:12" s="1" customFormat="1" ht="16.5" customHeight="1" x14ac:dyDescent="0.2">
      <c r="B184" s="62">
        <v>44805</v>
      </c>
      <c r="C184" s="63">
        <v>50072</v>
      </c>
      <c r="D184" s="13">
        <v>173</v>
      </c>
      <c r="E184" s="64">
        <v>5267</v>
      </c>
      <c r="F184" s="111"/>
      <c r="G184" s="111"/>
      <c r="H184" s="94">
        <v>379717211.17660701</v>
      </c>
      <c r="I184" s="94"/>
      <c r="J184" s="13">
        <v>284579797.13426298</v>
      </c>
      <c r="K184" s="13">
        <v>184631959.34319401</v>
      </c>
      <c r="L184" s="13">
        <v>89765736.257379696</v>
      </c>
    </row>
    <row r="185" spans="2:12" s="1" customFormat="1" ht="16.5" customHeight="1" x14ac:dyDescent="0.2">
      <c r="B185" s="62">
        <v>44805</v>
      </c>
      <c r="C185" s="63">
        <v>50100</v>
      </c>
      <c r="D185" s="13">
        <v>174</v>
      </c>
      <c r="E185" s="64">
        <v>5295</v>
      </c>
      <c r="F185" s="111"/>
      <c r="G185" s="111"/>
      <c r="H185" s="94">
        <v>372915529.663046</v>
      </c>
      <c r="I185" s="94"/>
      <c r="J185" s="13">
        <v>279054079.18432999</v>
      </c>
      <c r="K185" s="13">
        <v>180631007.62881601</v>
      </c>
      <c r="L185" s="13">
        <v>87484484.000758395</v>
      </c>
    </row>
    <row r="186" spans="2:12" s="1" customFormat="1" ht="16.5" customHeight="1" x14ac:dyDescent="0.2">
      <c r="B186" s="62">
        <v>44805</v>
      </c>
      <c r="C186" s="63">
        <v>50131</v>
      </c>
      <c r="D186" s="13">
        <v>175</v>
      </c>
      <c r="E186" s="64">
        <v>5326</v>
      </c>
      <c r="F186" s="111"/>
      <c r="G186" s="111"/>
      <c r="H186" s="94">
        <v>366194293.12137902</v>
      </c>
      <c r="I186" s="94"/>
      <c r="J186" s="13">
        <v>273559786.937536</v>
      </c>
      <c r="K186" s="13">
        <v>176624228.93288901</v>
      </c>
      <c r="L186" s="13">
        <v>85181567.670185804</v>
      </c>
    </row>
    <row r="187" spans="2:12" s="1" customFormat="1" ht="16.5" customHeight="1" x14ac:dyDescent="0.2">
      <c r="B187" s="62">
        <v>44805</v>
      </c>
      <c r="C187" s="63">
        <v>50161</v>
      </c>
      <c r="D187" s="13">
        <v>176</v>
      </c>
      <c r="E187" s="64">
        <v>5356</v>
      </c>
      <c r="F187" s="111"/>
      <c r="G187" s="111"/>
      <c r="H187" s="94">
        <v>359529978.77850699</v>
      </c>
      <c r="I187" s="94"/>
      <c r="J187" s="13">
        <v>268140462.69603601</v>
      </c>
      <c r="K187" s="13">
        <v>172699127.66008899</v>
      </c>
      <c r="L187" s="13">
        <v>82947170.687797904</v>
      </c>
    </row>
    <row r="188" spans="2:12" s="1" customFormat="1" ht="16.5" customHeight="1" x14ac:dyDescent="0.2">
      <c r="B188" s="62">
        <v>44805</v>
      </c>
      <c r="C188" s="63">
        <v>50192</v>
      </c>
      <c r="D188" s="13">
        <v>177</v>
      </c>
      <c r="E188" s="64">
        <v>5387</v>
      </c>
      <c r="F188" s="111"/>
      <c r="G188" s="111"/>
      <c r="H188" s="94">
        <v>352848066.30958599</v>
      </c>
      <c r="I188" s="94"/>
      <c r="J188" s="13">
        <v>262710702.72916299</v>
      </c>
      <c r="K188" s="13">
        <v>168771709.114243</v>
      </c>
      <c r="L188" s="13">
        <v>80717499.752510607</v>
      </c>
    </row>
    <row r="189" spans="2:12" s="1" customFormat="1" ht="16.5" customHeight="1" x14ac:dyDescent="0.2">
      <c r="B189" s="62">
        <v>44805</v>
      </c>
      <c r="C189" s="63">
        <v>50222</v>
      </c>
      <c r="D189" s="13">
        <v>178</v>
      </c>
      <c r="E189" s="64">
        <v>5417</v>
      </c>
      <c r="F189" s="111"/>
      <c r="G189" s="111"/>
      <c r="H189" s="94">
        <v>346279560.50475502</v>
      </c>
      <c r="I189" s="94"/>
      <c r="J189" s="13">
        <v>257396977.22568399</v>
      </c>
      <c r="K189" s="13">
        <v>164951052.88525301</v>
      </c>
      <c r="L189" s="13">
        <v>78566829.5320829</v>
      </c>
    </row>
    <row r="190" spans="2:12" s="1" customFormat="1" ht="16.5" customHeight="1" x14ac:dyDescent="0.2">
      <c r="B190" s="62">
        <v>44805</v>
      </c>
      <c r="C190" s="63">
        <v>50253</v>
      </c>
      <c r="D190" s="13">
        <v>179</v>
      </c>
      <c r="E190" s="64">
        <v>5448</v>
      </c>
      <c r="F190" s="111"/>
      <c r="G190" s="111"/>
      <c r="H190" s="94">
        <v>339758382.41226202</v>
      </c>
      <c r="I190" s="94"/>
      <c r="J190" s="13">
        <v>252121303.68058601</v>
      </c>
      <c r="K190" s="13">
        <v>161159268.18116599</v>
      </c>
      <c r="L190" s="13">
        <v>76435663.927784607</v>
      </c>
    </row>
    <row r="191" spans="2:12" s="1" customFormat="1" ht="16.5" customHeight="1" x14ac:dyDescent="0.2">
      <c r="B191" s="62">
        <v>44805</v>
      </c>
      <c r="C191" s="63">
        <v>50284</v>
      </c>
      <c r="D191" s="13">
        <v>180</v>
      </c>
      <c r="E191" s="64">
        <v>5479</v>
      </c>
      <c r="F191" s="111"/>
      <c r="G191" s="111"/>
      <c r="H191" s="94">
        <v>333279306.42241597</v>
      </c>
      <c r="I191" s="94"/>
      <c r="J191" s="13">
        <v>246893974.877186</v>
      </c>
      <c r="K191" s="13">
        <v>157416527.17452899</v>
      </c>
      <c r="L191" s="13">
        <v>74344304.383737803</v>
      </c>
    </row>
    <row r="192" spans="2:12" s="1" customFormat="1" ht="16.5" customHeight="1" x14ac:dyDescent="0.2">
      <c r="B192" s="62">
        <v>44805</v>
      </c>
      <c r="C192" s="63">
        <v>50314</v>
      </c>
      <c r="D192" s="13">
        <v>181</v>
      </c>
      <c r="E192" s="64">
        <v>5509</v>
      </c>
      <c r="F192" s="111"/>
      <c r="G192" s="111"/>
      <c r="H192" s="94">
        <v>326864890.29304302</v>
      </c>
      <c r="I192" s="94"/>
      <c r="J192" s="13">
        <v>241744708.807926</v>
      </c>
      <c r="K192" s="13">
        <v>153754055.537489</v>
      </c>
      <c r="L192" s="13">
        <v>72316939.556220099</v>
      </c>
    </row>
    <row r="193" spans="2:12" s="1" customFormat="1" ht="16.5" customHeight="1" x14ac:dyDescent="0.2">
      <c r="B193" s="62">
        <v>44805</v>
      </c>
      <c r="C193" s="63">
        <v>50345</v>
      </c>
      <c r="D193" s="13">
        <v>182</v>
      </c>
      <c r="E193" s="64">
        <v>5540</v>
      </c>
      <c r="F193" s="111"/>
      <c r="G193" s="111"/>
      <c r="H193" s="94">
        <v>320508699.56813997</v>
      </c>
      <c r="I193" s="94"/>
      <c r="J193" s="13">
        <v>236641715.14323699</v>
      </c>
      <c r="K193" s="13">
        <v>150125684.26469499</v>
      </c>
      <c r="L193" s="13">
        <v>70311291.967708603</v>
      </c>
    </row>
    <row r="194" spans="2:12" s="1" customFormat="1" ht="16.5" customHeight="1" x14ac:dyDescent="0.2">
      <c r="B194" s="62">
        <v>44805</v>
      </c>
      <c r="C194" s="63">
        <v>50375</v>
      </c>
      <c r="D194" s="13">
        <v>183</v>
      </c>
      <c r="E194" s="64">
        <v>5570</v>
      </c>
      <c r="F194" s="111"/>
      <c r="G194" s="111"/>
      <c r="H194" s="94">
        <v>314140577.181261</v>
      </c>
      <c r="I194" s="94"/>
      <c r="J194" s="13">
        <v>231559221.07920399</v>
      </c>
      <c r="K194" s="13">
        <v>146539782.5853</v>
      </c>
      <c r="L194" s="13">
        <v>68350501.366653606</v>
      </c>
    </row>
    <row r="195" spans="2:12" s="1" customFormat="1" ht="16.5" customHeight="1" x14ac:dyDescent="0.2">
      <c r="B195" s="62">
        <v>44805</v>
      </c>
      <c r="C195" s="63">
        <v>50406</v>
      </c>
      <c r="D195" s="13">
        <v>184</v>
      </c>
      <c r="E195" s="64">
        <v>5601</v>
      </c>
      <c r="F195" s="111"/>
      <c r="G195" s="111"/>
      <c r="H195" s="94">
        <v>307851922.61478698</v>
      </c>
      <c r="I195" s="94"/>
      <c r="J195" s="13">
        <v>226538850.211849</v>
      </c>
      <c r="K195" s="13">
        <v>142998093.606897</v>
      </c>
      <c r="L195" s="13">
        <v>66416047.8524158</v>
      </c>
    </row>
    <row r="196" spans="2:12" s="1" customFormat="1" ht="16.5" customHeight="1" x14ac:dyDescent="0.2">
      <c r="B196" s="62">
        <v>44805</v>
      </c>
      <c r="C196" s="63">
        <v>50437</v>
      </c>
      <c r="D196" s="13">
        <v>185</v>
      </c>
      <c r="E196" s="64">
        <v>5632</v>
      </c>
      <c r="F196" s="111"/>
      <c r="G196" s="111"/>
      <c r="H196" s="94">
        <v>301680439.70351201</v>
      </c>
      <c r="I196" s="94"/>
      <c r="J196" s="13">
        <v>221620919.877134</v>
      </c>
      <c r="K196" s="13">
        <v>139537970.38593301</v>
      </c>
      <c r="L196" s="13">
        <v>64534478.161996201</v>
      </c>
    </row>
    <row r="197" spans="2:12" s="1" customFormat="1" ht="16.5" customHeight="1" x14ac:dyDescent="0.2">
      <c r="B197" s="62">
        <v>44805</v>
      </c>
      <c r="C197" s="63">
        <v>50465</v>
      </c>
      <c r="D197" s="13">
        <v>186</v>
      </c>
      <c r="E197" s="64">
        <v>5660</v>
      </c>
      <c r="F197" s="111"/>
      <c r="G197" s="111"/>
      <c r="H197" s="94">
        <v>295598566.27460402</v>
      </c>
      <c r="I197" s="94"/>
      <c r="J197" s="13">
        <v>216820352.965615</v>
      </c>
      <c r="K197" s="13">
        <v>136201788.937675</v>
      </c>
      <c r="L197" s="13">
        <v>62750504.805895403</v>
      </c>
    </row>
    <row r="198" spans="2:12" s="1" customFormat="1" ht="16.5" customHeight="1" x14ac:dyDescent="0.2">
      <c r="B198" s="62">
        <v>44805</v>
      </c>
      <c r="C198" s="63">
        <v>50496</v>
      </c>
      <c r="D198" s="13">
        <v>187</v>
      </c>
      <c r="E198" s="64">
        <v>5691</v>
      </c>
      <c r="F198" s="111"/>
      <c r="G198" s="111"/>
      <c r="H198" s="94">
        <v>289193301.419438</v>
      </c>
      <c r="I198" s="94"/>
      <c r="J198" s="13">
        <v>211762342.28911999</v>
      </c>
      <c r="K198" s="13">
        <v>132686149.025067</v>
      </c>
      <c r="L198" s="13">
        <v>60871866.8755536</v>
      </c>
    </row>
    <row r="199" spans="2:12" s="1" customFormat="1" ht="16.5" customHeight="1" x14ac:dyDescent="0.2">
      <c r="B199" s="62">
        <v>44805</v>
      </c>
      <c r="C199" s="63">
        <v>50526</v>
      </c>
      <c r="D199" s="13">
        <v>188</v>
      </c>
      <c r="E199" s="64">
        <v>5721</v>
      </c>
      <c r="F199" s="111"/>
      <c r="G199" s="111"/>
      <c r="H199" s="94">
        <v>283281250.02289701</v>
      </c>
      <c r="I199" s="94"/>
      <c r="J199" s="13">
        <v>207092749.13480899</v>
      </c>
      <c r="K199" s="13">
        <v>129440898.32656799</v>
      </c>
      <c r="L199" s="13">
        <v>59139634.128775902</v>
      </c>
    </row>
    <row r="200" spans="2:12" s="1" customFormat="1" ht="16.5" customHeight="1" x14ac:dyDescent="0.2">
      <c r="B200" s="62">
        <v>44805</v>
      </c>
      <c r="C200" s="63">
        <v>50557</v>
      </c>
      <c r="D200" s="13">
        <v>189</v>
      </c>
      <c r="E200" s="64">
        <v>5752</v>
      </c>
      <c r="F200" s="111"/>
      <c r="G200" s="111"/>
      <c r="H200" s="94">
        <v>277453379.85497701</v>
      </c>
      <c r="I200" s="94"/>
      <c r="J200" s="13">
        <v>202488266.26237401</v>
      </c>
      <c r="K200" s="13">
        <v>126241044.66039801</v>
      </c>
      <c r="L200" s="13">
        <v>57433371.904820397</v>
      </c>
    </row>
    <row r="201" spans="2:12" s="1" customFormat="1" ht="16.5" customHeight="1" x14ac:dyDescent="0.2">
      <c r="B201" s="62">
        <v>44805</v>
      </c>
      <c r="C201" s="63">
        <v>50587</v>
      </c>
      <c r="D201" s="13">
        <v>190</v>
      </c>
      <c r="E201" s="64">
        <v>5782</v>
      </c>
      <c r="F201" s="111"/>
      <c r="G201" s="111"/>
      <c r="H201" s="94">
        <v>271624971.74432403</v>
      </c>
      <c r="I201" s="94"/>
      <c r="J201" s="13">
        <v>197909251.73031101</v>
      </c>
      <c r="K201" s="13">
        <v>123082577.38430201</v>
      </c>
      <c r="L201" s="13">
        <v>55766886.732912697</v>
      </c>
    </row>
    <row r="202" spans="2:12" s="1" customFormat="1" ht="16.5" customHeight="1" x14ac:dyDescent="0.2">
      <c r="B202" s="62">
        <v>44805</v>
      </c>
      <c r="C202" s="63">
        <v>50618</v>
      </c>
      <c r="D202" s="13">
        <v>191</v>
      </c>
      <c r="E202" s="64">
        <v>5813</v>
      </c>
      <c r="F202" s="111"/>
      <c r="G202" s="111"/>
      <c r="H202" s="94">
        <v>265411285.67961299</v>
      </c>
      <c r="I202" s="94"/>
      <c r="J202" s="13">
        <v>193053894.64724201</v>
      </c>
      <c r="K202" s="13">
        <v>119757616.96299601</v>
      </c>
      <c r="L202" s="13">
        <v>54030574.2273295</v>
      </c>
    </row>
    <row r="203" spans="2:12" s="1" customFormat="1" ht="16.5" customHeight="1" x14ac:dyDescent="0.2">
      <c r="B203" s="62">
        <v>44805</v>
      </c>
      <c r="C203" s="63">
        <v>50649</v>
      </c>
      <c r="D203" s="13">
        <v>192</v>
      </c>
      <c r="E203" s="64">
        <v>5844</v>
      </c>
      <c r="F203" s="111"/>
      <c r="G203" s="111"/>
      <c r="H203" s="94">
        <v>259593663.73448899</v>
      </c>
      <c r="I203" s="94"/>
      <c r="J203" s="13">
        <v>188502037.39425701</v>
      </c>
      <c r="K203" s="13">
        <v>116636564.58923</v>
      </c>
      <c r="L203" s="13">
        <v>52399576.4710401</v>
      </c>
    </row>
    <row r="204" spans="2:12" s="1" customFormat="1" ht="16.5" customHeight="1" x14ac:dyDescent="0.2">
      <c r="B204" s="62">
        <v>44805</v>
      </c>
      <c r="C204" s="63">
        <v>50679</v>
      </c>
      <c r="D204" s="13">
        <v>193</v>
      </c>
      <c r="E204" s="64">
        <v>5874</v>
      </c>
      <c r="F204" s="111"/>
      <c r="G204" s="111"/>
      <c r="H204" s="94">
        <v>253969859.07150999</v>
      </c>
      <c r="I204" s="94"/>
      <c r="J204" s="13">
        <v>184115647.28234899</v>
      </c>
      <c r="K204" s="13">
        <v>113642070.381181</v>
      </c>
      <c r="L204" s="13">
        <v>50845003.084849901</v>
      </c>
    </row>
    <row r="205" spans="2:12" s="1" customFormat="1" ht="16.5" customHeight="1" x14ac:dyDescent="0.2">
      <c r="B205" s="62">
        <v>44805</v>
      </c>
      <c r="C205" s="63">
        <v>50710</v>
      </c>
      <c r="D205" s="13">
        <v>194</v>
      </c>
      <c r="E205" s="64">
        <v>5905</v>
      </c>
      <c r="F205" s="111"/>
      <c r="G205" s="111"/>
      <c r="H205" s="94">
        <v>248365420.07390901</v>
      </c>
      <c r="I205" s="94"/>
      <c r="J205" s="13">
        <v>179747322.15114999</v>
      </c>
      <c r="K205" s="13">
        <v>110663642.292549</v>
      </c>
      <c r="L205" s="13">
        <v>49302701.919732198</v>
      </c>
    </row>
    <row r="206" spans="2:12" s="1" customFormat="1" ht="16.5" customHeight="1" x14ac:dyDescent="0.2">
      <c r="B206" s="62">
        <v>44805</v>
      </c>
      <c r="C206" s="63">
        <v>50740</v>
      </c>
      <c r="D206" s="13">
        <v>195</v>
      </c>
      <c r="E206" s="64">
        <v>5935</v>
      </c>
      <c r="F206" s="111"/>
      <c r="G206" s="111"/>
      <c r="H206" s="94">
        <v>242785998.44521901</v>
      </c>
      <c r="I206" s="94"/>
      <c r="J206" s="13">
        <v>175420965.80654201</v>
      </c>
      <c r="K206" s="13">
        <v>107734250.868788</v>
      </c>
      <c r="L206" s="13">
        <v>47800852.260551997</v>
      </c>
    </row>
    <row r="207" spans="2:12" s="1" customFormat="1" ht="16.5" customHeight="1" x14ac:dyDescent="0.2">
      <c r="B207" s="62">
        <v>44805</v>
      </c>
      <c r="C207" s="63">
        <v>50771</v>
      </c>
      <c r="D207" s="13">
        <v>196</v>
      </c>
      <c r="E207" s="64">
        <v>5966</v>
      </c>
      <c r="F207" s="111"/>
      <c r="G207" s="111"/>
      <c r="H207" s="94">
        <v>237232631.993534</v>
      </c>
      <c r="I207" s="94"/>
      <c r="J207" s="13">
        <v>171117752.22722399</v>
      </c>
      <c r="K207" s="13">
        <v>104824176.206016</v>
      </c>
      <c r="L207" s="13">
        <v>46312680.864843898</v>
      </c>
    </row>
    <row r="208" spans="2:12" s="1" customFormat="1" ht="16.5" customHeight="1" x14ac:dyDescent="0.2">
      <c r="B208" s="62">
        <v>44805</v>
      </c>
      <c r="C208" s="63">
        <v>50802</v>
      </c>
      <c r="D208" s="13">
        <v>197</v>
      </c>
      <c r="E208" s="64">
        <v>5997</v>
      </c>
      <c r="F208" s="111"/>
      <c r="G208" s="111"/>
      <c r="H208" s="94">
        <v>231711280.71969801</v>
      </c>
      <c r="I208" s="94"/>
      <c r="J208" s="13">
        <v>166851684.78854701</v>
      </c>
      <c r="K208" s="13">
        <v>101950903.866098</v>
      </c>
      <c r="L208" s="13">
        <v>44852449.237940401</v>
      </c>
    </row>
    <row r="209" spans="2:12" s="1" customFormat="1" ht="16.5" customHeight="1" x14ac:dyDescent="0.2">
      <c r="B209" s="62">
        <v>44805</v>
      </c>
      <c r="C209" s="63">
        <v>50830</v>
      </c>
      <c r="D209" s="13">
        <v>198</v>
      </c>
      <c r="E209" s="64">
        <v>6025</v>
      </c>
      <c r="F209" s="111"/>
      <c r="G209" s="111"/>
      <c r="H209" s="94">
        <v>226238929.17217299</v>
      </c>
      <c r="I209" s="94"/>
      <c r="J209" s="13">
        <v>162661539.44720399</v>
      </c>
      <c r="K209" s="13">
        <v>99162274.226743698</v>
      </c>
      <c r="L209" s="13">
        <v>43458684.158071302</v>
      </c>
    </row>
    <row r="210" spans="2:12" s="1" customFormat="1" ht="16.5" customHeight="1" x14ac:dyDescent="0.2">
      <c r="B210" s="62">
        <v>44805</v>
      </c>
      <c r="C210" s="63">
        <v>50861</v>
      </c>
      <c r="D210" s="13">
        <v>199</v>
      </c>
      <c r="E210" s="64">
        <v>6056</v>
      </c>
      <c r="F210" s="111"/>
      <c r="G210" s="111"/>
      <c r="H210" s="94">
        <v>220799852.65155801</v>
      </c>
      <c r="I210" s="94"/>
      <c r="J210" s="13">
        <v>158481692.26782301</v>
      </c>
      <c r="K210" s="13">
        <v>96368432.0987138</v>
      </c>
      <c r="L210" s="13">
        <v>42055374.706925802</v>
      </c>
    </row>
    <row r="211" spans="2:12" s="1" customFormat="1" ht="16.5" customHeight="1" x14ac:dyDescent="0.2">
      <c r="B211" s="62">
        <v>44805</v>
      </c>
      <c r="C211" s="63">
        <v>50891</v>
      </c>
      <c r="D211" s="13">
        <v>200</v>
      </c>
      <c r="E211" s="64">
        <v>6086</v>
      </c>
      <c r="F211" s="111"/>
      <c r="G211" s="111"/>
      <c r="H211" s="94">
        <v>215266386.33579999</v>
      </c>
      <c r="I211" s="94"/>
      <c r="J211" s="13">
        <v>154256367.96586701</v>
      </c>
      <c r="K211" s="13">
        <v>93568261.849156901</v>
      </c>
      <c r="L211" s="13">
        <v>40665990.899508201</v>
      </c>
    </row>
    <row r="212" spans="2:12" s="1" customFormat="1" ht="16.5" customHeight="1" x14ac:dyDescent="0.2">
      <c r="B212" s="62">
        <v>44805</v>
      </c>
      <c r="C212" s="63">
        <v>50922</v>
      </c>
      <c r="D212" s="13">
        <v>201</v>
      </c>
      <c r="E212" s="64">
        <v>6117</v>
      </c>
      <c r="F212" s="111"/>
      <c r="G212" s="111"/>
      <c r="H212" s="94">
        <v>209926531.799907</v>
      </c>
      <c r="I212" s="94"/>
      <c r="J212" s="13">
        <v>150174775.36402899</v>
      </c>
      <c r="K212" s="13">
        <v>90860797.496357307</v>
      </c>
      <c r="L212" s="13">
        <v>39322032.796117797</v>
      </c>
    </row>
    <row r="213" spans="2:12" s="1" customFormat="1" ht="16.5" customHeight="1" x14ac:dyDescent="0.2">
      <c r="B213" s="62">
        <v>44805</v>
      </c>
      <c r="C213" s="63">
        <v>50952</v>
      </c>
      <c r="D213" s="13">
        <v>202</v>
      </c>
      <c r="E213" s="64">
        <v>6147</v>
      </c>
      <c r="F213" s="111"/>
      <c r="G213" s="111"/>
      <c r="H213" s="94">
        <v>204684978.67179799</v>
      </c>
      <c r="I213" s="94"/>
      <c r="J213" s="13">
        <v>146184791.462201</v>
      </c>
      <c r="K213" s="13">
        <v>88229031.755049795</v>
      </c>
      <c r="L213" s="13">
        <v>38026557.707736298</v>
      </c>
    </row>
    <row r="214" spans="2:12" s="1" customFormat="1" ht="16.5" customHeight="1" x14ac:dyDescent="0.2">
      <c r="B214" s="62">
        <v>44805</v>
      </c>
      <c r="C214" s="63">
        <v>50983</v>
      </c>
      <c r="D214" s="13">
        <v>203</v>
      </c>
      <c r="E214" s="64">
        <v>6178</v>
      </c>
      <c r="F214" s="111"/>
      <c r="G214" s="111"/>
      <c r="H214" s="94">
        <v>199511874.811232</v>
      </c>
      <c r="I214" s="94"/>
      <c r="J214" s="13">
        <v>142248517.616981</v>
      </c>
      <c r="K214" s="13">
        <v>85634972.544208795</v>
      </c>
      <c r="L214" s="13">
        <v>36752195.0367494</v>
      </c>
    </row>
    <row r="215" spans="2:12" s="1" customFormat="1" ht="16.5" customHeight="1" x14ac:dyDescent="0.2">
      <c r="B215" s="62">
        <v>44805</v>
      </c>
      <c r="C215" s="63">
        <v>51014</v>
      </c>
      <c r="D215" s="13">
        <v>204</v>
      </c>
      <c r="E215" s="64">
        <v>6209</v>
      </c>
      <c r="F215" s="111"/>
      <c r="G215" s="111"/>
      <c r="H215" s="94">
        <v>194441351.68079999</v>
      </c>
      <c r="I215" s="94"/>
      <c r="J215" s="13">
        <v>138398189.9095</v>
      </c>
      <c r="K215" s="13">
        <v>83105145.9431988</v>
      </c>
      <c r="L215" s="13">
        <v>35515395.5399509</v>
      </c>
    </row>
    <row r="216" spans="2:12" s="1" customFormat="1" ht="16.5" customHeight="1" x14ac:dyDescent="0.2">
      <c r="B216" s="62">
        <v>44805</v>
      </c>
      <c r="C216" s="63">
        <v>51044</v>
      </c>
      <c r="D216" s="13">
        <v>205</v>
      </c>
      <c r="E216" s="64">
        <v>6239</v>
      </c>
      <c r="F216" s="111"/>
      <c r="G216" s="111"/>
      <c r="H216" s="94">
        <v>189511393.769941</v>
      </c>
      <c r="I216" s="94"/>
      <c r="J216" s="13">
        <v>134667768.78376299</v>
      </c>
      <c r="K216" s="13">
        <v>80666077.334293693</v>
      </c>
      <c r="L216" s="13">
        <v>34331735.754220501</v>
      </c>
    </row>
    <row r="217" spans="2:12" s="1" customFormat="1" ht="16.5" customHeight="1" x14ac:dyDescent="0.2">
      <c r="B217" s="62">
        <v>44805</v>
      </c>
      <c r="C217" s="63">
        <v>51075</v>
      </c>
      <c r="D217" s="13">
        <v>206</v>
      </c>
      <c r="E217" s="64">
        <v>6270</v>
      </c>
      <c r="F217" s="111"/>
      <c r="G217" s="111"/>
      <c r="H217" s="94">
        <v>184659485.09031299</v>
      </c>
      <c r="I217" s="94"/>
      <c r="J217" s="13">
        <v>130997418.788679</v>
      </c>
      <c r="K217" s="13">
        <v>78267976.310880095</v>
      </c>
      <c r="L217" s="13">
        <v>33170005.783333901</v>
      </c>
    </row>
    <row r="218" spans="2:12" s="1" customFormat="1" ht="16.5" customHeight="1" x14ac:dyDescent="0.2">
      <c r="B218" s="62">
        <v>44805</v>
      </c>
      <c r="C218" s="63">
        <v>51105</v>
      </c>
      <c r="D218" s="13">
        <v>207</v>
      </c>
      <c r="E218" s="64">
        <v>6300</v>
      </c>
      <c r="F218" s="111"/>
      <c r="G218" s="111"/>
      <c r="H218" s="94">
        <v>179860478.23982</v>
      </c>
      <c r="I218" s="94"/>
      <c r="J218" s="13">
        <v>127383571.81459799</v>
      </c>
      <c r="K218" s="13">
        <v>75921460.879299</v>
      </c>
      <c r="L218" s="13">
        <v>32043657.564847901</v>
      </c>
    </row>
    <row r="219" spans="2:12" s="1" customFormat="1" ht="16.5" customHeight="1" x14ac:dyDescent="0.2">
      <c r="B219" s="62">
        <v>44805</v>
      </c>
      <c r="C219" s="63">
        <v>51136</v>
      </c>
      <c r="D219" s="13">
        <v>208</v>
      </c>
      <c r="E219" s="64">
        <v>6331</v>
      </c>
      <c r="F219" s="111"/>
      <c r="G219" s="111"/>
      <c r="H219" s="94">
        <v>175163837.86443901</v>
      </c>
      <c r="I219" s="94"/>
      <c r="J219" s="13">
        <v>123846834.20533</v>
      </c>
      <c r="K219" s="13">
        <v>73625818.579213798</v>
      </c>
      <c r="L219" s="13">
        <v>30943132.837201599</v>
      </c>
    </row>
    <row r="220" spans="2:12" s="1" customFormat="1" ht="16.5" customHeight="1" x14ac:dyDescent="0.2">
      <c r="B220" s="62">
        <v>44805</v>
      </c>
      <c r="C220" s="63">
        <v>51167</v>
      </c>
      <c r="D220" s="13">
        <v>209</v>
      </c>
      <c r="E220" s="64">
        <v>6362</v>
      </c>
      <c r="F220" s="111"/>
      <c r="G220" s="111"/>
      <c r="H220" s="94">
        <v>170506608.12426999</v>
      </c>
      <c r="I220" s="94"/>
      <c r="J220" s="13">
        <v>120349544.70206299</v>
      </c>
      <c r="K220" s="13">
        <v>71364753.707468197</v>
      </c>
      <c r="L220" s="13">
        <v>29865826.392613299</v>
      </c>
    </row>
    <row r="221" spans="2:12" s="1" customFormat="1" ht="16.5" customHeight="1" x14ac:dyDescent="0.2">
      <c r="B221" s="62">
        <v>44805</v>
      </c>
      <c r="C221" s="63">
        <v>51196</v>
      </c>
      <c r="D221" s="13">
        <v>210</v>
      </c>
      <c r="E221" s="64">
        <v>6391</v>
      </c>
      <c r="F221" s="111"/>
      <c r="G221" s="111"/>
      <c r="H221" s="94">
        <v>165899913.710098</v>
      </c>
      <c r="I221" s="94"/>
      <c r="J221" s="13">
        <v>116912174.536696</v>
      </c>
      <c r="K221" s="13">
        <v>69161515.275437996</v>
      </c>
      <c r="L221" s="13">
        <v>28829081.908259898</v>
      </c>
    </row>
    <row r="222" spans="2:12" s="1" customFormat="1" ht="16.5" customHeight="1" x14ac:dyDescent="0.2">
      <c r="B222" s="62">
        <v>44805</v>
      </c>
      <c r="C222" s="63">
        <v>51227</v>
      </c>
      <c r="D222" s="13">
        <v>211</v>
      </c>
      <c r="E222" s="64">
        <v>6422</v>
      </c>
      <c r="F222" s="111"/>
      <c r="G222" s="111"/>
      <c r="H222" s="94">
        <v>161350293.594468</v>
      </c>
      <c r="I222" s="94"/>
      <c r="J222" s="13">
        <v>113513134.763897</v>
      </c>
      <c r="K222" s="13">
        <v>66979973.526304103</v>
      </c>
      <c r="L222" s="13">
        <v>27801479.193179801</v>
      </c>
    </row>
    <row r="223" spans="2:12" s="1" customFormat="1" ht="16.5" customHeight="1" x14ac:dyDescent="0.2">
      <c r="B223" s="62">
        <v>44805</v>
      </c>
      <c r="C223" s="63">
        <v>51257</v>
      </c>
      <c r="D223" s="13">
        <v>212</v>
      </c>
      <c r="E223" s="64">
        <v>6452</v>
      </c>
      <c r="F223" s="111"/>
      <c r="G223" s="111"/>
      <c r="H223" s="94">
        <v>156851596.64430499</v>
      </c>
      <c r="I223" s="94"/>
      <c r="J223" s="13">
        <v>110167085.83577099</v>
      </c>
      <c r="K223" s="13">
        <v>64845595.535406902</v>
      </c>
      <c r="L223" s="13">
        <v>26805227.5582412</v>
      </c>
    </row>
    <row r="224" spans="2:12" s="1" customFormat="1" ht="16.5" customHeight="1" x14ac:dyDescent="0.2">
      <c r="B224" s="62">
        <v>44805</v>
      </c>
      <c r="C224" s="63">
        <v>51288</v>
      </c>
      <c r="D224" s="13">
        <v>213</v>
      </c>
      <c r="E224" s="64">
        <v>6483</v>
      </c>
      <c r="F224" s="111"/>
      <c r="G224" s="111"/>
      <c r="H224" s="94">
        <v>152440790.68178499</v>
      </c>
      <c r="I224" s="94"/>
      <c r="J224" s="13">
        <v>106887492.608288</v>
      </c>
      <c r="K224" s="13">
        <v>62755183.509621501</v>
      </c>
      <c r="L224" s="13">
        <v>25831239.0647972</v>
      </c>
    </row>
    <row r="225" spans="2:12" s="1" customFormat="1" ht="16.5" customHeight="1" x14ac:dyDescent="0.2">
      <c r="B225" s="62">
        <v>44805</v>
      </c>
      <c r="C225" s="63">
        <v>51318</v>
      </c>
      <c r="D225" s="13">
        <v>214</v>
      </c>
      <c r="E225" s="64">
        <v>6513</v>
      </c>
      <c r="F225" s="111"/>
      <c r="G225" s="111"/>
      <c r="H225" s="94">
        <v>148121460.391265</v>
      </c>
      <c r="I225" s="94"/>
      <c r="J225" s="13">
        <v>103688416.560908</v>
      </c>
      <c r="K225" s="13">
        <v>60727125.462159596</v>
      </c>
      <c r="L225" s="13">
        <v>24893986.086887799</v>
      </c>
    </row>
    <row r="226" spans="2:12" s="1" customFormat="1" ht="16.5" customHeight="1" x14ac:dyDescent="0.2">
      <c r="B226" s="62">
        <v>44805</v>
      </c>
      <c r="C226" s="63">
        <v>51349</v>
      </c>
      <c r="D226" s="13">
        <v>215</v>
      </c>
      <c r="E226" s="64">
        <v>6544</v>
      </c>
      <c r="F226" s="111"/>
      <c r="G226" s="111"/>
      <c r="H226" s="94">
        <v>143912247.12850201</v>
      </c>
      <c r="I226" s="94"/>
      <c r="J226" s="13">
        <v>100571005.15246899</v>
      </c>
      <c r="K226" s="13">
        <v>58751554.947674699</v>
      </c>
      <c r="L226" s="13">
        <v>23982127.262957901</v>
      </c>
    </row>
    <row r="227" spans="2:12" s="1" customFormat="1" ht="16.5" customHeight="1" x14ac:dyDescent="0.2">
      <c r="B227" s="62">
        <v>44805</v>
      </c>
      <c r="C227" s="63">
        <v>51380</v>
      </c>
      <c r="D227" s="13">
        <v>216</v>
      </c>
      <c r="E227" s="64">
        <v>6575</v>
      </c>
      <c r="F227" s="111"/>
      <c r="G227" s="111"/>
      <c r="H227" s="94">
        <v>139779984.68492699</v>
      </c>
      <c r="I227" s="94"/>
      <c r="J227" s="13">
        <v>97517554.953650206</v>
      </c>
      <c r="K227" s="13">
        <v>56822910.0447651</v>
      </c>
      <c r="L227" s="13">
        <v>23096619.980838001</v>
      </c>
    </row>
    <row r="228" spans="2:12" s="1" customFormat="1" ht="16.5" customHeight="1" x14ac:dyDescent="0.2">
      <c r="B228" s="62">
        <v>44805</v>
      </c>
      <c r="C228" s="63">
        <v>51410</v>
      </c>
      <c r="D228" s="13">
        <v>217</v>
      </c>
      <c r="E228" s="64">
        <v>6605</v>
      </c>
      <c r="F228" s="111"/>
      <c r="G228" s="111"/>
      <c r="H228" s="94">
        <v>135759835.18609101</v>
      </c>
      <c r="I228" s="94"/>
      <c r="J228" s="13">
        <v>94557433.8588323</v>
      </c>
      <c r="K228" s="13">
        <v>54962453.660544597</v>
      </c>
      <c r="L228" s="13">
        <v>22248828.7580189</v>
      </c>
    </row>
    <row r="229" spans="2:12" s="1" customFormat="1" ht="16.5" customHeight="1" x14ac:dyDescent="0.2">
      <c r="B229" s="62">
        <v>44805</v>
      </c>
      <c r="C229" s="63">
        <v>51441</v>
      </c>
      <c r="D229" s="13">
        <v>218</v>
      </c>
      <c r="E229" s="64">
        <v>6636</v>
      </c>
      <c r="F229" s="111"/>
      <c r="G229" s="111"/>
      <c r="H229" s="94">
        <v>131824256.097901</v>
      </c>
      <c r="I229" s="94"/>
      <c r="J229" s="13">
        <v>91660555.2709409</v>
      </c>
      <c r="K229" s="13">
        <v>53143115.542649098</v>
      </c>
      <c r="L229" s="13">
        <v>21421243.209909</v>
      </c>
    </row>
    <row r="230" spans="2:12" s="1" customFormat="1" ht="16.5" customHeight="1" x14ac:dyDescent="0.2">
      <c r="B230" s="62">
        <v>44805</v>
      </c>
      <c r="C230" s="63">
        <v>51471</v>
      </c>
      <c r="D230" s="13">
        <v>219</v>
      </c>
      <c r="E230" s="64">
        <v>6666</v>
      </c>
      <c r="F230" s="111"/>
      <c r="G230" s="111"/>
      <c r="H230" s="94">
        <v>127937006.29117399</v>
      </c>
      <c r="I230" s="94"/>
      <c r="J230" s="13">
        <v>88811641.882717296</v>
      </c>
      <c r="K230" s="13">
        <v>51364633.549627602</v>
      </c>
      <c r="L230" s="13">
        <v>20619490.890576601</v>
      </c>
    </row>
    <row r="231" spans="2:12" s="1" customFormat="1" ht="16.5" customHeight="1" x14ac:dyDescent="0.2">
      <c r="B231" s="62">
        <v>44805</v>
      </c>
      <c r="C231" s="63">
        <v>51502</v>
      </c>
      <c r="D231" s="13">
        <v>220</v>
      </c>
      <c r="E231" s="64">
        <v>6697</v>
      </c>
      <c r="F231" s="111"/>
      <c r="G231" s="111"/>
      <c r="H231" s="94">
        <v>124089348.33161899</v>
      </c>
      <c r="I231" s="94"/>
      <c r="J231" s="13">
        <v>85994563.7880404</v>
      </c>
      <c r="K231" s="13">
        <v>49608875.832374103</v>
      </c>
      <c r="L231" s="13">
        <v>19830321.227439001</v>
      </c>
    </row>
    <row r="232" spans="2:12" s="1" customFormat="1" ht="16.5" customHeight="1" x14ac:dyDescent="0.2">
      <c r="B232" s="62">
        <v>44805</v>
      </c>
      <c r="C232" s="63">
        <v>51533</v>
      </c>
      <c r="D232" s="13">
        <v>221</v>
      </c>
      <c r="E232" s="64">
        <v>6728</v>
      </c>
      <c r="F232" s="111"/>
      <c r="G232" s="111"/>
      <c r="H232" s="94">
        <v>120271082.890873</v>
      </c>
      <c r="I232" s="94"/>
      <c r="J232" s="13">
        <v>83207120.778467193</v>
      </c>
      <c r="K232" s="13">
        <v>47878768.9240724</v>
      </c>
      <c r="L232" s="13">
        <v>19057676.835336</v>
      </c>
    </row>
    <row r="233" spans="2:12" s="1" customFormat="1" ht="16.5" customHeight="1" x14ac:dyDescent="0.2">
      <c r="B233" s="62">
        <v>44805</v>
      </c>
      <c r="C233" s="63">
        <v>51561</v>
      </c>
      <c r="D233" s="13">
        <v>222</v>
      </c>
      <c r="E233" s="64">
        <v>6756</v>
      </c>
      <c r="F233" s="111"/>
      <c r="G233" s="111"/>
      <c r="H233" s="94">
        <v>116494396.155707</v>
      </c>
      <c r="I233" s="94"/>
      <c r="J233" s="13">
        <v>80470820.712454602</v>
      </c>
      <c r="K233" s="13">
        <v>46197877.9979278</v>
      </c>
      <c r="L233" s="13">
        <v>18318251.693867698</v>
      </c>
    </row>
    <row r="234" spans="2:12" s="1" customFormat="1" ht="16.5" customHeight="1" x14ac:dyDescent="0.2">
      <c r="B234" s="62">
        <v>44805</v>
      </c>
      <c r="C234" s="63">
        <v>51592</v>
      </c>
      <c r="D234" s="13">
        <v>223</v>
      </c>
      <c r="E234" s="64">
        <v>6787</v>
      </c>
      <c r="F234" s="111"/>
      <c r="G234" s="111"/>
      <c r="H234" s="94">
        <v>112805082.54823799</v>
      </c>
      <c r="I234" s="94"/>
      <c r="J234" s="13">
        <v>77790191.894918099</v>
      </c>
      <c r="K234" s="13">
        <v>44545366.107466802</v>
      </c>
      <c r="L234" s="13">
        <v>17588189.920299102</v>
      </c>
    </row>
    <row r="235" spans="2:12" s="1" customFormat="1" ht="16.5" customHeight="1" x14ac:dyDescent="0.2">
      <c r="B235" s="62">
        <v>44805</v>
      </c>
      <c r="C235" s="63">
        <v>51622</v>
      </c>
      <c r="D235" s="13">
        <v>224</v>
      </c>
      <c r="E235" s="64">
        <v>6817</v>
      </c>
      <c r="F235" s="111"/>
      <c r="G235" s="111"/>
      <c r="H235" s="94">
        <v>109174537.291025</v>
      </c>
      <c r="I235" s="94"/>
      <c r="J235" s="13">
        <v>75162998.198532507</v>
      </c>
      <c r="K235" s="13">
        <v>42935008.4396258</v>
      </c>
      <c r="L235" s="13">
        <v>16882868.973961402</v>
      </c>
    </row>
    <row r="236" spans="2:12" s="1" customFormat="1" ht="16.5" customHeight="1" x14ac:dyDescent="0.2">
      <c r="B236" s="62">
        <v>44805</v>
      </c>
      <c r="C236" s="63">
        <v>51653</v>
      </c>
      <c r="D236" s="13">
        <v>225</v>
      </c>
      <c r="E236" s="64">
        <v>6848</v>
      </c>
      <c r="F236" s="111"/>
      <c r="G236" s="111"/>
      <c r="H236" s="94">
        <v>105665038.37930401</v>
      </c>
      <c r="I236" s="94"/>
      <c r="J236" s="13">
        <v>72623442.195482001</v>
      </c>
      <c r="K236" s="13">
        <v>41378846.485054001</v>
      </c>
      <c r="L236" s="13">
        <v>16202039.873570399</v>
      </c>
    </row>
    <row r="237" spans="2:12" s="1" customFormat="1" ht="16.5" customHeight="1" x14ac:dyDescent="0.2">
      <c r="B237" s="62">
        <v>44805</v>
      </c>
      <c r="C237" s="63">
        <v>51683</v>
      </c>
      <c r="D237" s="13">
        <v>226</v>
      </c>
      <c r="E237" s="64">
        <v>6878</v>
      </c>
      <c r="F237" s="111"/>
      <c r="G237" s="111"/>
      <c r="H237" s="94">
        <v>102396341.84163199</v>
      </c>
      <c r="I237" s="94"/>
      <c r="J237" s="13">
        <v>70261354.275459394</v>
      </c>
      <c r="K237" s="13">
        <v>39934461.617796302</v>
      </c>
      <c r="L237" s="13">
        <v>15572388.6520351</v>
      </c>
    </row>
    <row r="238" spans="2:12" s="1" customFormat="1" ht="16.5" customHeight="1" x14ac:dyDescent="0.2">
      <c r="B238" s="62">
        <v>44805</v>
      </c>
      <c r="C238" s="63">
        <v>51714</v>
      </c>
      <c r="D238" s="13">
        <v>227</v>
      </c>
      <c r="E238" s="64">
        <v>6909</v>
      </c>
      <c r="F238" s="111"/>
      <c r="G238" s="111"/>
      <c r="H238" s="94">
        <v>99257766.988565996</v>
      </c>
      <c r="I238" s="94"/>
      <c r="J238" s="13">
        <v>67992240.844619498</v>
      </c>
      <c r="K238" s="13">
        <v>38546483.5195067</v>
      </c>
      <c r="L238" s="13">
        <v>14967483.386918901</v>
      </c>
    </row>
    <row r="239" spans="2:12" s="1" customFormat="1" ht="16.5" customHeight="1" x14ac:dyDescent="0.2">
      <c r="B239" s="62">
        <v>44805</v>
      </c>
      <c r="C239" s="63">
        <v>51745</v>
      </c>
      <c r="D239" s="13">
        <v>228</v>
      </c>
      <c r="E239" s="64">
        <v>6940</v>
      </c>
      <c r="F239" s="111"/>
      <c r="G239" s="111"/>
      <c r="H239" s="94">
        <v>96239147.105599999</v>
      </c>
      <c r="I239" s="94"/>
      <c r="J239" s="13">
        <v>65812653.062292501</v>
      </c>
      <c r="K239" s="13">
        <v>37215932.183632202</v>
      </c>
      <c r="L239" s="13">
        <v>14389627.154422</v>
      </c>
    </row>
    <row r="240" spans="2:12" s="1" customFormat="1" ht="16.5" customHeight="1" x14ac:dyDescent="0.2">
      <c r="B240" s="62">
        <v>44805</v>
      </c>
      <c r="C240" s="63">
        <v>51775</v>
      </c>
      <c r="D240" s="13">
        <v>229</v>
      </c>
      <c r="E240" s="64">
        <v>6970</v>
      </c>
      <c r="F240" s="111"/>
      <c r="G240" s="111"/>
      <c r="H240" s="94">
        <v>93310056.714203998</v>
      </c>
      <c r="I240" s="94"/>
      <c r="J240" s="13">
        <v>63704871.9101476</v>
      </c>
      <c r="K240" s="13">
        <v>35935353.151561998</v>
      </c>
      <c r="L240" s="13">
        <v>13837532.0632546</v>
      </c>
    </row>
    <row r="241" spans="2:12" s="1" customFormat="1" ht="16.5" customHeight="1" x14ac:dyDescent="0.2">
      <c r="B241" s="62">
        <v>44805</v>
      </c>
      <c r="C241" s="63">
        <v>51806</v>
      </c>
      <c r="D241" s="13">
        <v>230</v>
      </c>
      <c r="E241" s="64">
        <v>7001</v>
      </c>
      <c r="F241" s="111"/>
      <c r="G241" s="111"/>
      <c r="H241" s="94">
        <v>90488258.405958995</v>
      </c>
      <c r="I241" s="94"/>
      <c r="J241" s="13">
        <v>61673586.132152103</v>
      </c>
      <c r="K241" s="13">
        <v>34701045.946196496</v>
      </c>
      <c r="L241" s="13">
        <v>13305644.2582397</v>
      </c>
    </row>
    <row r="242" spans="2:12" s="1" customFormat="1" ht="16.5" customHeight="1" x14ac:dyDescent="0.2">
      <c r="B242" s="62">
        <v>44805</v>
      </c>
      <c r="C242" s="63">
        <v>51836</v>
      </c>
      <c r="D242" s="13">
        <v>231</v>
      </c>
      <c r="E242" s="64">
        <v>7031</v>
      </c>
      <c r="F242" s="111"/>
      <c r="G242" s="111"/>
      <c r="H242" s="94">
        <v>87760994.350168005</v>
      </c>
      <c r="I242" s="94"/>
      <c r="J242" s="13">
        <v>59716599.333260797</v>
      </c>
      <c r="K242" s="13">
        <v>33517236.103217699</v>
      </c>
      <c r="L242" s="13">
        <v>12799046.729587199</v>
      </c>
    </row>
    <row r="243" spans="2:12" s="1" customFormat="1" ht="16.5" customHeight="1" x14ac:dyDescent="0.2">
      <c r="B243" s="62">
        <v>44805</v>
      </c>
      <c r="C243" s="63">
        <v>51867</v>
      </c>
      <c r="D243" s="13">
        <v>232</v>
      </c>
      <c r="E243" s="64">
        <v>7062</v>
      </c>
      <c r="F243" s="111"/>
      <c r="G243" s="111"/>
      <c r="H243" s="94">
        <v>85177652.813917994</v>
      </c>
      <c r="I243" s="94"/>
      <c r="J243" s="13">
        <v>57860473.082624704</v>
      </c>
      <c r="K243" s="13">
        <v>32392853.2617715</v>
      </c>
      <c r="L243" s="13">
        <v>12317292.3439367</v>
      </c>
    </row>
    <row r="244" spans="2:12" s="1" customFormat="1" ht="16.5" customHeight="1" x14ac:dyDescent="0.2">
      <c r="B244" s="62">
        <v>44805</v>
      </c>
      <c r="C244" s="63">
        <v>51898</v>
      </c>
      <c r="D244" s="13">
        <v>233</v>
      </c>
      <c r="E244" s="64">
        <v>7093</v>
      </c>
      <c r="F244" s="111"/>
      <c r="G244" s="111"/>
      <c r="H244" s="94">
        <v>82697232.346090004</v>
      </c>
      <c r="I244" s="94"/>
      <c r="J244" s="13">
        <v>56080266.151964098</v>
      </c>
      <c r="K244" s="13">
        <v>31316367.609299202</v>
      </c>
      <c r="L244" s="13">
        <v>11857524.9619976</v>
      </c>
    </row>
    <row r="245" spans="2:12" s="1" customFormat="1" ht="16.5" customHeight="1" x14ac:dyDescent="0.2">
      <c r="B245" s="62">
        <v>44805</v>
      </c>
      <c r="C245" s="63">
        <v>51926</v>
      </c>
      <c r="D245" s="13">
        <v>234</v>
      </c>
      <c r="E245" s="64">
        <v>7121</v>
      </c>
      <c r="F245" s="111"/>
      <c r="G245" s="111"/>
      <c r="H245" s="94">
        <v>80309816.115254</v>
      </c>
      <c r="I245" s="94"/>
      <c r="J245" s="13">
        <v>54377826.597558901</v>
      </c>
      <c r="K245" s="13">
        <v>30295929.253897</v>
      </c>
      <c r="L245" s="13">
        <v>11427255.9355342</v>
      </c>
    </row>
    <row r="246" spans="2:12" s="1" customFormat="1" ht="16.5" customHeight="1" x14ac:dyDescent="0.2">
      <c r="B246" s="62">
        <v>44805</v>
      </c>
      <c r="C246" s="63">
        <v>51957</v>
      </c>
      <c r="D246" s="13">
        <v>235</v>
      </c>
      <c r="E246" s="64">
        <v>7152</v>
      </c>
      <c r="F246" s="111"/>
      <c r="G246" s="111"/>
      <c r="H246" s="94">
        <v>77998730.349473998</v>
      </c>
      <c r="I246" s="94"/>
      <c r="J246" s="13">
        <v>52723414.246066101</v>
      </c>
      <c r="K246" s="13">
        <v>29299489.383857202</v>
      </c>
      <c r="L246" s="13">
        <v>11004602.1912324</v>
      </c>
    </row>
    <row r="247" spans="2:12" s="1" customFormat="1" ht="16.5" customHeight="1" x14ac:dyDescent="0.2">
      <c r="B247" s="62">
        <v>44805</v>
      </c>
      <c r="C247" s="63">
        <v>51987</v>
      </c>
      <c r="D247" s="13">
        <v>236</v>
      </c>
      <c r="E247" s="64">
        <v>7182</v>
      </c>
      <c r="F247" s="111"/>
      <c r="G247" s="111"/>
      <c r="H247" s="94">
        <v>75729022.473244995</v>
      </c>
      <c r="I247" s="94"/>
      <c r="J247" s="13">
        <v>51105177.883891903</v>
      </c>
      <c r="K247" s="13">
        <v>28330301.533694301</v>
      </c>
      <c r="L247" s="13">
        <v>10596966.865284599</v>
      </c>
    </row>
    <row r="248" spans="2:12" s="1" customFormat="1" ht="16.5" customHeight="1" x14ac:dyDescent="0.2">
      <c r="B248" s="62">
        <v>44805</v>
      </c>
      <c r="C248" s="63">
        <v>52018</v>
      </c>
      <c r="D248" s="13">
        <v>237</v>
      </c>
      <c r="E248" s="64">
        <v>7213</v>
      </c>
      <c r="F248" s="111"/>
      <c r="G248" s="111"/>
      <c r="H248" s="94">
        <v>73499715.484393999</v>
      </c>
      <c r="I248" s="94"/>
      <c r="J248" s="13">
        <v>49516619.803311899</v>
      </c>
      <c r="K248" s="13">
        <v>27379869.632998802</v>
      </c>
      <c r="L248" s="13">
        <v>10198079.070580199</v>
      </c>
    </row>
    <row r="249" spans="2:12" s="1" customFormat="1" ht="16.5" customHeight="1" x14ac:dyDescent="0.2">
      <c r="B249" s="62">
        <v>44805</v>
      </c>
      <c r="C249" s="63">
        <v>52048</v>
      </c>
      <c r="D249" s="13">
        <v>238</v>
      </c>
      <c r="E249" s="64">
        <v>7243</v>
      </c>
      <c r="F249" s="111"/>
      <c r="G249" s="111"/>
      <c r="H249" s="94">
        <v>71306592.325526997</v>
      </c>
      <c r="I249" s="94"/>
      <c r="J249" s="13">
        <v>47960265.128175698</v>
      </c>
      <c r="K249" s="13">
        <v>26454023.079249099</v>
      </c>
      <c r="L249" s="13">
        <v>9812842.0988632198</v>
      </c>
    </row>
    <row r="250" spans="2:12" s="1" customFormat="1" ht="16.5" customHeight="1" x14ac:dyDescent="0.2">
      <c r="B250" s="62">
        <v>44805</v>
      </c>
      <c r="C250" s="63">
        <v>52079</v>
      </c>
      <c r="D250" s="13">
        <v>239</v>
      </c>
      <c r="E250" s="64">
        <v>7274</v>
      </c>
      <c r="F250" s="111"/>
      <c r="G250" s="111"/>
      <c r="H250" s="94">
        <v>69133463.930435002</v>
      </c>
      <c r="I250" s="94"/>
      <c r="J250" s="13">
        <v>46419770.569780901</v>
      </c>
      <c r="K250" s="13">
        <v>25539196.8377515</v>
      </c>
      <c r="L250" s="13">
        <v>9433371.4879403599</v>
      </c>
    </row>
    <row r="251" spans="2:12" s="1" customFormat="1" ht="16.5" customHeight="1" x14ac:dyDescent="0.2">
      <c r="B251" s="62">
        <v>44805</v>
      </c>
      <c r="C251" s="63">
        <v>52110</v>
      </c>
      <c r="D251" s="13">
        <v>240</v>
      </c>
      <c r="E251" s="64">
        <v>7305</v>
      </c>
      <c r="F251" s="111"/>
      <c r="G251" s="111"/>
      <c r="H251" s="94">
        <v>66979070.739597999</v>
      </c>
      <c r="I251" s="94"/>
      <c r="J251" s="13">
        <v>44896922.076654598</v>
      </c>
      <c r="K251" s="13">
        <v>24638536.486313999</v>
      </c>
      <c r="L251" s="13">
        <v>9062149.6353711896</v>
      </c>
    </row>
    <row r="252" spans="2:12" s="1" customFormat="1" ht="16.5" customHeight="1" x14ac:dyDescent="0.2">
      <c r="B252" s="62">
        <v>44805</v>
      </c>
      <c r="C252" s="63">
        <v>52140</v>
      </c>
      <c r="D252" s="13">
        <v>241</v>
      </c>
      <c r="E252" s="64">
        <v>7335</v>
      </c>
      <c r="F252" s="111"/>
      <c r="G252" s="111"/>
      <c r="H252" s="94">
        <v>64853101.960896999</v>
      </c>
      <c r="I252" s="94"/>
      <c r="J252" s="13">
        <v>43400503.187687904</v>
      </c>
      <c r="K252" s="13">
        <v>23758710.7738153</v>
      </c>
      <c r="L252" s="13">
        <v>8702725.3086565696</v>
      </c>
    </row>
    <row r="253" spans="2:12" s="1" customFormat="1" ht="16.5" customHeight="1" x14ac:dyDescent="0.2">
      <c r="B253" s="62">
        <v>44805</v>
      </c>
      <c r="C253" s="63">
        <v>52171</v>
      </c>
      <c r="D253" s="13">
        <v>242</v>
      </c>
      <c r="E253" s="64">
        <v>7366</v>
      </c>
      <c r="F253" s="111"/>
      <c r="G253" s="111"/>
      <c r="H253" s="94">
        <v>62750945.346206002</v>
      </c>
      <c r="I253" s="94"/>
      <c r="J253" s="13">
        <v>41922489.365175799</v>
      </c>
      <c r="K253" s="13">
        <v>22891237.013279099</v>
      </c>
      <c r="L253" s="13">
        <v>8349458.0425224397</v>
      </c>
    </row>
    <row r="254" spans="2:12" s="1" customFormat="1" ht="16.5" customHeight="1" x14ac:dyDescent="0.2">
      <c r="B254" s="62">
        <v>44805</v>
      </c>
      <c r="C254" s="63">
        <v>52201</v>
      </c>
      <c r="D254" s="13">
        <v>243</v>
      </c>
      <c r="E254" s="64">
        <v>7396</v>
      </c>
      <c r="F254" s="111"/>
      <c r="G254" s="111"/>
      <c r="H254" s="94">
        <v>60663338.883423001</v>
      </c>
      <c r="I254" s="94"/>
      <c r="J254" s="13">
        <v>40461284.0156435</v>
      </c>
      <c r="K254" s="13">
        <v>22038986.904509</v>
      </c>
      <c r="L254" s="13">
        <v>8005652.5016336199</v>
      </c>
    </row>
    <row r="255" spans="2:12" s="1" customFormat="1" ht="16.5" customHeight="1" x14ac:dyDescent="0.2">
      <c r="B255" s="62">
        <v>44805</v>
      </c>
      <c r="C255" s="63">
        <v>52232</v>
      </c>
      <c r="D255" s="13">
        <v>244</v>
      </c>
      <c r="E255" s="64">
        <v>7427</v>
      </c>
      <c r="F255" s="111"/>
      <c r="G255" s="111"/>
      <c r="H255" s="94">
        <v>58601520.106175996</v>
      </c>
      <c r="I255" s="94"/>
      <c r="J255" s="13">
        <v>39019797.518002197</v>
      </c>
      <c r="K255" s="13">
        <v>21199766.1528037</v>
      </c>
      <c r="L255" s="13">
        <v>7668188.8152311202</v>
      </c>
    </row>
    <row r="256" spans="2:12" s="1" customFormat="1" ht="16.5" customHeight="1" x14ac:dyDescent="0.2">
      <c r="B256" s="62">
        <v>44805</v>
      </c>
      <c r="C256" s="63">
        <v>52263</v>
      </c>
      <c r="D256" s="13">
        <v>245</v>
      </c>
      <c r="E256" s="64">
        <v>7458</v>
      </c>
      <c r="F256" s="111"/>
      <c r="G256" s="111"/>
      <c r="H256" s="94">
        <v>56558289.120793998</v>
      </c>
      <c r="I256" s="94"/>
      <c r="J256" s="13">
        <v>37595440.043907396</v>
      </c>
      <c r="K256" s="13">
        <v>20373954.144126602</v>
      </c>
      <c r="L256" s="13">
        <v>7338269.7411325499</v>
      </c>
    </row>
    <row r="257" spans="2:12" s="1" customFormat="1" ht="16.5" customHeight="1" x14ac:dyDescent="0.2">
      <c r="B257" s="62">
        <v>44805</v>
      </c>
      <c r="C257" s="63">
        <v>52291</v>
      </c>
      <c r="D257" s="13">
        <v>246</v>
      </c>
      <c r="E257" s="64">
        <v>7486</v>
      </c>
      <c r="F257" s="111"/>
      <c r="G257" s="111"/>
      <c r="H257" s="94">
        <v>54539479.140729003</v>
      </c>
      <c r="I257" s="94"/>
      <c r="J257" s="13">
        <v>36197953.508487597</v>
      </c>
      <c r="K257" s="13">
        <v>19571552.896029901</v>
      </c>
      <c r="L257" s="13">
        <v>7022288.120774</v>
      </c>
    </row>
    <row r="258" spans="2:12" s="1" customFormat="1" ht="16.5" customHeight="1" x14ac:dyDescent="0.2">
      <c r="B258" s="62">
        <v>44805</v>
      </c>
      <c r="C258" s="63">
        <v>52322</v>
      </c>
      <c r="D258" s="13">
        <v>247</v>
      </c>
      <c r="E258" s="64">
        <v>7517</v>
      </c>
      <c r="F258" s="111"/>
      <c r="G258" s="111"/>
      <c r="H258" s="94">
        <v>52561946.713000998</v>
      </c>
      <c r="I258" s="94"/>
      <c r="J258" s="13">
        <v>34826293.2423115</v>
      </c>
      <c r="K258" s="13">
        <v>18782033.612130102</v>
      </c>
      <c r="L258" s="13">
        <v>6710464.6275562197</v>
      </c>
    </row>
    <row r="259" spans="2:12" s="1" customFormat="1" ht="16.5" customHeight="1" x14ac:dyDescent="0.2">
      <c r="B259" s="62">
        <v>44805</v>
      </c>
      <c r="C259" s="63">
        <v>52352</v>
      </c>
      <c r="D259" s="13">
        <v>248</v>
      </c>
      <c r="E259" s="64">
        <v>7547</v>
      </c>
      <c r="F259" s="111"/>
      <c r="G259" s="111"/>
      <c r="H259" s="94">
        <v>50524089.000058003</v>
      </c>
      <c r="I259" s="94"/>
      <c r="J259" s="13">
        <v>33421109.457449298</v>
      </c>
      <c r="K259" s="13">
        <v>17979846.966965299</v>
      </c>
      <c r="L259" s="13">
        <v>6397525.8950998401</v>
      </c>
    </row>
    <row r="260" spans="2:12" s="1" customFormat="1" ht="16.5" customHeight="1" x14ac:dyDescent="0.2">
      <c r="B260" s="62">
        <v>44805</v>
      </c>
      <c r="C260" s="63">
        <v>52383</v>
      </c>
      <c r="D260" s="13">
        <v>249</v>
      </c>
      <c r="E260" s="64">
        <v>7578</v>
      </c>
      <c r="F260" s="111"/>
      <c r="G260" s="111"/>
      <c r="H260" s="94">
        <v>48599923.060758002</v>
      </c>
      <c r="I260" s="94"/>
      <c r="J260" s="13">
        <v>32093769.7144452</v>
      </c>
      <c r="K260" s="13">
        <v>17221855.982901499</v>
      </c>
      <c r="L260" s="13">
        <v>6101865.5517037399</v>
      </c>
    </row>
    <row r="261" spans="2:12" s="1" customFormat="1" ht="16.5" customHeight="1" x14ac:dyDescent="0.2">
      <c r="B261" s="62">
        <v>44805</v>
      </c>
      <c r="C261" s="63">
        <v>52413</v>
      </c>
      <c r="D261" s="13">
        <v>250</v>
      </c>
      <c r="E261" s="64">
        <v>7608</v>
      </c>
      <c r="F261" s="111"/>
      <c r="G261" s="111"/>
      <c r="H261" s="94">
        <v>46715094.925439999</v>
      </c>
      <c r="I261" s="94"/>
      <c r="J261" s="13">
        <v>30798456.109805699</v>
      </c>
      <c r="K261" s="13">
        <v>16486100.1876832</v>
      </c>
      <c r="L261" s="13">
        <v>5817236.2166679399</v>
      </c>
    </row>
    <row r="262" spans="2:12" s="1" customFormat="1" ht="16.5" customHeight="1" x14ac:dyDescent="0.2">
      <c r="B262" s="62">
        <v>44805</v>
      </c>
      <c r="C262" s="63">
        <v>52444</v>
      </c>
      <c r="D262" s="13">
        <v>251</v>
      </c>
      <c r="E262" s="64">
        <v>7639</v>
      </c>
      <c r="F262" s="111"/>
      <c r="G262" s="111"/>
      <c r="H262" s="94">
        <v>44852507.823760003</v>
      </c>
      <c r="I262" s="94"/>
      <c r="J262" s="13">
        <v>29520330.838742401</v>
      </c>
      <c r="K262" s="13">
        <v>15761745.1676875</v>
      </c>
      <c r="L262" s="13">
        <v>5538085.8747097701</v>
      </c>
    </row>
    <row r="263" spans="2:12" s="1" customFormat="1" ht="16.5" customHeight="1" x14ac:dyDescent="0.2">
      <c r="B263" s="62">
        <v>44805</v>
      </c>
      <c r="C263" s="63">
        <v>52475</v>
      </c>
      <c r="D263" s="13">
        <v>252</v>
      </c>
      <c r="E263" s="64">
        <v>7670</v>
      </c>
      <c r="F263" s="111"/>
      <c r="G263" s="111"/>
      <c r="H263" s="94">
        <v>43006868.327326998</v>
      </c>
      <c r="I263" s="94"/>
      <c r="J263" s="13">
        <v>28257587.9553831</v>
      </c>
      <c r="K263" s="13">
        <v>15049160.092285</v>
      </c>
      <c r="L263" s="13">
        <v>5265313.8808655096</v>
      </c>
    </row>
    <row r="264" spans="2:12" s="1" customFormat="1" ht="16.5" customHeight="1" x14ac:dyDescent="0.2">
      <c r="B264" s="62">
        <v>44805</v>
      </c>
      <c r="C264" s="63">
        <v>52505</v>
      </c>
      <c r="D264" s="13">
        <v>253</v>
      </c>
      <c r="E264" s="64">
        <v>7700</v>
      </c>
      <c r="F264" s="111"/>
      <c r="G264" s="111"/>
      <c r="H264" s="94">
        <v>41189869.284038998</v>
      </c>
      <c r="I264" s="94"/>
      <c r="J264" s="13">
        <v>27019309.302239001</v>
      </c>
      <c r="K264" s="13">
        <v>14354272.426901599</v>
      </c>
      <c r="L264" s="13">
        <v>5001603.6291436702</v>
      </c>
    </row>
    <row r="265" spans="2:12" s="1" customFormat="1" ht="16.5" customHeight="1" x14ac:dyDescent="0.2">
      <c r="B265" s="62">
        <v>44805</v>
      </c>
      <c r="C265" s="63">
        <v>52536</v>
      </c>
      <c r="D265" s="13">
        <v>254</v>
      </c>
      <c r="E265" s="64">
        <v>7731</v>
      </c>
      <c r="F265" s="111"/>
      <c r="G265" s="111"/>
      <c r="H265" s="94">
        <v>39387411.085408002</v>
      </c>
      <c r="I265" s="94"/>
      <c r="J265" s="13">
        <v>25793129.821325298</v>
      </c>
      <c r="K265" s="13">
        <v>13668003.4063602</v>
      </c>
      <c r="L265" s="13">
        <v>4742308.3082435001</v>
      </c>
    </row>
    <row r="266" spans="2:12" s="1" customFormat="1" ht="16.5" customHeight="1" x14ac:dyDescent="0.2">
      <c r="B266" s="62">
        <v>44805</v>
      </c>
      <c r="C266" s="63">
        <v>52566</v>
      </c>
      <c r="D266" s="13">
        <v>255</v>
      </c>
      <c r="E266" s="64">
        <v>7761</v>
      </c>
      <c r="F266" s="111"/>
      <c r="G266" s="111"/>
      <c r="H266" s="94">
        <v>37592276.490970001</v>
      </c>
      <c r="I266" s="94"/>
      <c r="J266" s="13">
        <v>24577165.5500995</v>
      </c>
      <c r="K266" s="13">
        <v>12991598.682381401</v>
      </c>
      <c r="L266" s="13">
        <v>4489142.4492812902</v>
      </c>
    </row>
    <row r="267" spans="2:12" s="1" customFormat="1" ht="16.5" customHeight="1" x14ac:dyDescent="0.2">
      <c r="B267" s="62">
        <v>44805</v>
      </c>
      <c r="C267" s="63">
        <v>52597</v>
      </c>
      <c r="D267" s="13">
        <v>256</v>
      </c>
      <c r="E267" s="64">
        <v>7792</v>
      </c>
      <c r="F267" s="111"/>
      <c r="G267" s="111"/>
      <c r="H267" s="94">
        <v>35583292.700975001</v>
      </c>
      <c r="I267" s="94"/>
      <c r="J267" s="13">
        <v>23224270.473732799</v>
      </c>
      <c r="K267" s="13">
        <v>12245230.801550601</v>
      </c>
      <c r="L267" s="13">
        <v>4213319.4185323296</v>
      </c>
    </row>
    <row r="268" spans="2:12" s="1" customFormat="1" ht="16.5" customHeight="1" x14ac:dyDescent="0.2">
      <c r="B268" s="62">
        <v>44805</v>
      </c>
      <c r="C268" s="63">
        <v>52628</v>
      </c>
      <c r="D268" s="13">
        <v>257</v>
      </c>
      <c r="E268" s="64">
        <v>7823</v>
      </c>
      <c r="F268" s="111"/>
      <c r="G268" s="111"/>
      <c r="H268" s="94">
        <v>33823546.505621001</v>
      </c>
      <c r="I268" s="94"/>
      <c r="J268" s="13">
        <v>22038288.776942201</v>
      </c>
      <c r="K268" s="13">
        <v>11590358.1698994</v>
      </c>
      <c r="L268" s="13">
        <v>3971100.5724266102</v>
      </c>
    </row>
    <row r="269" spans="2:12" s="1" customFormat="1" ht="16.5" customHeight="1" x14ac:dyDescent="0.2">
      <c r="B269" s="62">
        <v>44805</v>
      </c>
      <c r="C269" s="63">
        <v>52657</v>
      </c>
      <c r="D269" s="13">
        <v>258</v>
      </c>
      <c r="E269" s="64">
        <v>7852</v>
      </c>
      <c r="F269" s="111"/>
      <c r="G269" s="111"/>
      <c r="H269" s="94">
        <v>32084467.595711</v>
      </c>
      <c r="I269" s="94"/>
      <c r="J269" s="13">
        <v>20871992.281230699</v>
      </c>
      <c r="K269" s="13">
        <v>10950862.7183556</v>
      </c>
      <c r="L269" s="13">
        <v>3737127.46772093</v>
      </c>
    </row>
    <row r="270" spans="2:12" s="1" customFormat="1" ht="16.5" customHeight="1" x14ac:dyDescent="0.2">
      <c r="B270" s="62">
        <v>44805</v>
      </c>
      <c r="C270" s="63">
        <v>52688</v>
      </c>
      <c r="D270" s="13">
        <v>259</v>
      </c>
      <c r="E270" s="64">
        <v>7883</v>
      </c>
      <c r="F270" s="111"/>
      <c r="G270" s="111"/>
      <c r="H270" s="94">
        <v>30361171.119164001</v>
      </c>
      <c r="I270" s="94"/>
      <c r="J270" s="13">
        <v>19717432.6935318</v>
      </c>
      <c r="K270" s="13">
        <v>10318792.730195399</v>
      </c>
      <c r="L270" s="13">
        <v>3506510.0277240798</v>
      </c>
    </row>
    <row r="271" spans="2:12" s="1" customFormat="1" ht="16.5" customHeight="1" x14ac:dyDescent="0.2">
      <c r="B271" s="62">
        <v>44805</v>
      </c>
      <c r="C271" s="63">
        <v>52718</v>
      </c>
      <c r="D271" s="13">
        <v>260</v>
      </c>
      <c r="E271" s="64">
        <v>7913</v>
      </c>
      <c r="F271" s="111"/>
      <c r="G271" s="111"/>
      <c r="H271" s="94">
        <v>28588669.190028001</v>
      </c>
      <c r="I271" s="94"/>
      <c r="J271" s="13">
        <v>18535843.207005501</v>
      </c>
      <c r="K271" s="13">
        <v>9676552.0375127792</v>
      </c>
      <c r="L271" s="13">
        <v>3274785.9322918202</v>
      </c>
    </row>
    <row r="272" spans="2:12" s="1" customFormat="1" ht="16.5" customHeight="1" x14ac:dyDescent="0.2">
      <c r="B272" s="62">
        <v>44805</v>
      </c>
      <c r="C272" s="63">
        <v>52749</v>
      </c>
      <c r="D272" s="13">
        <v>261</v>
      </c>
      <c r="E272" s="64">
        <v>7944</v>
      </c>
      <c r="F272" s="111"/>
      <c r="G272" s="111"/>
      <c r="H272" s="94">
        <v>26932876.366579998</v>
      </c>
      <c r="I272" s="94"/>
      <c r="J272" s="13">
        <v>17432670.615334701</v>
      </c>
      <c r="K272" s="13">
        <v>9077501.0241027307</v>
      </c>
      <c r="L272" s="13">
        <v>3059040.35172047</v>
      </c>
    </row>
    <row r="273" spans="2:12" s="1" customFormat="1" ht="16.5" customHeight="1" x14ac:dyDescent="0.2">
      <c r="B273" s="62">
        <v>44805</v>
      </c>
      <c r="C273" s="63">
        <v>52779</v>
      </c>
      <c r="D273" s="13">
        <v>262</v>
      </c>
      <c r="E273" s="64">
        <v>7974</v>
      </c>
      <c r="F273" s="111"/>
      <c r="G273" s="111"/>
      <c r="H273" s="94">
        <v>25319005.569375001</v>
      </c>
      <c r="I273" s="94"/>
      <c r="J273" s="13">
        <v>16361171.295322301</v>
      </c>
      <c r="K273" s="13">
        <v>8498583.4077031296</v>
      </c>
      <c r="L273" s="13">
        <v>2852210.1676375</v>
      </c>
    </row>
    <row r="274" spans="2:12" s="1" customFormat="1" ht="16.5" customHeight="1" x14ac:dyDescent="0.2">
      <c r="B274" s="62">
        <v>44805</v>
      </c>
      <c r="C274" s="63">
        <v>52810</v>
      </c>
      <c r="D274" s="13">
        <v>263</v>
      </c>
      <c r="E274" s="64">
        <v>8005</v>
      </c>
      <c r="F274" s="111"/>
      <c r="G274" s="111"/>
      <c r="H274" s="94">
        <v>23787095.716573998</v>
      </c>
      <c r="I274" s="94"/>
      <c r="J274" s="13">
        <v>15345178.563198799</v>
      </c>
      <c r="K274" s="13">
        <v>7950568.5937863002</v>
      </c>
      <c r="L274" s="13">
        <v>2656989.2118870202</v>
      </c>
    </row>
    <row r="275" spans="2:12" s="1" customFormat="1" ht="16.5" customHeight="1" x14ac:dyDescent="0.2">
      <c r="B275" s="62">
        <v>44805</v>
      </c>
      <c r="C275" s="63">
        <v>52841</v>
      </c>
      <c r="D275" s="13">
        <v>264</v>
      </c>
      <c r="E275" s="64">
        <v>8036</v>
      </c>
      <c r="F275" s="111"/>
      <c r="G275" s="111"/>
      <c r="H275" s="94">
        <v>22326130.170231</v>
      </c>
      <c r="I275" s="94"/>
      <c r="J275" s="13">
        <v>14378274.079001401</v>
      </c>
      <c r="K275" s="13">
        <v>7430654.9206160801</v>
      </c>
      <c r="L275" s="13">
        <v>2472722.12613277</v>
      </c>
    </row>
    <row r="276" spans="2:12" s="1" customFormat="1" ht="16.5" customHeight="1" x14ac:dyDescent="0.2">
      <c r="B276" s="62">
        <v>44805</v>
      </c>
      <c r="C276" s="63">
        <v>52871</v>
      </c>
      <c r="D276" s="13">
        <v>265</v>
      </c>
      <c r="E276" s="64">
        <v>8066</v>
      </c>
      <c r="F276" s="111"/>
      <c r="G276" s="111"/>
      <c r="H276" s="94">
        <v>20957537.339016002</v>
      </c>
      <c r="I276" s="94"/>
      <c r="J276" s="13">
        <v>13474731.320580199</v>
      </c>
      <c r="K276" s="13">
        <v>6946566.80865042</v>
      </c>
      <c r="L276" s="13">
        <v>2302154.7965006898</v>
      </c>
    </row>
    <row r="277" spans="2:12" s="1" customFormat="1" ht="16.5" customHeight="1" x14ac:dyDescent="0.2">
      <c r="B277" s="62">
        <v>44805</v>
      </c>
      <c r="C277" s="63">
        <v>52902</v>
      </c>
      <c r="D277" s="13">
        <v>266</v>
      </c>
      <c r="E277" s="64">
        <v>8097</v>
      </c>
      <c r="F277" s="111"/>
      <c r="G277" s="111"/>
      <c r="H277" s="94">
        <v>19646858.061255999</v>
      </c>
      <c r="I277" s="94"/>
      <c r="J277" s="13">
        <v>12610600.0585909</v>
      </c>
      <c r="K277" s="13">
        <v>6484551.5610756502</v>
      </c>
      <c r="L277" s="13">
        <v>2139936.4324572501</v>
      </c>
    </row>
    <row r="278" spans="2:12" s="1" customFormat="1" ht="16.5" customHeight="1" x14ac:dyDescent="0.2">
      <c r="B278" s="62">
        <v>44805</v>
      </c>
      <c r="C278" s="63">
        <v>52932</v>
      </c>
      <c r="D278" s="13">
        <v>267</v>
      </c>
      <c r="E278" s="64">
        <v>8127</v>
      </c>
      <c r="F278" s="111"/>
      <c r="G278" s="111"/>
      <c r="H278" s="94">
        <v>18385454.738561999</v>
      </c>
      <c r="I278" s="94"/>
      <c r="J278" s="13">
        <v>11781581.209909</v>
      </c>
      <c r="K278" s="13">
        <v>6043347.1727759503</v>
      </c>
      <c r="L278" s="13">
        <v>1986161.4679740099</v>
      </c>
    </row>
    <row r="279" spans="2:12" s="1" customFormat="1" ht="16.5" customHeight="1" x14ac:dyDescent="0.2">
      <c r="B279" s="62">
        <v>44805</v>
      </c>
      <c r="C279" s="63">
        <v>52963</v>
      </c>
      <c r="D279" s="13">
        <v>268</v>
      </c>
      <c r="E279" s="64">
        <v>8158</v>
      </c>
      <c r="F279" s="111"/>
      <c r="G279" s="111"/>
      <c r="H279" s="94">
        <v>17212333.742341999</v>
      </c>
      <c r="I279" s="94"/>
      <c r="J279" s="13">
        <v>11011126.2604174</v>
      </c>
      <c r="K279" s="13">
        <v>5633778.8906179499</v>
      </c>
      <c r="L279" s="13">
        <v>1843713.45914902</v>
      </c>
    </row>
    <row r="280" spans="2:12" s="1" customFormat="1" ht="16.5" customHeight="1" x14ac:dyDescent="0.2">
      <c r="B280" s="62">
        <v>44805</v>
      </c>
      <c r="C280" s="63">
        <v>52994</v>
      </c>
      <c r="D280" s="13">
        <v>269</v>
      </c>
      <c r="E280" s="64">
        <v>8189</v>
      </c>
      <c r="F280" s="111"/>
      <c r="G280" s="111"/>
      <c r="H280" s="94">
        <v>16060273.516468</v>
      </c>
      <c r="I280" s="94"/>
      <c r="J280" s="13">
        <v>10256701.124929801</v>
      </c>
      <c r="K280" s="13">
        <v>5234435.4566950398</v>
      </c>
      <c r="L280" s="13">
        <v>1705768.5251019499</v>
      </c>
    </row>
    <row r="281" spans="2:12" s="1" customFormat="1" ht="16.5" customHeight="1" x14ac:dyDescent="0.2">
      <c r="B281" s="62">
        <v>44805</v>
      </c>
      <c r="C281" s="63">
        <v>53022</v>
      </c>
      <c r="D281" s="13">
        <v>270</v>
      </c>
      <c r="E281" s="64">
        <v>8217</v>
      </c>
      <c r="F281" s="111"/>
      <c r="G281" s="111"/>
      <c r="H281" s="94">
        <v>14925266.850945</v>
      </c>
      <c r="I281" s="94"/>
      <c r="J281" s="13">
        <v>9517239.3369053099</v>
      </c>
      <c r="K281" s="13">
        <v>4845897.855889</v>
      </c>
      <c r="L281" s="13">
        <v>1573111.53035263</v>
      </c>
    </row>
    <row r="282" spans="2:12" s="1" customFormat="1" ht="16.5" customHeight="1" x14ac:dyDescent="0.2">
      <c r="B282" s="62">
        <v>44805</v>
      </c>
      <c r="C282" s="63">
        <v>53053</v>
      </c>
      <c r="D282" s="13">
        <v>271</v>
      </c>
      <c r="E282" s="64">
        <v>8248</v>
      </c>
      <c r="F282" s="111"/>
      <c r="G282" s="111"/>
      <c r="H282" s="94">
        <v>13807311.865767</v>
      </c>
      <c r="I282" s="94"/>
      <c r="J282" s="13">
        <v>8789431.7807314396</v>
      </c>
      <c r="K282" s="13">
        <v>4463938.0332753602</v>
      </c>
      <c r="L282" s="13">
        <v>1442979.0821845201</v>
      </c>
    </row>
    <row r="283" spans="2:12" s="1" customFormat="1" ht="16.5" customHeight="1" x14ac:dyDescent="0.2">
      <c r="B283" s="62">
        <v>44805</v>
      </c>
      <c r="C283" s="63">
        <v>53083</v>
      </c>
      <c r="D283" s="13">
        <v>272</v>
      </c>
      <c r="E283" s="64">
        <v>8278</v>
      </c>
      <c r="F283" s="111"/>
      <c r="G283" s="111"/>
      <c r="H283" s="94">
        <v>12721670.970946001</v>
      </c>
      <c r="I283" s="94"/>
      <c r="J283" s="13">
        <v>8085043.9423682401</v>
      </c>
      <c r="K283" s="13">
        <v>4096090.1795339598</v>
      </c>
      <c r="L283" s="13">
        <v>1318643.72117955</v>
      </c>
    </row>
    <row r="284" spans="2:12" s="1" customFormat="1" ht="16.5" customHeight="1" x14ac:dyDescent="0.2">
      <c r="B284" s="62">
        <v>44805</v>
      </c>
      <c r="C284" s="63">
        <v>53114</v>
      </c>
      <c r="D284" s="13">
        <v>273</v>
      </c>
      <c r="E284" s="64">
        <v>8309</v>
      </c>
      <c r="F284" s="111"/>
      <c r="G284" s="111"/>
      <c r="H284" s="94">
        <v>11698071.596472999</v>
      </c>
      <c r="I284" s="94"/>
      <c r="J284" s="13">
        <v>7421903.0985627202</v>
      </c>
      <c r="K284" s="13">
        <v>3750563.28206605</v>
      </c>
      <c r="L284" s="13">
        <v>1202295.1047205899</v>
      </c>
    </row>
    <row r="285" spans="2:12" s="1" customFormat="1" ht="16.5" customHeight="1" x14ac:dyDescent="0.2">
      <c r="B285" s="62">
        <v>44805</v>
      </c>
      <c r="C285" s="63">
        <v>53144</v>
      </c>
      <c r="D285" s="13">
        <v>274</v>
      </c>
      <c r="E285" s="64">
        <v>8339</v>
      </c>
      <c r="F285" s="111"/>
      <c r="G285" s="111"/>
      <c r="H285" s="94">
        <v>10716758.258591</v>
      </c>
      <c r="I285" s="94"/>
      <c r="J285" s="13">
        <v>6788143.2623392902</v>
      </c>
      <c r="K285" s="13">
        <v>3421858.0095798899</v>
      </c>
      <c r="L285" s="13">
        <v>1092427.5627915801</v>
      </c>
    </row>
    <row r="286" spans="2:12" s="1" customFormat="1" ht="16.5" customHeight="1" x14ac:dyDescent="0.2">
      <c r="B286" s="62">
        <v>44805</v>
      </c>
      <c r="C286" s="63">
        <v>53175</v>
      </c>
      <c r="D286" s="13">
        <v>275</v>
      </c>
      <c r="E286" s="64">
        <v>8370</v>
      </c>
      <c r="F286" s="111"/>
      <c r="G286" s="111"/>
      <c r="H286" s="94">
        <v>9763782.5507130008</v>
      </c>
      <c r="I286" s="94"/>
      <c r="J286" s="13">
        <v>6174025.8410325199</v>
      </c>
      <c r="K286" s="13">
        <v>3104370.3068988901</v>
      </c>
      <c r="L286" s="13">
        <v>986871.94985622005</v>
      </c>
    </row>
    <row r="287" spans="2:12" s="1" customFormat="1" ht="16.5" customHeight="1" x14ac:dyDescent="0.2">
      <c r="B287" s="62">
        <v>44805</v>
      </c>
      <c r="C287" s="63">
        <v>53206</v>
      </c>
      <c r="D287" s="13">
        <v>276</v>
      </c>
      <c r="E287" s="64">
        <v>8401</v>
      </c>
      <c r="F287" s="111"/>
      <c r="G287" s="111"/>
      <c r="H287" s="94">
        <v>8826636.2028369997</v>
      </c>
      <c r="I287" s="94"/>
      <c r="J287" s="13">
        <v>5571964.6231210502</v>
      </c>
      <c r="K287" s="13">
        <v>2794521.9242111901</v>
      </c>
      <c r="L287" s="13">
        <v>884609.14560890396</v>
      </c>
    </row>
    <row r="288" spans="2:12" s="1" customFormat="1" ht="16.5" customHeight="1" x14ac:dyDescent="0.2">
      <c r="B288" s="62">
        <v>44805</v>
      </c>
      <c r="C288" s="63">
        <v>53236</v>
      </c>
      <c r="D288" s="13">
        <v>277</v>
      </c>
      <c r="E288" s="64">
        <v>8431</v>
      </c>
      <c r="F288" s="111"/>
      <c r="G288" s="111"/>
      <c r="H288" s="94">
        <v>7936731.7649619998</v>
      </c>
      <c r="I288" s="94"/>
      <c r="J288" s="13">
        <v>5001973.4990326501</v>
      </c>
      <c r="K288" s="13">
        <v>2502478.3250394901</v>
      </c>
      <c r="L288" s="13">
        <v>788915.17857958796</v>
      </c>
    </row>
    <row r="289" spans="2:12" s="1" customFormat="1" ht="16.5" customHeight="1" x14ac:dyDescent="0.2">
      <c r="B289" s="62">
        <v>44805</v>
      </c>
      <c r="C289" s="63">
        <v>53267</v>
      </c>
      <c r="D289" s="13">
        <v>278</v>
      </c>
      <c r="E289" s="64">
        <v>8462</v>
      </c>
      <c r="F289" s="111"/>
      <c r="G289" s="111"/>
      <c r="H289" s="94">
        <v>7082683.997091</v>
      </c>
      <c r="I289" s="94"/>
      <c r="J289" s="13">
        <v>4456155.4068751</v>
      </c>
      <c r="K289" s="13">
        <v>2223736.6778254998</v>
      </c>
      <c r="L289" s="13">
        <v>698071.59426020796</v>
      </c>
    </row>
    <row r="290" spans="2:12" s="1" customFormat="1" ht="16.5" customHeight="1" x14ac:dyDescent="0.2">
      <c r="B290" s="62">
        <v>44805</v>
      </c>
      <c r="C290" s="63">
        <v>53297</v>
      </c>
      <c r="D290" s="13">
        <v>279</v>
      </c>
      <c r="E290" s="64">
        <v>8492</v>
      </c>
      <c r="F290" s="111"/>
      <c r="G290" s="111"/>
      <c r="H290" s="94">
        <v>6257747.3892219998</v>
      </c>
      <c r="I290" s="94"/>
      <c r="J290" s="13">
        <v>3930674.22351185</v>
      </c>
      <c r="K290" s="13">
        <v>1956680.19417357</v>
      </c>
      <c r="L290" s="13">
        <v>611719.80212683196</v>
      </c>
    </row>
    <row r="291" spans="2:12" s="1" customFormat="1" ht="16.5" customHeight="1" x14ac:dyDescent="0.2">
      <c r="B291" s="62">
        <v>44805</v>
      </c>
      <c r="C291" s="63">
        <v>53328</v>
      </c>
      <c r="D291" s="13">
        <v>280</v>
      </c>
      <c r="E291" s="64">
        <v>8523</v>
      </c>
      <c r="F291" s="111"/>
      <c r="G291" s="111"/>
      <c r="H291" s="94">
        <v>5475681.6013550004</v>
      </c>
      <c r="I291" s="94"/>
      <c r="J291" s="13">
        <v>3433602.2828991599</v>
      </c>
      <c r="K291" s="13">
        <v>1704892.0287111299</v>
      </c>
      <c r="L291" s="13">
        <v>530745.34051153297</v>
      </c>
    </row>
    <row r="292" spans="2:12" s="1" customFormat="1" ht="16.5" customHeight="1" x14ac:dyDescent="0.2">
      <c r="B292" s="62">
        <v>44805</v>
      </c>
      <c r="C292" s="63">
        <v>53359</v>
      </c>
      <c r="D292" s="13">
        <v>281</v>
      </c>
      <c r="E292" s="64">
        <v>8554</v>
      </c>
      <c r="F292" s="111"/>
      <c r="G292" s="111"/>
      <c r="H292" s="94">
        <v>4726530.0634920001</v>
      </c>
      <c r="I292" s="94"/>
      <c r="J292" s="13">
        <v>2958809.50890199</v>
      </c>
      <c r="K292" s="13">
        <v>1465406.08236507</v>
      </c>
      <c r="L292" s="13">
        <v>454259.39618313499</v>
      </c>
    </row>
    <row r="293" spans="2:12" s="1" customFormat="1" ht="16.5" customHeight="1" x14ac:dyDescent="0.2">
      <c r="B293" s="62">
        <v>44805</v>
      </c>
      <c r="C293" s="63">
        <v>53387</v>
      </c>
      <c r="D293" s="13">
        <v>282</v>
      </c>
      <c r="E293" s="64">
        <v>8582</v>
      </c>
      <c r="F293" s="111"/>
      <c r="G293" s="111"/>
      <c r="H293" s="94">
        <v>4017869.1556290002</v>
      </c>
      <c r="I293" s="94"/>
      <c r="J293" s="13">
        <v>2511334.1000387101</v>
      </c>
      <c r="K293" s="13">
        <v>1240928.02843941</v>
      </c>
      <c r="L293" s="13">
        <v>383201.79492262303</v>
      </c>
    </row>
    <row r="294" spans="2:12" s="1" customFormat="1" ht="16.5" customHeight="1" x14ac:dyDescent="0.2">
      <c r="B294" s="62">
        <v>44805</v>
      </c>
      <c r="C294" s="63">
        <v>53418</v>
      </c>
      <c r="D294" s="13">
        <v>283</v>
      </c>
      <c r="E294" s="64">
        <v>8613</v>
      </c>
      <c r="F294" s="111"/>
      <c r="G294" s="111"/>
      <c r="H294" s="94">
        <v>3374131.227771</v>
      </c>
      <c r="I294" s="94"/>
      <c r="J294" s="13">
        <v>2105394.3469763701</v>
      </c>
      <c r="K294" s="13">
        <v>1037694.81231661</v>
      </c>
      <c r="L294" s="13">
        <v>319085.60036813898</v>
      </c>
    </row>
    <row r="295" spans="2:12" s="1" customFormat="1" ht="16.5" customHeight="1" x14ac:dyDescent="0.2">
      <c r="B295" s="62">
        <v>44805</v>
      </c>
      <c r="C295" s="63">
        <v>53448</v>
      </c>
      <c r="D295" s="13">
        <v>284</v>
      </c>
      <c r="E295" s="64">
        <v>8643</v>
      </c>
      <c r="F295" s="111"/>
      <c r="G295" s="111"/>
      <c r="H295" s="94">
        <v>2767435.7599149998</v>
      </c>
      <c r="I295" s="94"/>
      <c r="J295" s="13">
        <v>1723993.3728712799</v>
      </c>
      <c r="K295" s="13">
        <v>847620.69653644098</v>
      </c>
      <c r="L295" s="13">
        <v>259570.41781255501</v>
      </c>
    </row>
    <row r="296" spans="2:12" s="1" customFormat="1" ht="16.5" customHeight="1" x14ac:dyDescent="0.2">
      <c r="B296" s="62">
        <v>44805</v>
      </c>
      <c r="C296" s="63">
        <v>53479</v>
      </c>
      <c r="D296" s="13">
        <v>285</v>
      </c>
      <c r="E296" s="64">
        <v>8674</v>
      </c>
      <c r="F296" s="111"/>
      <c r="G296" s="111"/>
      <c r="H296" s="94">
        <v>2261441.61</v>
      </c>
      <c r="I296" s="94"/>
      <c r="J296" s="13">
        <v>1406391.3980902401</v>
      </c>
      <c r="K296" s="13">
        <v>689709.574275302</v>
      </c>
      <c r="L296" s="13">
        <v>210318.03622909801</v>
      </c>
    </row>
    <row r="297" spans="2:12" s="1" customFormat="1" ht="16.5" customHeight="1" x14ac:dyDescent="0.2">
      <c r="B297" s="62">
        <v>44805</v>
      </c>
      <c r="C297" s="63">
        <v>53509</v>
      </c>
      <c r="D297" s="13">
        <v>286</v>
      </c>
      <c r="E297" s="64">
        <v>8704</v>
      </c>
      <c r="F297" s="111"/>
      <c r="G297" s="111"/>
      <c r="H297" s="94">
        <v>1911820.63</v>
      </c>
      <c r="I297" s="94"/>
      <c r="J297" s="13">
        <v>1187010.4071911001</v>
      </c>
      <c r="K297" s="13">
        <v>580690.00012494205</v>
      </c>
      <c r="L297" s="13">
        <v>176348.06310644399</v>
      </c>
    </row>
    <row r="298" spans="2:12" s="1" customFormat="1" ht="16.5" customHeight="1" x14ac:dyDescent="0.2">
      <c r="B298" s="62">
        <v>44805</v>
      </c>
      <c r="C298" s="63">
        <v>53540</v>
      </c>
      <c r="D298" s="13">
        <v>287</v>
      </c>
      <c r="E298" s="64">
        <v>8735</v>
      </c>
      <c r="F298" s="111"/>
      <c r="G298" s="111"/>
      <c r="H298" s="94">
        <v>1614008.87</v>
      </c>
      <c r="I298" s="94"/>
      <c r="J298" s="13">
        <v>1000405.5194967</v>
      </c>
      <c r="K298" s="13">
        <v>488157.52976992598</v>
      </c>
      <c r="L298" s="13">
        <v>147619.23792370799</v>
      </c>
    </row>
    <row r="299" spans="2:12" s="1" customFormat="1" ht="16.5" customHeight="1" x14ac:dyDescent="0.2">
      <c r="B299" s="62">
        <v>44805</v>
      </c>
      <c r="C299" s="63">
        <v>53571</v>
      </c>
      <c r="D299" s="13">
        <v>288</v>
      </c>
      <c r="E299" s="64">
        <v>8766</v>
      </c>
      <c r="F299" s="111"/>
      <c r="G299" s="111"/>
      <c r="H299" s="94">
        <v>1331801.3600000001</v>
      </c>
      <c r="I299" s="94"/>
      <c r="J299" s="13">
        <v>824085.73241217795</v>
      </c>
      <c r="K299" s="13">
        <v>401097.91230180801</v>
      </c>
      <c r="L299" s="13">
        <v>120778.598947691</v>
      </c>
    </row>
    <row r="300" spans="2:12" s="1" customFormat="1" ht="16.5" customHeight="1" x14ac:dyDescent="0.2">
      <c r="B300" s="62">
        <v>44805</v>
      </c>
      <c r="C300" s="63">
        <v>53601</v>
      </c>
      <c r="D300" s="13">
        <v>289</v>
      </c>
      <c r="E300" s="64">
        <v>8796</v>
      </c>
      <c r="F300" s="111"/>
      <c r="G300" s="111"/>
      <c r="H300" s="94">
        <v>1092540.31</v>
      </c>
      <c r="I300" s="94"/>
      <c r="J300" s="13">
        <v>674927.26242911106</v>
      </c>
      <c r="K300" s="13">
        <v>327691.17426971899</v>
      </c>
      <c r="L300" s="13">
        <v>98269.877351809802</v>
      </c>
    </row>
    <row r="301" spans="2:12" s="1" customFormat="1" ht="16.5" customHeight="1" x14ac:dyDescent="0.2">
      <c r="B301" s="62">
        <v>44805</v>
      </c>
      <c r="C301" s="63">
        <v>53632</v>
      </c>
      <c r="D301" s="13">
        <v>290</v>
      </c>
      <c r="E301" s="64">
        <v>8827</v>
      </c>
      <c r="F301" s="111"/>
      <c r="G301" s="111"/>
      <c r="H301" s="94">
        <v>903706.99</v>
      </c>
      <c r="I301" s="94"/>
      <c r="J301" s="13">
        <v>557326.79317256797</v>
      </c>
      <c r="K301" s="13">
        <v>269905.53359842103</v>
      </c>
      <c r="L301" s="13">
        <v>80597.965174996498</v>
      </c>
    </row>
    <row r="302" spans="2:12" s="1" customFormat="1" ht="16.5" customHeight="1" x14ac:dyDescent="0.2">
      <c r="B302" s="62">
        <v>44805</v>
      </c>
      <c r="C302" s="63">
        <v>53662</v>
      </c>
      <c r="D302" s="13">
        <v>291</v>
      </c>
      <c r="E302" s="64">
        <v>8857</v>
      </c>
      <c r="F302" s="111"/>
      <c r="G302" s="111"/>
      <c r="H302" s="94">
        <v>744001.26</v>
      </c>
      <c r="I302" s="94"/>
      <c r="J302" s="13">
        <v>458081.24598161498</v>
      </c>
      <c r="K302" s="13">
        <v>221296.29646343499</v>
      </c>
      <c r="L302" s="13">
        <v>65811.610420127807</v>
      </c>
    </row>
    <row r="303" spans="2:12" s="1" customFormat="1" ht="16.5" customHeight="1" x14ac:dyDescent="0.2">
      <c r="B303" s="62">
        <v>44805</v>
      </c>
      <c r="C303" s="63">
        <v>53693</v>
      </c>
      <c r="D303" s="13">
        <v>292</v>
      </c>
      <c r="E303" s="64">
        <v>8888</v>
      </c>
      <c r="F303" s="111"/>
      <c r="G303" s="111"/>
      <c r="H303" s="94">
        <v>620003.03</v>
      </c>
      <c r="I303" s="94"/>
      <c r="J303" s="13">
        <v>381088.13892541302</v>
      </c>
      <c r="K303" s="13">
        <v>183633.18151897501</v>
      </c>
      <c r="L303" s="13">
        <v>54379.6177618164</v>
      </c>
    </row>
    <row r="304" spans="2:12" s="1" customFormat="1" ht="16.5" customHeight="1" x14ac:dyDescent="0.2">
      <c r="B304" s="62">
        <v>44805</v>
      </c>
      <c r="C304" s="63">
        <v>53724</v>
      </c>
      <c r="D304" s="13">
        <v>293</v>
      </c>
      <c r="E304" s="64">
        <v>8919</v>
      </c>
      <c r="F304" s="111"/>
      <c r="G304" s="111"/>
      <c r="H304" s="94">
        <v>536433.04</v>
      </c>
      <c r="I304" s="94"/>
      <c r="J304" s="13">
        <v>329162.17102940899</v>
      </c>
      <c r="K304" s="13">
        <v>158208.47258862699</v>
      </c>
      <c r="L304" s="13">
        <v>46652.116258545197</v>
      </c>
    </row>
    <row r="305" spans="2:12" s="1" customFormat="1" ht="16.5" customHeight="1" x14ac:dyDescent="0.2">
      <c r="B305" s="62">
        <v>44805</v>
      </c>
      <c r="C305" s="63">
        <v>53752</v>
      </c>
      <c r="D305" s="13">
        <v>294</v>
      </c>
      <c r="E305" s="64">
        <v>8947</v>
      </c>
      <c r="F305" s="111"/>
      <c r="G305" s="111"/>
      <c r="H305" s="94">
        <v>479608.84</v>
      </c>
      <c r="I305" s="94"/>
      <c r="J305" s="13">
        <v>293843.23817194399</v>
      </c>
      <c r="K305" s="13">
        <v>140908.320020994</v>
      </c>
      <c r="L305" s="13">
        <v>41391.699631103002</v>
      </c>
    </row>
    <row r="306" spans="2:12" s="1" customFormat="1" ht="16.5" customHeight="1" x14ac:dyDescent="0.2">
      <c r="B306" s="62">
        <v>44805</v>
      </c>
      <c r="C306" s="63">
        <v>53783</v>
      </c>
      <c r="D306" s="13">
        <v>295</v>
      </c>
      <c r="E306" s="64">
        <v>8978</v>
      </c>
      <c r="F306" s="111"/>
      <c r="G306" s="111"/>
      <c r="H306" s="94">
        <v>435492.26</v>
      </c>
      <c r="I306" s="94"/>
      <c r="J306" s="13">
        <v>266361.67777534598</v>
      </c>
      <c r="K306" s="13">
        <v>127405.087487125</v>
      </c>
      <c r="L306" s="13">
        <v>37266.620665421899</v>
      </c>
    </row>
    <row r="307" spans="2:12" s="1" customFormat="1" ht="16.5" customHeight="1" x14ac:dyDescent="0.2">
      <c r="B307" s="62">
        <v>44805</v>
      </c>
      <c r="C307" s="63">
        <v>53813</v>
      </c>
      <c r="D307" s="13">
        <v>296</v>
      </c>
      <c r="E307" s="64">
        <v>9008</v>
      </c>
      <c r="F307" s="111"/>
      <c r="G307" s="111"/>
      <c r="H307" s="94">
        <v>408538.98</v>
      </c>
      <c r="I307" s="94"/>
      <c r="J307" s="13">
        <v>249465.99897199401</v>
      </c>
      <c r="K307" s="13">
        <v>119029.92436905</v>
      </c>
      <c r="L307" s="13">
        <v>34674.122840907199</v>
      </c>
    </row>
    <row r="308" spans="2:12" s="1" customFormat="1" ht="16.5" customHeight="1" x14ac:dyDescent="0.2">
      <c r="B308" s="62">
        <v>44805</v>
      </c>
      <c r="C308" s="63">
        <v>53844</v>
      </c>
      <c r="D308" s="13">
        <v>297</v>
      </c>
      <c r="E308" s="64">
        <v>9039</v>
      </c>
      <c r="F308" s="111"/>
      <c r="G308" s="111"/>
      <c r="H308" s="94">
        <v>395912.67</v>
      </c>
      <c r="I308" s="94"/>
      <c r="J308" s="13">
        <v>241345.96412502299</v>
      </c>
      <c r="K308" s="13">
        <v>114862.675895457</v>
      </c>
      <c r="L308" s="13">
        <v>33318.456556669698</v>
      </c>
    </row>
    <row r="309" spans="2:12" s="1" customFormat="1" ht="16.5" customHeight="1" x14ac:dyDescent="0.2">
      <c r="B309" s="62">
        <v>44805</v>
      </c>
      <c r="C309" s="63">
        <v>53874</v>
      </c>
      <c r="D309" s="13">
        <v>298</v>
      </c>
      <c r="E309" s="64">
        <v>9069</v>
      </c>
      <c r="F309" s="111"/>
      <c r="G309" s="111"/>
      <c r="H309" s="94">
        <v>383265.3</v>
      </c>
      <c r="I309" s="94"/>
      <c r="J309" s="13">
        <v>233252.71195577501</v>
      </c>
      <c r="K309" s="13">
        <v>110737.66402346799</v>
      </c>
      <c r="L309" s="13">
        <v>31990.2317856995</v>
      </c>
    </row>
    <row r="310" spans="2:12" s="1" customFormat="1" ht="16.5" customHeight="1" x14ac:dyDescent="0.2">
      <c r="B310" s="62">
        <v>44805</v>
      </c>
      <c r="C310" s="63">
        <v>53905</v>
      </c>
      <c r="D310" s="13">
        <v>299</v>
      </c>
      <c r="E310" s="64">
        <v>9100</v>
      </c>
      <c r="F310" s="111"/>
      <c r="G310" s="111"/>
      <c r="H310" s="94">
        <v>370596.83</v>
      </c>
      <c r="I310" s="94"/>
      <c r="J310" s="13">
        <v>225160.22816848199</v>
      </c>
      <c r="K310" s="13">
        <v>106623.866939235</v>
      </c>
      <c r="L310" s="13">
        <v>30671.3631066618</v>
      </c>
    </row>
    <row r="311" spans="2:12" s="1" customFormat="1" ht="16.5" customHeight="1" x14ac:dyDescent="0.2">
      <c r="B311" s="62">
        <v>44805</v>
      </c>
      <c r="C311" s="63">
        <v>53936</v>
      </c>
      <c r="D311" s="13">
        <v>300</v>
      </c>
      <c r="E311" s="64">
        <v>9131</v>
      </c>
      <c r="F311" s="111"/>
      <c r="G311" s="111"/>
      <c r="H311" s="94">
        <v>357907.15</v>
      </c>
      <c r="I311" s="94"/>
      <c r="J311" s="13">
        <v>217081.659778239</v>
      </c>
      <c r="K311" s="13">
        <v>102536.85091125801</v>
      </c>
      <c r="L311" s="13">
        <v>29370.7639772025</v>
      </c>
    </row>
    <row r="312" spans="2:12" s="1" customFormat="1" ht="16.5" customHeight="1" x14ac:dyDescent="0.2">
      <c r="B312" s="62">
        <v>44805</v>
      </c>
      <c r="C312" s="63">
        <v>53966</v>
      </c>
      <c r="D312" s="13">
        <v>301</v>
      </c>
      <c r="E312" s="64">
        <v>9161</v>
      </c>
      <c r="F312" s="111"/>
      <c r="G312" s="111"/>
      <c r="H312" s="94">
        <v>346081.15</v>
      </c>
      <c r="I312" s="94"/>
      <c r="J312" s="13">
        <v>209564.28240580601</v>
      </c>
      <c r="K312" s="13">
        <v>98742.444322329393</v>
      </c>
      <c r="L312" s="13">
        <v>28167.948963896099</v>
      </c>
    </row>
    <row r="313" spans="2:12" s="1" customFormat="1" ht="16.5" customHeight="1" x14ac:dyDescent="0.2">
      <c r="B313" s="62">
        <v>44805</v>
      </c>
      <c r="C313" s="63">
        <v>53997</v>
      </c>
      <c r="D313" s="13">
        <v>302</v>
      </c>
      <c r="E313" s="64">
        <v>9192</v>
      </c>
      <c r="F313" s="111"/>
      <c r="G313" s="111"/>
      <c r="H313" s="94">
        <v>334236.07</v>
      </c>
      <c r="I313" s="94"/>
      <c r="J313" s="13">
        <v>202048.399499341</v>
      </c>
      <c r="K313" s="13">
        <v>94958.996538451203</v>
      </c>
      <c r="L313" s="13">
        <v>26973.921397736402</v>
      </c>
    </row>
    <row r="314" spans="2:12" s="1" customFormat="1" ht="16.5" customHeight="1" x14ac:dyDescent="0.2">
      <c r="B314" s="62">
        <v>44805</v>
      </c>
      <c r="C314" s="63">
        <v>54027</v>
      </c>
      <c r="D314" s="13">
        <v>303</v>
      </c>
      <c r="E314" s="64">
        <v>9222</v>
      </c>
      <c r="F314" s="111"/>
      <c r="G314" s="111"/>
      <c r="H314" s="94">
        <v>322813.96999999997</v>
      </c>
      <c r="I314" s="94"/>
      <c r="J314" s="13">
        <v>194823.33782144199</v>
      </c>
      <c r="K314" s="13">
        <v>91337.989747100903</v>
      </c>
      <c r="L314" s="13">
        <v>25838.9881911458</v>
      </c>
    </row>
    <row r="315" spans="2:12" s="1" customFormat="1" ht="16.5" customHeight="1" x14ac:dyDescent="0.2">
      <c r="B315" s="62">
        <v>44805</v>
      </c>
      <c r="C315" s="63">
        <v>54058</v>
      </c>
      <c r="D315" s="13">
        <v>304</v>
      </c>
      <c r="E315" s="64">
        <v>9253</v>
      </c>
      <c r="F315" s="111"/>
      <c r="G315" s="111"/>
      <c r="H315" s="94">
        <v>311788</v>
      </c>
      <c r="I315" s="94"/>
      <c r="J315" s="13">
        <v>187849.84196252801</v>
      </c>
      <c r="K315" s="13">
        <v>87844.666072744905</v>
      </c>
      <c r="L315" s="13">
        <v>24745.490702977899</v>
      </c>
    </row>
    <row r="316" spans="2:12" s="1" customFormat="1" ht="16.5" customHeight="1" x14ac:dyDescent="0.2">
      <c r="B316" s="62">
        <v>44805</v>
      </c>
      <c r="C316" s="63">
        <v>54089</v>
      </c>
      <c r="D316" s="13">
        <v>305</v>
      </c>
      <c r="E316" s="64">
        <v>9284</v>
      </c>
      <c r="F316" s="111"/>
      <c r="G316" s="111"/>
      <c r="H316" s="94">
        <v>300744.81</v>
      </c>
      <c r="I316" s="94"/>
      <c r="J316" s="13">
        <v>180889.08347252599</v>
      </c>
      <c r="K316" s="13">
        <v>84374.461373480095</v>
      </c>
      <c r="L316" s="13">
        <v>23667.277721660801</v>
      </c>
    </row>
    <row r="317" spans="2:12" s="1" customFormat="1" ht="16.5" customHeight="1" x14ac:dyDescent="0.2">
      <c r="B317" s="62">
        <v>44805</v>
      </c>
      <c r="C317" s="63">
        <v>54118</v>
      </c>
      <c r="D317" s="13">
        <v>306</v>
      </c>
      <c r="E317" s="64">
        <v>9313</v>
      </c>
      <c r="F317" s="111"/>
      <c r="G317" s="111"/>
      <c r="H317" s="94">
        <v>289684.32</v>
      </c>
      <c r="I317" s="94"/>
      <c r="J317" s="13">
        <v>173960.059281405</v>
      </c>
      <c r="K317" s="13">
        <v>80949.401817546895</v>
      </c>
      <c r="L317" s="13">
        <v>22616.556654533299</v>
      </c>
    </row>
    <row r="318" spans="2:12" s="1" customFormat="1" ht="16.5" customHeight="1" x14ac:dyDescent="0.2">
      <c r="B318" s="62">
        <v>44805</v>
      </c>
      <c r="C318" s="63">
        <v>54149</v>
      </c>
      <c r="D318" s="13">
        <v>307</v>
      </c>
      <c r="E318" s="64">
        <v>9344</v>
      </c>
      <c r="F318" s="111"/>
      <c r="G318" s="111"/>
      <c r="H318" s="94">
        <v>278606.52</v>
      </c>
      <c r="I318" s="94"/>
      <c r="J318" s="13">
        <v>167023.89733402099</v>
      </c>
      <c r="K318" s="13">
        <v>77524.112484625104</v>
      </c>
      <c r="L318" s="13">
        <v>21567.8206543161</v>
      </c>
    </row>
    <row r="319" spans="2:12" s="1" customFormat="1" ht="16.5" customHeight="1" x14ac:dyDescent="0.2">
      <c r="B319" s="62">
        <v>44805</v>
      </c>
      <c r="C319" s="63">
        <v>54179</v>
      </c>
      <c r="D319" s="13">
        <v>308</v>
      </c>
      <c r="E319" s="64">
        <v>9374</v>
      </c>
      <c r="F319" s="111"/>
      <c r="G319" s="111"/>
      <c r="H319" s="94">
        <v>267511.37</v>
      </c>
      <c r="I319" s="94"/>
      <c r="J319" s="13">
        <v>160109.146909098</v>
      </c>
      <c r="K319" s="13">
        <v>74131.724071837598</v>
      </c>
      <c r="L319" s="13">
        <v>20539.489468215001</v>
      </c>
    </row>
    <row r="320" spans="2:12" s="1" customFormat="1" ht="16.5" customHeight="1" x14ac:dyDescent="0.2">
      <c r="B320" s="62">
        <v>44805</v>
      </c>
      <c r="C320" s="63">
        <v>54210</v>
      </c>
      <c r="D320" s="13">
        <v>309</v>
      </c>
      <c r="E320" s="64">
        <v>9405</v>
      </c>
      <c r="F320" s="111"/>
      <c r="G320" s="111"/>
      <c r="H320" s="94">
        <v>256398.86</v>
      </c>
      <c r="I320" s="94"/>
      <c r="J320" s="13">
        <v>153197.884066389</v>
      </c>
      <c r="K320" s="13">
        <v>70751.363990268597</v>
      </c>
      <c r="L320" s="13">
        <v>19519.8726707389</v>
      </c>
    </row>
    <row r="321" spans="2:12" s="1" customFormat="1" ht="16.5" customHeight="1" x14ac:dyDescent="0.2">
      <c r="B321" s="62">
        <v>44805</v>
      </c>
      <c r="C321" s="63">
        <v>54240</v>
      </c>
      <c r="D321" s="13">
        <v>310</v>
      </c>
      <c r="E321" s="64">
        <v>9435</v>
      </c>
      <c r="F321" s="111"/>
      <c r="G321" s="111"/>
      <c r="H321" s="94">
        <v>245268.93</v>
      </c>
      <c r="I321" s="94"/>
      <c r="J321" s="13">
        <v>146307.22524946099</v>
      </c>
      <c r="K321" s="13">
        <v>67402.746153425498</v>
      </c>
      <c r="L321" s="13">
        <v>18519.780630821599</v>
      </c>
    </row>
    <row r="322" spans="2:12" s="1" customFormat="1" ht="16.5" customHeight="1" x14ac:dyDescent="0.2">
      <c r="B322" s="62">
        <v>44805</v>
      </c>
      <c r="C322" s="63">
        <v>54271</v>
      </c>
      <c r="D322" s="13">
        <v>311</v>
      </c>
      <c r="E322" s="64">
        <v>9466</v>
      </c>
      <c r="F322" s="111"/>
      <c r="G322" s="111"/>
      <c r="H322" s="94">
        <v>234121.53</v>
      </c>
      <c r="I322" s="94"/>
      <c r="J322" s="13">
        <v>139420.73569564399</v>
      </c>
      <c r="K322" s="13">
        <v>64066.836547806997</v>
      </c>
      <c r="L322" s="13">
        <v>17528.636976676102</v>
      </c>
    </row>
    <row r="323" spans="2:12" s="1" customFormat="1" ht="16.5" customHeight="1" x14ac:dyDescent="0.2">
      <c r="B323" s="62">
        <v>44805</v>
      </c>
      <c r="C323" s="63">
        <v>54302</v>
      </c>
      <c r="D323" s="13">
        <v>312</v>
      </c>
      <c r="E323" s="64">
        <v>9497</v>
      </c>
      <c r="F323" s="111"/>
      <c r="G323" s="111"/>
      <c r="H323" s="94">
        <v>222956.66</v>
      </c>
      <c r="I323" s="94"/>
      <c r="J323" s="13">
        <v>132546.79941471099</v>
      </c>
      <c r="K323" s="13">
        <v>60753.212626886299</v>
      </c>
      <c r="L323" s="13">
        <v>16551.628668167399</v>
      </c>
    </row>
    <row r="324" spans="2:12" s="1" customFormat="1" ht="16.5" customHeight="1" x14ac:dyDescent="0.2">
      <c r="B324" s="62">
        <v>44805</v>
      </c>
      <c r="C324" s="63">
        <v>54332</v>
      </c>
      <c r="D324" s="13">
        <v>313</v>
      </c>
      <c r="E324" s="64">
        <v>9527</v>
      </c>
      <c r="F324" s="111"/>
      <c r="G324" s="111"/>
      <c r="H324" s="94">
        <v>211775.03</v>
      </c>
      <c r="I324" s="94"/>
      <c r="J324" s="13">
        <v>125692.715183502</v>
      </c>
      <c r="K324" s="13">
        <v>57469.8254599336</v>
      </c>
      <c r="L324" s="13">
        <v>15592.919892289499</v>
      </c>
    </row>
    <row r="325" spans="2:12" s="1" customFormat="1" ht="16.5" customHeight="1" x14ac:dyDescent="0.2">
      <c r="B325" s="62">
        <v>44805</v>
      </c>
      <c r="C325" s="63">
        <v>54363</v>
      </c>
      <c r="D325" s="13">
        <v>314</v>
      </c>
      <c r="E325" s="64">
        <v>9558</v>
      </c>
      <c r="F325" s="111"/>
      <c r="G325" s="111"/>
      <c r="H325" s="94">
        <v>202469.66</v>
      </c>
      <c r="I325" s="94"/>
      <c r="J325" s="13">
        <v>119965.97514839499</v>
      </c>
      <c r="K325" s="13">
        <v>54711.919498404699</v>
      </c>
      <c r="L325" s="13">
        <v>14781.7598016958</v>
      </c>
    </row>
    <row r="326" spans="2:12" s="1" customFormat="1" ht="16.5" customHeight="1" x14ac:dyDescent="0.2">
      <c r="B326" s="62">
        <v>44805</v>
      </c>
      <c r="C326" s="63">
        <v>54393</v>
      </c>
      <c r="D326" s="13">
        <v>315</v>
      </c>
      <c r="E326" s="64">
        <v>9588</v>
      </c>
      <c r="F326" s="111"/>
      <c r="G326" s="111"/>
      <c r="H326" s="94">
        <v>193148.38</v>
      </c>
      <c r="I326" s="94"/>
      <c r="J326" s="13">
        <v>114255.14485915301</v>
      </c>
      <c r="K326" s="13">
        <v>51979.176620655497</v>
      </c>
      <c r="L326" s="13">
        <v>13985.875836798799</v>
      </c>
    </row>
    <row r="327" spans="2:12" s="1" customFormat="1" ht="16.5" customHeight="1" x14ac:dyDescent="0.2">
      <c r="B327" s="62">
        <v>44805</v>
      </c>
      <c r="C327" s="63">
        <v>54424</v>
      </c>
      <c r="D327" s="13">
        <v>316</v>
      </c>
      <c r="E327" s="64">
        <v>9619</v>
      </c>
      <c r="F327" s="111"/>
      <c r="G327" s="111"/>
      <c r="H327" s="94">
        <v>183811.1</v>
      </c>
      <c r="I327" s="94"/>
      <c r="J327" s="13">
        <v>108547.34577622201</v>
      </c>
      <c r="K327" s="13">
        <v>49256.883659257001</v>
      </c>
      <c r="L327" s="13">
        <v>13197.2615544536</v>
      </c>
    </row>
    <row r="328" spans="2:12" s="1" customFormat="1" ht="16.5" customHeight="1" x14ac:dyDescent="0.2">
      <c r="B328" s="62">
        <v>44805</v>
      </c>
      <c r="C328" s="63">
        <v>54455</v>
      </c>
      <c r="D328" s="13">
        <v>317</v>
      </c>
      <c r="E328" s="64">
        <v>9650</v>
      </c>
      <c r="F328" s="111"/>
      <c r="G328" s="111"/>
      <c r="H328" s="94">
        <v>174457.92</v>
      </c>
      <c r="I328" s="94"/>
      <c r="J328" s="13">
        <v>102849.20609781099</v>
      </c>
      <c r="K328" s="13">
        <v>46552.473325459599</v>
      </c>
      <c r="L328" s="13">
        <v>12419.8477399966</v>
      </c>
    </row>
    <row r="329" spans="2:12" s="1" customFormat="1" ht="16.5" customHeight="1" x14ac:dyDescent="0.2">
      <c r="B329" s="62">
        <v>44805</v>
      </c>
      <c r="C329" s="63">
        <v>54483</v>
      </c>
      <c r="D329" s="13">
        <v>318</v>
      </c>
      <c r="E329" s="64">
        <v>9678</v>
      </c>
      <c r="F329" s="111"/>
      <c r="G329" s="111"/>
      <c r="H329" s="94">
        <v>165088.72</v>
      </c>
      <c r="I329" s="94"/>
      <c r="J329" s="13">
        <v>97176.617181845693</v>
      </c>
      <c r="K329" s="13">
        <v>43883.848708950398</v>
      </c>
      <c r="L329" s="13">
        <v>11663.079397113201</v>
      </c>
    </row>
    <row r="330" spans="2:12" s="1" customFormat="1" ht="16.5" customHeight="1" x14ac:dyDescent="0.2">
      <c r="B330" s="62">
        <v>44805</v>
      </c>
      <c r="C330" s="63">
        <v>54514</v>
      </c>
      <c r="D330" s="13">
        <v>319</v>
      </c>
      <c r="E330" s="64">
        <v>9709</v>
      </c>
      <c r="F330" s="111"/>
      <c r="G330" s="111"/>
      <c r="H330" s="94">
        <v>156177.87</v>
      </c>
      <c r="I330" s="94"/>
      <c r="J330" s="13">
        <v>91775.477128021899</v>
      </c>
      <c r="K330" s="13">
        <v>41339.353101551103</v>
      </c>
      <c r="L330" s="13">
        <v>10940.289612562099</v>
      </c>
    </row>
    <row r="331" spans="2:12" s="1" customFormat="1" ht="16.5" customHeight="1" x14ac:dyDescent="0.2">
      <c r="B331" s="62">
        <v>44805</v>
      </c>
      <c r="C331" s="63">
        <v>54544</v>
      </c>
      <c r="D331" s="13">
        <v>320</v>
      </c>
      <c r="E331" s="64">
        <v>9739</v>
      </c>
      <c r="F331" s="111"/>
      <c r="G331" s="111"/>
      <c r="H331" s="94">
        <v>147670.21</v>
      </c>
      <c r="I331" s="94"/>
      <c r="J331" s="13">
        <v>86633.649231339601</v>
      </c>
      <c r="K331" s="13">
        <v>38927.221023009901</v>
      </c>
      <c r="L331" s="13">
        <v>10259.699174180199</v>
      </c>
    </row>
    <row r="332" spans="2:12" s="1" customFormat="1" ht="16.5" customHeight="1" x14ac:dyDescent="0.2">
      <c r="B332" s="62">
        <v>44805</v>
      </c>
      <c r="C332" s="63">
        <v>54575</v>
      </c>
      <c r="D332" s="13">
        <v>321</v>
      </c>
      <c r="E332" s="64">
        <v>9770</v>
      </c>
      <c r="F332" s="111"/>
      <c r="G332" s="111"/>
      <c r="H332" s="94">
        <v>139147.82999999999</v>
      </c>
      <c r="I332" s="94"/>
      <c r="J332" s="13">
        <v>81495.369442979194</v>
      </c>
      <c r="K332" s="13">
        <v>36525.3022411087</v>
      </c>
      <c r="L332" s="13">
        <v>9585.8728464685792</v>
      </c>
    </row>
    <row r="333" spans="2:12" s="1" customFormat="1" ht="16.5" customHeight="1" x14ac:dyDescent="0.2">
      <c r="B333" s="62">
        <v>44805</v>
      </c>
      <c r="C333" s="63">
        <v>54605</v>
      </c>
      <c r="D333" s="13">
        <v>322</v>
      </c>
      <c r="E333" s="64">
        <v>9800</v>
      </c>
      <c r="F333" s="111"/>
      <c r="G333" s="111"/>
      <c r="H333" s="94">
        <v>131015.81</v>
      </c>
      <c r="I333" s="94"/>
      <c r="J333" s="13">
        <v>76606.701227429105</v>
      </c>
      <c r="K333" s="13">
        <v>34249.750670451598</v>
      </c>
      <c r="L333" s="13">
        <v>8951.8200484290101</v>
      </c>
    </row>
    <row r="334" spans="2:12" s="1" customFormat="1" ht="16.5" customHeight="1" x14ac:dyDescent="0.2">
      <c r="B334" s="62">
        <v>44805</v>
      </c>
      <c r="C334" s="63">
        <v>54636</v>
      </c>
      <c r="D334" s="13">
        <v>323</v>
      </c>
      <c r="E334" s="64">
        <v>9831</v>
      </c>
      <c r="F334" s="111"/>
      <c r="G334" s="111"/>
      <c r="H334" s="94">
        <v>122869.6</v>
      </c>
      <c r="I334" s="94"/>
      <c r="J334" s="13">
        <v>71721.651089792402</v>
      </c>
      <c r="K334" s="13">
        <v>31984.1655329151</v>
      </c>
      <c r="L334" s="13">
        <v>8324.2587838725103</v>
      </c>
    </row>
    <row r="335" spans="2:12" s="1" customFormat="1" ht="16.5" customHeight="1" x14ac:dyDescent="0.2">
      <c r="B335" s="62">
        <v>44805</v>
      </c>
      <c r="C335" s="63">
        <v>54667</v>
      </c>
      <c r="D335" s="13">
        <v>324</v>
      </c>
      <c r="E335" s="64">
        <v>9862</v>
      </c>
      <c r="F335" s="111"/>
      <c r="G335" s="111"/>
      <c r="H335" s="94">
        <v>115632.27</v>
      </c>
      <c r="I335" s="94"/>
      <c r="J335" s="13">
        <v>67382.584543588295</v>
      </c>
      <c r="K335" s="13">
        <v>29972.743933898899</v>
      </c>
      <c r="L335" s="13">
        <v>7767.7219538341697</v>
      </c>
    </row>
    <row r="336" spans="2:12" s="1" customFormat="1" ht="16.5" customHeight="1" x14ac:dyDescent="0.2">
      <c r="B336" s="62">
        <v>44805</v>
      </c>
      <c r="C336" s="63">
        <v>54697</v>
      </c>
      <c r="D336" s="13">
        <v>325</v>
      </c>
      <c r="E336" s="64">
        <v>9892</v>
      </c>
      <c r="F336" s="111"/>
      <c r="G336" s="111"/>
      <c r="H336" s="94">
        <v>108381.87</v>
      </c>
      <c r="I336" s="94"/>
      <c r="J336" s="13">
        <v>63053.879691310598</v>
      </c>
      <c r="K336" s="13">
        <v>27978.241825143501</v>
      </c>
      <c r="L336" s="13">
        <v>7221.1051869889397</v>
      </c>
    </row>
    <row r="337" spans="2:12" s="1" customFormat="1" ht="16.5" customHeight="1" x14ac:dyDescent="0.2">
      <c r="B337" s="62">
        <v>44805</v>
      </c>
      <c r="C337" s="63">
        <v>54728</v>
      </c>
      <c r="D337" s="13">
        <v>326</v>
      </c>
      <c r="E337" s="64">
        <v>9923</v>
      </c>
      <c r="F337" s="111"/>
      <c r="G337" s="111"/>
      <c r="H337" s="94">
        <v>101118.38</v>
      </c>
      <c r="I337" s="94"/>
      <c r="J337" s="13">
        <v>58728.384723492403</v>
      </c>
      <c r="K337" s="13">
        <v>25992.661724437301</v>
      </c>
      <c r="L337" s="13">
        <v>6680.2178566023604</v>
      </c>
    </row>
    <row r="338" spans="2:12" s="1" customFormat="1" ht="16.5" customHeight="1" x14ac:dyDescent="0.2">
      <c r="B338" s="62">
        <v>44805</v>
      </c>
      <c r="C338" s="63">
        <v>54758</v>
      </c>
      <c r="D338" s="13">
        <v>327</v>
      </c>
      <c r="E338" s="64">
        <v>9953</v>
      </c>
      <c r="F338" s="111"/>
      <c r="G338" s="111"/>
      <c r="H338" s="94">
        <v>93841.75</v>
      </c>
      <c r="I338" s="94"/>
      <c r="J338" s="13">
        <v>54412.741952924</v>
      </c>
      <c r="K338" s="13">
        <v>24023.322822708898</v>
      </c>
      <c r="L338" s="13">
        <v>6148.7810970562095</v>
      </c>
    </row>
    <row r="339" spans="2:12" s="1" customFormat="1" ht="16.5" customHeight="1" x14ac:dyDescent="0.2">
      <c r="B339" s="62">
        <v>44805</v>
      </c>
      <c r="C339" s="63">
        <v>54789</v>
      </c>
      <c r="D339" s="13">
        <v>328</v>
      </c>
      <c r="E339" s="64">
        <v>9984</v>
      </c>
      <c r="F339" s="111"/>
      <c r="G339" s="111"/>
      <c r="H339" s="94">
        <v>86552.8</v>
      </c>
      <c r="I339" s="94"/>
      <c r="J339" s="13">
        <v>50101.2330193569</v>
      </c>
      <c r="K339" s="13">
        <v>22063.5287598217</v>
      </c>
      <c r="L339" s="13">
        <v>5623.2520125649098</v>
      </c>
    </row>
    <row r="340" spans="2:12" s="1" customFormat="1" ht="16.5" customHeight="1" x14ac:dyDescent="0.2">
      <c r="B340" s="62">
        <v>44805</v>
      </c>
      <c r="C340" s="63">
        <v>54820</v>
      </c>
      <c r="D340" s="13">
        <v>329</v>
      </c>
      <c r="E340" s="64">
        <v>10015</v>
      </c>
      <c r="F340" s="111"/>
      <c r="G340" s="111"/>
      <c r="H340" s="94">
        <v>80183.42</v>
      </c>
      <c r="I340" s="94"/>
      <c r="J340" s="13">
        <v>46335.5846560512</v>
      </c>
      <c r="K340" s="13">
        <v>20353.321794837299</v>
      </c>
      <c r="L340" s="13">
        <v>5165.4063588789104</v>
      </c>
    </row>
    <row r="341" spans="2:12" s="1" customFormat="1" ht="16.5" customHeight="1" x14ac:dyDescent="0.2">
      <c r="B341" s="62">
        <v>44805</v>
      </c>
      <c r="C341" s="63">
        <v>54848</v>
      </c>
      <c r="D341" s="13">
        <v>330</v>
      </c>
      <c r="E341" s="64">
        <v>10043</v>
      </c>
      <c r="F341" s="111"/>
      <c r="G341" s="111"/>
      <c r="H341" s="94">
        <v>73802.460000000006</v>
      </c>
      <c r="I341" s="94"/>
      <c r="J341" s="13">
        <v>42582.880172321602</v>
      </c>
      <c r="K341" s="13">
        <v>18661.940496092</v>
      </c>
      <c r="L341" s="13">
        <v>4718.0333385244203</v>
      </c>
    </row>
    <row r="342" spans="2:12" s="1" customFormat="1" ht="16.5" customHeight="1" x14ac:dyDescent="0.2">
      <c r="B342" s="62">
        <v>44805</v>
      </c>
      <c r="C342" s="63">
        <v>54879</v>
      </c>
      <c r="D342" s="13">
        <v>331</v>
      </c>
      <c r="E342" s="64">
        <v>10074</v>
      </c>
      <c r="F342" s="111"/>
      <c r="G342" s="111"/>
      <c r="H342" s="94">
        <v>67409.91</v>
      </c>
      <c r="I342" s="94"/>
      <c r="J342" s="13">
        <v>38828.509588466703</v>
      </c>
      <c r="K342" s="13">
        <v>16973.311496068902</v>
      </c>
      <c r="L342" s="13">
        <v>4272.9460169718805</v>
      </c>
    </row>
    <row r="343" spans="2:12" s="1" customFormat="1" ht="16.5" customHeight="1" x14ac:dyDescent="0.2">
      <c r="B343" s="62">
        <v>44805</v>
      </c>
      <c r="C343" s="63">
        <v>54909</v>
      </c>
      <c r="D343" s="13">
        <v>332</v>
      </c>
      <c r="E343" s="64">
        <v>10104</v>
      </c>
      <c r="F343" s="111"/>
      <c r="G343" s="111"/>
      <c r="H343" s="94">
        <v>61005.73</v>
      </c>
      <c r="I343" s="94"/>
      <c r="J343" s="13">
        <v>35081.985286003699</v>
      </c>
      <c r="K343" s="13">
        <v>15297.828582198899</v>
      </c>
      <c r="L343" s="13">
        <v>3835.3649779786801</v>
      </c>
    </row>
    <row r="344" spans="2:12" s="1" customFormat="1" ht="16.5" customHeight="1" x14ac:dyDescent="0.2">
      <c r="B344" s="62">
        <v>44805</v>
      </c>
      <c r="C344" s="63">
        <v>54940</v>
      </c>
      <c r="D344" s="13">
        <v>333</v>
      </c>
      <c r="E344" s="64">
        <v>10135</v>
      </c>
      <c r="F344" s="111"/>
      <c r="G344" s="111"/>
      <c r="H344" s="94">
        <v>54660.83</v>
      </c>
      <c r="I344" s="94"/>
      <c r="J344" s="13">
        <v>31379.9707761584</v>
      </c>
      <c r="K344" s="13">
        <v>13648.7304142434</v>
      </c>
      <c r="L344" s="13">
        <v>3407.4209041211602</v>
      </c>
    </row>
    <row r="345" spans="2:12" s="1" customFormat="1" ht="16.5" customHeight="1" x14ac:dyDescent="0.2">
      <c r="B345" s="62">
        <v>44805</v>
      </c>
      <c r="C345" s="63">
        <v>54970</v>
      </c>
      <c r="D345" s="13">
        <v>334</v>
      </c>
      <c r="E345" s="64">
        <v>10165</v>
      </c>
      <c r="F345" s="111"/>
      <c r="G345" s="111"/>
      <c r="H345" s="94">
        <v>48304.53</v>
      </c>
      <c r="I345" s="94"/>
      <c r="J345" s="13">
        <v>27685.395627266</v>
      </c>
      <c r="K345" s="13">
        <v>12012.135494394801</v>
      </c>
      <c r="L345" s="13">
        <v>2986.5502985048302</v>
      </c>
    </row>
    <row r="346" spans="2:12" s="1" customFormat="1" ht="16.5" customHeight="1" x14ac:dyDescent="0.2">
      <c r="B346" s="62">
        <v>44805</v>
      </c>
      <c r="C346" s="63">
        <v>55001</v>
      </c>
      <c r="D346" s="13">
        <v>335</v>
      </c>
      <c r="E346" s="64">
        <v>10196</v>
      </c>
      <c r="F346" s="111"/>
      <c r="G346" s="111"/>
      <c r="H346" s="94">
        <v>42769.85</v>
      </c>
      <c r="I346" s="94"/>
      <c r="J346" s="13">
        <v>24471.6571421587</v>
      </c>
      <c r="K346" s="13">
        <v>10590.7559536227</v>
      </c>
      <c r="L346" s="13">
        <v>2622.0030419926102</v>
      </c>
    </row>
    <row r="347" spans="2:12" s="1" customFormat="1" ht="16.5" customHeight="1" x14ac:dyDescent="0.2">
      <c r="B347" s="62">
        <v>44805</v>
      </c>
      <c r="C347" s="63">
        <v>55032</v>
      </c>
      <c r="D347" s="13">
        <v>336</v>
      </c>
      <c r="E347" s="64">
        <v>10227</v>
      </c>
      <c r="F347" s="111"/>
      <c r="G347" s="111"/>
      <c r="H347" s="94">
        <v>37225.300000000003</v>
      </c>
      <c r="I347" s="94"/>
      <c r="J347" s="13">
        <v>21263.102744955399</v>
      </c>
      <c r="K347" s="13">
        <v>9178.7662861539593</v>
      </c>
      <c r="L347" s="13">
        <v>2262.8051683881599</v>
      </c>
    </row>
    <row r="348" spans="2:12" s="1" customFormat="1" ht="16.5" customHeight="1" x14ac:dyDescent="0.2">
      <c r="B348" s="62">
        <v>44805</v>
      </c>
      <c r="C348" s="63">
        <v>55062</v>
      </c>
      <c r="D348" s="13">
        <v>337</v>
      </c>
      <c r="E348" s="64">
        <v>10257</v>
      </c>
      <c r="F348" s="111"/>
      <c r="G348" s="111"/>
      <c r="H348" s="94">
        <v>31670.82</v>
      </c>
      <c r="I348" s="94"/>
      <c r="J348" s="13">
        <v>18060.688392862499</v>
      </c>
      <c r="K348" s="13">
        <v>7777.1726644672099</v>
      </c>
      <c r="L348" s="13">
        <v>1909.41651565282</v>
      </c>
    </row>
    <row r="349" spans="2:12" s="1" customFormat="1" ht="16.5" customHeight="1" x14ac:dyDescent="0.2">
      <c r="B349" s="62">
        <v>44805</v>
      </c>
      <c r="C349" s="63">
        <v>55093</v>
      </c>
      <c r="D349" s="13">
        <v>338</v>
      </c>
      <c r="E349" s="64">
        <v>10288</v>
      </c>
      <c r="F349" s="111"/>
      <c r="G349" s="111"/>
      <c r="H349" s="94">
        <v>27014.23</v>
      </c>
      <c r="I349" s="94"/>
      <c r="J349" s="13">
        <v>15379.080275689799</v>
      </c>
      <c r="K349" s="13">
        <v>6605.5943195313603</v>
      </c>
      <c r="L349" s="13">
        <v>1614.90675582124</v>
      </c>
    </row>
    <row r="350" spans="2:12" s="1" customFormat="1" ht="16.5" customHeight="1" x14ac:dyDescent="0.2">
      <c r="B350" s="62">
        <v>44805</v>
      </c>
      <c r="C350" s="63">
        <v>55123</v>
      </c>
      <c r="D350" s="13">
        <v>339</v>
      </c>
      <c r="E350" s="64">
        <v>10318</v>
      </c>
      <c r="F350" s="111"/>
      <c r="G350" s="111"/>
      <c r="H350" s="94">
        <v>23457.47</v>
      </c>
      <c r="I350" s="94"/>
      <c r="J350" s="13">
        <v>13332.312991589701</v>
      </c>
      <c r="K350" s="13">
        <v>5712.3762155767199</v>
      </c>
      <c r="L350" s="13">
        <v>1390.81203137384</v>
      </c>
    </row>
    <row r="351" spans="2:12" s="1" customFormat="1" ht="16.5" customHeight="1" x14ac:dyDescent="0.2">
      <c r="B351" s="62">
        <v>44805</v>
      </c>
      <c r="C351" s="63">
        <v>55154</v>
      </c>
      <c r="D351" s="13">
        <v>340</v>
      </c>
      <c r="E351" s="64">
        <v>10349</v>
      </c>
      <c r="F351" s="111"/>
      <c r="G351" s="111"/>
      <c r="H351" s="94">
        <v>19896.28</v>
      </c>
      <c r="I351" s="94"/>
      <c r="J351" s="13">
        <v>11289.091531059201</v>
      </c>
      <c r="K351" s="13">
        <v>4824.6341739209602</v>
      </c>
      <c r="L351" s="13">
        <v>1169.6950310431801</v>
      </c>
    </row>
    <row r="352" spans="2:12" s="1" customFormat="1" ht="16.5" customHeight="1" x14ac:dyDescent="0.2">
      <c r="B352" s="62">
        <v>44805</v>
      </c>
      <c r="C352" s="63">
        <v>55185</v>
      </c>
      <c r="D352" s="13">
        <v>341</v>
      </c>
      <c r="E352" s="64">
        <v>10380</v>
      </c>
      <c r="F352" s="111"/>
      <c r="G352" s="111"/>
      <c r="H352" s="94">
        <v>16330.6</v>
      </c>
      <c r="I352" s="94"/>
      <c r="J352" s="13">
        <v>9250.2193354728406</v>
      </c>
      <c r="K352" s="13">
        <v>3943.2246306378902</v>
      </c>
      <c r="L352" s="13">
        <v>951.95494405534396</v>
      </c>
    </row>
    <row r="353" spans="2:12" s="1" customFormat="1" ht="16.5" customHeight="1" x14ac:dyDescent="0.2">
      <c r="B353" s="62">
        <v>44805</v>
      </c>
      <c r="C353" s="63">
        <v>55213</v>
      </c>
      <c r="D353" s="13">
        <v>342</v>
      </c>
      <c r="E353" s="64">
        <v>10408</v>
      </c>
      <c r="F353" s="111"/>
      <c r="G353" s="111"/>
      <c r="H353" s="94">
        <v>12761.92</v>
      </c>
      <c r="I353" s="94"/>
      <c r="J353" s="13">
        <v>7217.7199965723003</v>
      </c>
      <c r="K353" s="13">
        <v>3069.73321626698</v>
      </c>
      <c r="L353" s="13">
        <v>738.24501083473501</v>
      </c>
    </row>
    <row r="354" spans="2:12" s="1" customFormat="1" ht="16.5" customHeight="1" x14ac:dyDescent="0.2">
      <c r="B354" s="62">
        <v>44805</v>
      </c>
      <c r="C354" s="63">
        <v>55244</v>
      </c>
      <c r="D354" s="13">
        <v>343</v>
      </c>
      <c r="E354" s="64">
        <v>10439</v>
      </c>
      <c r="F354" s="111"/>
      <c r="G354" s="111"/>
      <c r="H354" s="94">
        <v>9939.67</v>
      </c>
      <c r="I354" s="94"/>
      <c r="J354" s="13">
        <v>5612.0141477897396</v>
      </c>
      <c r="K354" s="13">
        <v>2380.7481391780798</v>
      </c>
      <c r="L354" s="13">
        <v>570.12483584527899</v>
      </c>
    </row>
    <row r="355" spans="2:12" s="1" customFormat="1" ht="16.5" customHeight="1" x14ac:dyDescent="0.2">
      <c r="B355" s="62">
        <v>44805</v>
      </c>
      <c r="C355" s="63">
        <v>55274</v>
      </c>
      <c r="D355" s="13">
        <v>344</v>
      </c>
      <c r="E355" s="64">
        <v>10469</v>
      </c>
      <c r="F355" s="111"/>
      <c r="G355" s="111"/>
      <c r="H355" s="94">
        <v>7114.1</v>
      </c>
      <c r="I355" s="94"/>
      <c r="J355" s="13">
        <v>4010.0825898211201</v>
      </c>
      <c r="K355" s="13">
        <v>1696.98413010831</v>
      </c>
      <c r="L355" s="13">
        <v>404.715997126329</v>
      </c>
    </row>
    <row r="356" spans="2:12" s="1" customFormat="1" ht="16.5" customHeight="1" x14ac:dyDescent="0.2">
      <c r="B356" s="62">
        <v>44805</v>
      </c>
      <c r="C356" s="63">
        <v>55305</v>
      </c>
      <c r="D356" s="13">
        <v>345</v>
      </c>
      <c r="E356" s="64">
        <v>10500</v>
      </c>
      <c r="F356" s="111"/>
      <c r="G356" s="111"/>
      <c r="H356" s="94">
        <v>4285.25</v>
      </c>
      <c r="I356" s="94"/>
      <c r="J356" s="13">
        <v>2411.4168668252901</v>
      </c>
      <c r="K356" s="13">
        <v>1017.86656963589</v>
      </c>
      <c r="L356" s="13">
        <v>241.72416043526101</v>
      </c>
    </row>
    <row r="357" spans="2:12" s="1" customFormat="1" ht="16.5" customHeight="1" x14ac:dyDescent="0.2">
      <c r="B357" s="62">
        <v>44805</v>
      </c>
      <c r="C357" s="63">
        <v>55335</v>
      </c>
      <c r="D357" s="13">
        <v>346</v>
      </c>
      <c r="E357" s="64">
        <v>10530</v>
      </c>
      <c r="F357" s="111"/>
      <c r="G357" s="111"/>
      <c r="H357" s="94">
        <v>2143.9699999999998</v>
      </c>
      <c r="I357" s="94"/>
      <c r="J357" s="13">
        <v>1204.4849979768901</v>
      </c>
      <c r="K357" s="13">
        <v>507.16551876460602</v>
      </c>
      <c r="L357" s="13">
        <v>119.948552701971</v>
      </c>
    </row>
    <row r="358" spans="2:12" s="1" customFormat="1" ht="16.5" customHeight="1" x14ac:dyDescent="0.2">
      <c r="B358" s="62">
        <v>44805</v>
      </c>
      <c r="C358" s="63">
        <v>55366</v>
      </c>
      <c r="D358" s="13">
        <v>347</v>
      </c>
      <c r="E358" s="64">
        <v>10561</v>
      </c>
      <c r="F358" s="111"/>
      <c r="G358" s="111"/>
      <c r="H358" s="94">
        <v>0</v>
      </c>
      <c r="I358" s="94"/>
      <c r="J358" s="13">
        <v>0</v>
      </c>
      <c r="K358" s="13">
        <v>0</v>
      </c>
      <c r="L358" s="13">
        <v>0</v>
      </c>
    </row>
    <row r="359" spans="2:12" s="1" customFormat="1" ht="16.5" customHeight="1" x14ac:dyDescent="0.2">
      <c r="B359" s="62">
        <v>44805</v>
      </c>
      <c r="C359" s="63">
        <v>55397</v>
      </c>
      <c r="D359" s="13">
        <v>348</v>
      </c>
      <c r="E359" s="64">
        <v>10592</v>
      </c>
      <c r="F359" s="111"/>
      <c r="G359" s="111"/>
      <c r="H359" s="94">
        <v>0</v>
      </c>
      <c r="I359" s="94"/>
      <c r="J359" s="13">
        <v>0</v>
      </c>
      <c r="K359" s="13">
        <v>0</v>
      </c>
      <c r="L359" s="13">
        <v>0</v>
      </c>
    </row>
    <row r="360" spans="2:12" s="1" customFormat="1" ht="16.5" customHeight="1" x14ac:dyDescent="0.2">
      <c r="B360" s="62">
        <v>44805</v>
      </c>
      <c r="C360" s="63">
        <v>55427</v>
      </c>
      <c r="D360" s="13">
        <v>349</v>
      </c>
      <c r="E360" s="64">
        <v>10622</v>
      </c>
      <c r="F360" s="111"/>
      <c r="G360" s="111"/>
      <c r="H360" s="94">
        <v>0</v>
      </c>
      <c r="I360" s="94"/>
      <c r="J360" s="13">
        <v>0</v>
      </c>
      <c r="K360" s="13">
        <v>0</v>
      </c>
      <c r="L360" s="13">
        <v>0</v>
      </c>
    </row>
    <row r="361" spans="2:12" s="1" customFormat="1" ht="16.5" customHeight="1" x14ac:dyDescent="0.2">
      <c r="B361" s="62">
        <v>44805</v>
      </c>
      <c r="C361" s="63">
        <v>55458</v>
      </c>
      <c r="D361" s="13">
        <v>350</v>
      </c>
      <c r="E361" s="64">
        <v>10653</v>
      </c>
      <c r="F361" s="111"/>
      <c r="G361" s="111"/>
      <c r="H361" s="94">
        <v>0</v>
      </c>
      <c r="I361" s="94"/>
      <c r="J361" s="13">
        <v>0</v>
      </c>
      <c r="K361" s="13">
        <v>0</v>
      </c>
      <c r="L361" s="13">
        <v>0</v>
      </c>
    </row>
    <row r="362" spans="2:12" s="1" customFormat="1" ht="16.5" customHeight="1" x14ac:dyDescent="0.2">
      <c r="B362" s="62">
        <v>44805</v>
      </c>
      <c r="C362" s="63">
        <v>55488</v>
      </c>
      <c r="D362" s="13">
        <v>351</v>
      </c>
      <c r="E362" s="64">
        <v>10683</v>
      </c>
      <c r="F362" s="111"/>
      <c r="G362" s="111"/>
      <c r="H362" s="94">
        <v>0</v>
      </c>
      <c r="I362" s="94"/>
      <c r="J362" s="13">
        <v>0</v>
      </c>
      <c r="K362" s="13">
        <v>0</v>
      </c>
      <c r="L362" s="13">
        <v>0</v>
      </c>
    </row>
    <row r="363" spans="2:12" s="1" customFormat="1" ht="16.5" customHeight="1" x14ac:dyDescent="0.2">
      <c r="B363" s="62">
        <v>44805</v>
      </c>
      <c r="C363" s="63">
        <v>55519</v>
      </c>
      <c r="D363" s="13">
        <v>352</v>
      </c>
      <c r="E363" s="64">
        <v>10714</v>
      </c>
      <c r="F363" s="111"/>
      <c r="G363" s="111"/>
      <c r="H363" s="94">
        <v>0</v>
      </c>
      <c r="I363" s="94"/>
      <c r="J363" s="13">
        <v>0</v>
      </c>
      <c r="K363" s="13">
        <v>0</v>
      </c>
      <c r="L363" s="13">
        <v>0</v>
      </c>
    </row>
    <row r="364" spans="2:12" s="1" customFormat="1" ht="16.5" customHeight="1" x14ac:dyDescent="0.2">
      <c r="B364" s="65"/>
      <c r="C364" s="66"/>
      <c r="D364" s="67"/>
      <c r="E364" s="68"/>
      <c r="F364" s="113"/>
      <c r="G364" s="113"/>
      <c r="H364" s="116">
        <v>258493082404.32401</v>
      </c>
      <c r="I364" s="116"/>
      <c r="J364" s="69">
        <v>231317505303.89499</v>
      </c>
      <c r="K364" s="69">
        <v>198562130433.87201</v>
      </c>
      <c r="L364" s="69">
        <v>158937006367.522</v>
      </c>
    </row>
    <row r="365" spans="2:12" s="1" customFormat="1" ht="16.5" customHeight="1" x14ac:dyDescent="0.2"/>
  </sheetData>
  <mergeCells count="716">
    <mergeCell ref="H360:I360"/>
    <mergeCell ref="H361:I361"/>
    <mergeCell ref="H362:I362"/>
    <mergeCell ref="H363:I363"/>
    <mergeCell ref="H364:I364"/>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335:I335"/>
    <mergeCell ref="H336:I336"/>
    <mergeCell ref="H337:I337"/>
    <mergeCell ref="H338:I338"/>
    <mergeCell ref="H339:I339"/>
    <mergeCell ref="H34:I34"/>
    <mergeCell ref="H340:I340"/>
    <mergeCell ref="H341:I341"/>
    <mergeCell ref="H342:I342"/>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327:I327"/>
    <mergeCell ref="H328:I328"/>
    <mergeCell ref="H329:I329"/>
    <mergeCell ref="H33:I33"/>
    <mergeCell ref="H330:I330"/>
    <mergeCell ref="H331:I331"/>
    <mergeCell ref="H332:I332"/>
    <mergeCell ref="H333:I333"/>
    <mergeCell ref="H334:I33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353:G353"/>
    <mergeCell ref="F354:G354"/>
    <mergeCell ref="F355:G355"/>
    <mergeCell ref="F356:G356"/>
    <mergeCell ref="F357:G357"/>
    <mergeCell ref="F358:G358"/>
    <mergeCell ref="F359:G359"/>
    <mergeCell ref="F36:G36"/>
    <mergeCell ref="F360:G360"/>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345:G345"/>
    <mergeCell ref="F346:G346"/>
    <mergeCell ref="F347:G347"/>
    <mergeCell ref="F348:G348"/>
    <mergeCell ref="F349:G349"/>
    <mergeCell ref="F35:G35"/>
    <mergeCell ref="F350:G350"/>
    <mergeCell ref="F351:G351"/>
    <mergeCell ref="F352:G352"/>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337:G337"/>
    <mergeCell ref="F338:G338"/>
    <mergeCell ref="F339:G339"/>
    <mergeCell ref="F34:G34"/>
    <mergeCell ref="F340:G340"/>
    <mergeCell ref="F341:G341"/>
    <mergeCell ref="F342:G342"/>
    <mergeCell ref="F343:G343"/>
    <mergeCell ref="F344:G344"/>
    <mergeCell ref="F87:G87"/>
    <mergeCell ref="F88:G88"/>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J6" sqref="J6"/>
    </sheetView>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9B932-5BB1-4982-BCF5-87A8CEFB73D3}">
  <sheetPr>
    <tabColor theme="4" tint="-0.499984740745262"/>
  </sheetPr>
  <dimension ref="A1:J112"/>
  <sheetViews>
    <sheetView view="pageBreakPreview" topLeftCell="A64" zoomScale="60" zoomScaleNormal="70" workbookViewId="0">
      <selection activeCell="C75" sqref="C75"/>
    </sheetView>
  </sheetViews>
  <sheetFormatPr defaultRowHeight="14.5" x14ac:dyDescent="0.3"/>
  <cols>
    <col min="1" max="1" width="12.08984375" style="152" customWidth="1"/>
    <col min="2" max="2" width="55.08984375" style="152" bestFit="1" customWidth="1"/>
    <col min="3" max="3" width="39.08984375" style="152" customWidth="1"/>
    <col min="4" max="7" width="37.26953125" style="152" customWidth="1"/>
    <col min="8" max="8" width="6.6328125" style="152" customWidth="1"/>
    <col min="9" max="9" width="83.6328125" style="152" customWidth="1"/>
    <col min="10" max="10" width="43.36328125" style="152" customWidth="1"/>
    <col min="11" max="16384" width="8.7265625" style="147"/>
  </cols>
  <sheetData>
    <row r="1" spans="1:10" x14ac:dyDescent="0.3">
      <c r="A1" s="247" t="s">
        <v>1798</v>
      </c>
      <c r="B1" s="247"/>
    </row>
    <row r="2" spans="1:10" ht="31" x14ac:dyDescent="0.3">
      <c r="A2" s="144" t="s">
        <v>1799</v>
      </c>
      <c r="B2" s="144"/>
      <c r="C2" s="145"/>
      <c r="D2" s="145"/>
      <c r="E2" s="145"/>
      <c r="F2" s="146" t="s">
        <v>1240</v>
      </c>
      <c r="G2" s="190"/>
      <c r="H2" s="145"/>
      <c r="I2" s="144"/>
      <c r="J2" s="145"/>
    </row>
    <row r="3" spans="1:10" ht="15" thickBot="1" x14ac:dyDescent="0.35">
      <c r="A3" s="145"/>
      <c r="B3" s="148"/>
      <c r="C3" s="148"/>
      <c r="D3" s="145"/>
      <c r="E3" s="145"/>
      <c r="F3" s="145"/>
      <c r="G3" s="145"/>
      <c r="H3" s="145"/>
    </row>
    <row r="4" spans="1:10" ht="19" thickBot="1" x14ac:dyDescent="0.35">
      <c r="A4" s="149"/>
      <c r="B4" s="150" t="s">
        <v>0</v>
      </c>
      <c r="C4" s="151" t="s">
        <v>1241</v>
      </c>
      <c r="D4" s="149"/>
      <c r="E4" s="149"/>
      <c r="F4" s="145"/>
      <c r="G4" s="145"/>
      <c r="H4" s="145"/>
      <c r="I4" s="160" t="s">
        <v>1800</v>
      </c>
      <c r="J4" s="244" t="s">
        <v>1778</v>
      </c>
    </row>
    <row r="5" spans="1:10" ht="15" thickBot="1" x14ac:dyDescent="0.35">
      <c r="H5" s="145"/>
      <c r="I5" s="248" t="s">
        <v>1780</v>
      </c>
      <c r="J5" s="152" t="s">
        <v>48</v>
      </c>
    </row>
    <row r="6" spans="1:10" ht="18.5" x14ac:dyDescent="0.3">
      <c r="A6" s="153"/>
      <c r="B6" s="154" t="s">
        <v>1801</v>
      </c>
      <c r="C6" s="153"/>
      <c r="E6" s="155"/>
      <c r="F6" s="155"/>
      <c r="G6" s="155"/>
      <c r="H6" s="145"/>
      <c r="I6" s="248" t="s">
        <v>1782</v>
      </c>
      <c r="J6" s="152" t="s">
        <v>1783</v>
      </c>
    </row>
    <row r="7" spans="1:10" x14ac:dyDescent="0.3">
      <c r="B7" s="156" t="s">
        <v>1802</v>
      </c>
      <c r="H7" s="145"/>
      <c r="I7" s="248" t="s">
        <v>1785</v>
      </c>
      <c r="J7" s="152" t="s">
        <v>1786</v>
      </c>
    </row>
    <row r="8" spans="1:10" x14ac:dyDescent="0.3">
      <c r="B8" s="156" t="s">
        <v>786</v>
      </c>
      <c r="H8" s="145"/>
      <c r="I8" s="248" t="s">
        <v>1803</v>
      </c>
      <c r="J8" s="152" t="s">
        <v>1804</v>
      </c>
    </row>
    <row r="9" spans="1:10" ht="15" thickBot="1" x14ac:dyDescent="0.35">
      <c r="B9" s="158" t="s">
        <v>787</v>
      </c>
      <c r="H9" s="145"/>
    </row>
    <row r="10" spans="1:10" x14ac:dyDescent="0.3">
      <c r="B10" s="159"/>
      <c r="H10" s="145"/>
      <c r="I10" s="249" t="s">
        <v>1805</v>
      </c>
    </row>
    <row r="11" spans="1:10" x14ac:dyDescent="0.3">
      <c r="B11" s="159"/>
      <c r="H11" s="145"/>
      <c r="I11" s="249" t="s">
        <v>1806</v>
      </c>
    </row>
    <row r="12" spans="1:10" ht="37" x14ac:dyDescent="0.3">
      <c r="A12" s="160" t="s">
        <v>6</v>
      </c>
      <c r="B12" s="160" t="s">
        <v>785</v>
      </c>
      <c r="C12" s="161"/>
      <c r="D12" s="161"/>
      <c r="E12" s="161"/>
      <c r="F12" s="161"/>
      <c r="G12" s="161"/>
      <c r="H12" s="145"/>
    </row>
    <row r="13" spans="1:10" x14ac:dyDescent="0.3">
      <c r="A13" s="169"/>
      <c r="B13" s="170" t="s">
        <v>788</v>
      </c>
      <c r="C13" s="169" t="s">
        <v>789</v>
      </c>
      <c r="D13" s="169" t="s">
        <v>790</v>
      </c>
      <c r="E13" s="171"/>
      <c r="F13" s="172"/>
      <c r="G13" s="172"/>
      <c r="H13" s="145"/>
    </row>
    <row r="14" spans="1:10" x14ac:dyDescent="0.3">
      <c r="A14" s="152" t="s">
        <v>791</v>
      </c>
      <c r="B14" s="167" t="s">
        <v>792</v>
      </c>
      <c r="C14" s="250"/>
      <c r="D14" s="250"/>
      <c r="E14" s="155"/>
      <c r="F14" s="155"/>
      <c r="G14" s="155"/>
      <c r="H14" s="145"/>
    </row>
    <row r="15" spans="1:10" x14ac:dyDescent="0.3">
      <c r="A15" s="152" t="s">
        <v>793</v>
      </c>
      <c r="B15" s="167" t="s">
        <v>794</v>
      </c>
      <c r="C15" s="152" t="s">
        <v>795</v>
      </c>
      <c r="D15" s="152" t="s">
        <v>796</v>
      </c>
      <c r="E15" s="155"/>
      <c r="F15" s="155"/>
      <c r="G15" s="155"/>
      <c r="H15" s="145"/>
    </row>
    <row r="16" spans="1:10" x14ac:dyDescent="0.3">
      <c r="A16" s="152" t="s">
        <v>797</v>
      </c>
      <c r="B16" s="167" t="s">
        <v>798</v>
      </c>
      <c r="E16" s="155"/>
      <c r="F16" s="155"/>
      <c r="G16" s="155"/>
      <c r="H16" s="145"/>
    </row>
    <row r="17" spans="1:8" x14ac:dyDescent="0.3">
      <c r="A17" s="152" t="s">
        <v>799</v>
      </c>
      <c r="B17" s="167" t="s">
        <v>800</v>
      </c>
      <c r="E17" s="155"/>
      <c r="F17" s="155"/>
      <c r="G17" s="155"/>
      <c r="H17" s="145"/>
    </row>
    <row r="18" spans="1:8" x14ac:dyDescent="0.3">
      <c r="A18" s="152" t="s">
        <v>801</v>
      </c>
      <c r="B18" s="167" t="s">
        <v>802</v>
      </c>
      <c r="E18" s="155"/>
      <c r="F18" s="155"/>
      <c r="G18" s="155"/>
      <c r="H18" s="145"/>
    </row>
    <row r="19" spans="1:8" x14ac:dyDescent="0.3">
      <c r="A19" s="152" t="s">
        <v>803</v>
      </c>
      <c r="B19" s="167" t="s">
        <v>804</v>
      </c>
      <c r="E19" s="155"/>
      <c r="F19" s="155"/>
      <c r="G19" s="155"/>
      <c r="H19" s="145"/>
    </row>
    <row r="20" spans="1:8" x14ac:dyDescent="0.3">
      <c r="A20" s="152" t="s">
        <v>805</v>
      </c>
      <c r="B20" s="167" t="s">
        <v>806</v>
      </c>
      <c r="E20" s="155"/>
      <c r="F20" s="155"/>
      <c r="G20" s="155"/>
      <c r="H20" s="145"/>
    </row>
    <row r="21" spans="1:8" x14ac:dyDescent="0.3">
      <c r="A21" s="152" t="s">
        <v>807</v>
      </c>
      <c r="B21" s="167" t="s">
        <v>808</v>
      </c>
      <c r="E21" s="155"/>
      <c r="F21" s="155"/>
      <c r="G21" s="155"/>
      <c r="H21" s="145"/>
    </row>
    <row r="22" spans="1:8" x14ac:dyDescent="0.3">
      <c r="A22" s="152" t="s">
        <v>809</v>
      </c>
      <c r="B22" s="167" t="s">
        <v>810</v>
      </c>
      <c r="E22" s="155"/>
      <c r="F22" s="155"/>
      <c r="G22" s="155"/>
      <c r="H22" s="145"/>
    </row>
    <row r="23" spans="1:8" ht="29" x14ac:dyDescent="0.3">
      <c r="A23" s="152" t="s">
        <v>811</v>
      </c>
      <c r="B23" s="167" t="s">
        <v>812</v>
      </c>
      <c r="C23" s="152" t="s">
        <v>813</v>
      </c>
      <c r="E23" s="155"/>
      <c r="F23" s="155"/>
      <c r="G23" s="155"/>
      <c r="H23" s="145"/>
    </row>
    <row r="24" spans="1:8" x14ac:dyDescent="0.3">
      <c r="A24" s="152" t="s">
        <v>814</v>
      </c>
      <c r="B24" s="167" t="s">
        <v>815</v>
      </c>
      <c r="C24" s="152" t="s">
        <v>816</v>
      </c>
      <c r="E24" s="155"/>
      <c r="F24" s="155"/>
      <c r="G24" s="155"/>
      <c r="H24" s="145"/>
    </row>
    <row r="25" spans="1:8" x14ac:dyDescent="0.3">
      <c r="A25" s="152" t="s">
        <v>817</v>
      </c>
      <c r="B25" s="165" t="s">
        <v>1807</v>
      </c>
      <c r="E25" s="155"/>
      <c r="F25" s="155"/>
      <c r="G25" s="155"/>
      <c r="H25" s="145"/>
    </row>
    <row r="26" spans="1:8" x14ac:dyDescent="0.3">
      <c r="A26" s="152" t="s">
        <v>818</v>
      </c>
      <c r="B26" s="165"/>
      <c r="E26" s="155"/>
      <c r="F26" s="155"/>
      <c r="G26" s="155"/>
      <c r="H26" s="145"/>
    </row>
    <row r="27" spans="1:8" x14ac:dyDescent="0.3">
      <c r="A27" s="152" t="s">
        <v>819</v>
      </c>
      <c r="B27" s="165"/>
      <c r="E27" s="155"/>
      <c r="F27" s="155"/>
      <c r="G27" s="155"/>
      <c r="H27" s="145"/>
    </row>
    <row r="28" spans="1:8" x14ac:dyDescent="0.3">
      <c r="A28" s="152" t="s">
        <v>820</v>
      </c>
      <c r="B28" s="165"/>
      <c r="E28" s="155"/>
      <c r="F28" s="155"/>
      <c r="G28" s="155"/>
      <c r="H28" s="145"/>
    </row>
    <row r="29" spans="1:8" x14ac:dyDescent="0.3">
      <c r="A29" s="152" t="s">
        <v>821</v>
      </c>
      <c r="B29" s="165"/>
      <c r="E29" s="155"/>
      <c r="F29" s="155"/>
      <c r="G29" s="155"/>
      <c r="H29" s="145"/>
    </row>
    <row r="30" spans="1:8" x14ac:dyDescent="0.3">
      <c r="A30" s="152" t="s">
        <v>822</v>
      </c>
      <c r="B30" s="165"/>
      <c r="E30" s="155"/>
      <c r="F30" s="155"/>
      <c r="G30" s="155"/>
      <c r="H30" s="145"/>
    </row>
    <row r="31" spans="1:8" x14ac:dyDescent="0.3">
      <c r="A31" s="152" t="s">
        <v>823</v>
      </c>
      <c r="B31" s="165"/>
      <c r="E31" s="155"/>
      <c r="F31" s="155"/>
      <c r="G31" s="155"/>
      <c r="H31" s="145"/>
    </row>
    <row r="32" spans="1:8" x14ac:dyDescent="0.3">
      <c r="A32" s="152" t="s">
        <v>824</v>
      </c>
      <c r="B32" s="165"/>
      <c r="E32" s="155"/>
      <c r="F32" s="155"/>
      <c r="G32" s="155"/>
      <c r="H32" s="145"/>
    </row>
    <row r="33" spans="1:8" ht="18.5" x14ac:dyDescent="0.3">
      <c r="A33" s="161"/>
      <c r="B33" s="160" t="s">
        <v>786</v>
      </c>
      <c r="C33" s="161"/>
      <c r="D33" s="161"/>
      <c r="E33" s="161"/>
      <c r="F33" s="161"/>
      <c r="G33" s="161"/>
      <c r="H33" s="145"/>
    </row>
    <row r="34" spans="1:8" x14ac:dyDescent="0.3">
      <c r="A34" s="169"/>
      <c r="B34" s="170" t="s">
        <v>825</v>
      </c>
      <c r="C34" s="169" t="s">
        <v>826</v>
      </c>
      <c r="D34" s="169" t="s">
        <v>790</v>
      </c>
      <c r="E34" s="169" t="s">
        <v>827</v>
      </c>
      <c r="F34" s="172"/>
      <c r="G34" s="172"/>
      <c r="H34" s="145"/>
    </row>
    <row r="35" spans="1:8" x14ac:dyDescent="0.3">
      <c r="A35" s="152" t="s">
        <v>828</v>
      </c>
      <c r="B35" s="250" t="s">
        <v>1808</v>
      </c>
      <c r="C35" s="250" t="s">
        <v>1809</v>
      </c>
      <c r="D35" s="250" t="s">
        <v>1810</v>
      </c>
      <c r="E35" s="250" t="s">
        <v>1811</v>
      </c>
      <c r="F35" s="251"/>
      <c r="G35" s="251"/>
      <c r="H35" s="145"/>
    </row>
    <row r="36" spans="1:8" x14ac:dyDescent="0.3">
      <c r="A36" s="152" t="s">
        <v>829</v>
      </c>
      <c r="B36" s="167" t="s">
        <v>1812</v>
      </c>
      <c r="C36" s="152" t="s">
        <v>1518</v>
      </c>
      <c r="D36" s="152" t="s">
        <v>1518</v>
      </c>
      <c r="E36" s="152" t="s">
        <v>1518</v>
      </c>
      <c r="H36" s="145"/>
    </row>
    <row r="37" spans="1:8" x14ac:dyDescent="0.3">
      <c r="A37" s="152" t="s">
        <v>830</v>
      </c>
      <c r="B37" s="167" t="s">
        <v>1813</v>
      </c>
      <c r="C37" s="152" t="s">
        <v>1518</v>
      </c>
      <c r="D37" s="152" t="s">
        <v>1518</v>
      </c>
      <c r="E37" s="152" t="s">
        <v>1518</v>
      </c>
      <c r="H37" s="145"/>
    </row>
    <row r="38" spans="1:8" x14ac:dyDescent="0.3">
      <c r="A38" s="152" t="s">
        <v>831</v>
      </c>
      <c r="B38" s="167" t="s">
        <v>1814</v>
      </c>
      <c r="C38" s="152" t="s">
        <v>1518</v>
      </c>
      <c r="D38" s="152" t="s">
        <v>1518</v>
      </c>
      <c r="E38" s="152" t="s">
        <v>1518</v>
      </c>
      <c r="H38" s="145"/>
    </row>
    <row r="39" spans="1:8" x14ac:dyDescent="0.3">
      <c r="A39" s="152" t="s">
        <v>832</v>
      </c>
      <c r="B39" s="167" t="s">
        <v>1815</v>
      </c>
      <c r="C39" s="152" t="s">
        <v>1518</v>
      </c>
      <c r="D39" s="152" t="s">
        <v>1518</v>
      </c>
      <c r="E39" s="152" t="s">
        <v>1518</v>
      </c>
      <c r="H39" s="145"/>
    </row>
    <row r="40" spans="1:8" x14ac:dyDescent="0.3">
      <c r="A40" s="152" t="s">
        <v>833</v>
      </c>
      <c r="B40" s="167" t="s">
        <v>1816</v>
      </c>
      <c r="C40" s="152" t="s">
        <v>1518</v>
      </c>
      <c r="D40" s="152" t="s">
        <v>1518</v>
      </c>
      <c r="E40" s="152" t="s">
        <v>1518</v>
      </c>
      <c r="H40" s="145"/>
    </row>
    <row r="41" spans="1:8" x14ac:dyDescent="0.3">
      <c r="A41" s="152" t="s">
        <v>834</v>
      </c>
      <c r="B41" s="167" t="s">
        <v>1817</v>
      </c>
      <c r="C41" s="152" t="s">
        <v>1518</v>
      </c>
      <c r="D41" s="152" t="s">
        <v>1518</v>
      </c>
      <c r="E41" s="152" t="s">
        <v>1518</v>
      </c>
      <c r="H41" s="145"/>
    </row>
    <row r="42" spans="1:8" x14ac:dyDescent="0.3">
      <c r="A42" s="152" t="s">
        <v>835</v>
      </c>
      <c r="B42" s="167" t="s">
        <v>1818</v>
      </c>
      <c r="C42" s="152" t="s">
        <v>1518</v>
      </c>
      <c r="D42" s="152" t="s">
        <v>1518</v>
      </c>
      <c r="E42" s="152" t="s">
        <v>1518</v>
      </c>
      <c r="H42" s="145"/>
    </row>
    <row r="43" spans="1:8" x14ac:dyDescent="0.3">
      <c r="A43" s="152" t="s">
        <v>836</v>
      </c>
      <c r="B43" s="167" t="s">
        <v>1819</v>
      </c>
      <c r="C43" s="152" t="s">
        <v>1518</v>
      </c>
      <c r="D43" s="152" t="s">
        <v>1518</v>
      </c>
      <c r="E43" s="152" t="s">
        <v>1518</v>
      </c>
      <c r="H43" s="145"/>
    </row>
    <row r="44" spans="1:8" x14ac:dyDescent="0.3">
      <c r="A44" s="152" t="s">
        <v>837</v>
      </c>
      <c r="B44" s="167" t="s">
        <v>1820</v>
      </c>
      <c r="C44" s="152" t="s">
        <v>1518</v>
      </c>
      <c r="D44" s="152" t="s">
        <v>1518</v>
      </c>
      <c r="E44" s="152" t="s">
        <v>1518</v>
      </c>
      <c r="H44" s="145"/>
    </row>
    <row r="45" spans="1:8" x14ac:dyDescent="0.3">
      <c r="A45" s="152" t="s">
        <v>838</v>
      </c>
      <c r="B45" s="167" t="s">
        <v>1821</v>
      </c>
      <c r="C45" s="152" t="s">
        <v>1518</v>
      </c>
      <c r="D45" s="152" t="s">
        <v>1518</v>
      </c>
      <c r="E45" s="152" t="s">
        <v>1518</v>
      </c>
      <c r="H45" s="145"/>
    </row>
    <row r="46" spans="1:8" x14ac:dyDescent="0.3">
      <c r="A46" s="152" t="s">
        <v>839</v>
      </c>
      <c r="B46" s="167" t="s">
        <v>1822</v>
      </c>
      <c r="C46" s="152" t="s">
        <v>1518</v>
      </c>
      <c r="D46" s="152" t="s">
        <v>1518</v>
      </c>
      <c r="E46" s="152" t="s">
        <v>1518</v>
      </c>
      <c r="H46" s="145"/>
    </row>
    <row r="47" spans="1:8" x14ac:dyDescent="0.3">
      <c r="A47" s="152" t="s">
        <v>840</v>
      </c>
      <c r="B47" s="167" t="s">
        <v>1823</v>
      </c>
      <c r="C47" s="152" t="s">
        <v>1518</v>
      </c>
      <c r="D47" s="152" t="s">
        <v>1518</v>
      </c>
      <c r="E47" s="152" t="s">
        <v>1518</v>
      </c>
      <c r="H47" s="145"/>
    </row>
    <row r="48" spans="1:8" x14ac:dyDescent="0.3">
      <c r="A48" s="152" t="s">
        <v>841</v>
      </c>
      <c r="B48" s="167" t="s">
        <v>1824</v>
      </c>
      <c r="C48" s="152" t="s">
        <v>1518</v>
      </c>
      <c r="D48" s="152" t="s">
        <v>1518</v>
      </c>
      <c r="E48" s="152" t="s">
        <v>1518</v>
      </c>
      <c r="H48" s="145"/>
    </row>
    <row r="49" spans="1:8" x14ac:dyDescent="0.3">
      <c r="A49" s="152" t="s">
        <v>842</v>
      </c>
      <c r="B49" s="167" t="s">
        <v>1825</v>
      </c>
      <c r="C49" s="152" t="s">
        <v>1518</v>
      </c>
      <c r="D49" s="152" t="s">
        <v>1518</v>
      </c>
      <c r="E49" s="152" t="s">
        <v>1518</v>
      </c>
      <c r="H49" s="145"/>
    </row>
    <row r="50" spans="1:8" x14ac:dyDescent="0.3">
      <c r="A50" s="152" t="s">
        <v>843</v>
      </c>
      <c r="B50" s="167" t="s">
        <v>1826</v>
      </c>
      <c r="C50" s="152" t="s">
        <v>1518</v>
      </c>
      <c r="D50" s="152" t="s">
        <v>1518</v>
      </c>
      <c r="E50" s="152" t="s">
        <v>1518</v>
      </c>
      <c r="H50" s="145"/>
    </row>
    <row r="51" spans="1:8" x14ac:dyDescent="0.3">
      <c r="A51" s="152" t="s">
        <v>844</v>
      </c>
      <c r="B51" s="167" t="s">
        <v>1827</v>
      </c>
      <c r="C51" s="152" t="s">
        <v>1518</v>
      </c>
      <c r="D51" s="152" t="s">
        <v>1518</v>
      </c>
      <c r="E51" s="152" t="s">
        <v>1518</v>
      </c>
      <c r="H51" s="145"/>
    </row>
    <row r="52" spans="1:8" x14ac:dyDescent="0.3">
      <c r="A52" s="152" t="s">
        <v>845</v>
      </c>
      <c r="B52" s="167" t="s">
        <v>1828</v>
      </c>
      <c r="C52" s="152" t="s">
        <v>1518</v>
      </c>
      <c r="D52" s="152" t="s">
        <v>1518</v>
      </c>
      <c r="E52" s="152" t="s">
        <v>1518</v>
      </c>
      <c r="H52" s="145"/>
    </row>
    <row r="53" spans="1:8" x14ac:dyDescent="0.3">
      <c r="A53" s="152" t="s">
        <v>846</v>
      </c>
      <c r="B53" s="167" t="s">
        <v>1829</v>
      </c>
      <c r="C53" s="152" t="s">
        <v>1518</v>
      </c>
      <c r="D53" s="152" t="s">
        <v>1518</v>
      </c>
      <c r="E53" s="152" t="s">
        <v>1518</v>
      </c>
      <c r="H53" s="145"/>
    </row>
    <row r="54" spans="1:8" x14ac:dyDescent="0.3">
      <c r="A54" s="152" t="s">
        <v>847</v>
      </c>
      <c r="B54" s="167" t="s">
        <v>1830</v>
      </c>
      <c r="C54" s="152" t="s">
        <v>1518</v>
      </c>
      <c r="D54" s="152" t="s">
        <v>1518</v>
      </c>
      <c r="E54" s="152" t="s">
        <v>1518</v>
      </c>
      <c r="H54" s="145"/>
    </row>
    <row r="55" spans="1:8" x14ac:dyDescent="0.3">
      <c r="A55" s="152" t="s">
        <v>848</v>
      </c>
      <c r="B55" s="167" t="s">
        <v>1831</v>
      </c>
      <c r="C55" s="152" t="s">
        <v>1518</v>
      </c>
      <c r="D55" s="152" t="s">
        <v>1518</v>
      </c>
      <c r="E55" s="152" t="s">
        <v>1518</v>
      </c>
      <c r="H55" s="145"/>
    </row>
    <row r="56" spans="1:8" x14ac:dyDescent="0.3">
      <c r="A56" s="152" t="s">
        <v>849</v>
      </c>
      <c r="B56" s="167" t="s">
        <v>1832</v>
      </c>
      <c r="C56" s="152" t="s">
        <v>1518</v>
      </c>
      <c r="D56" s="152" t="s">
        <v>1518</v>
      </c>
      <c r="E56" s="152" t="s">
        <v>1518</v>
      </c>
      <c r="H56" s="145"/>
    </row>
    <row r="57" spans="1:8" x14ac:dyDescent="0.3">
      <c r="A57" s="152" t="s">
        <v>850</v>
      </c>
      <c r="B57" s="167" t="s">
        <v>1833</v>
      </c>
      <c r="C57" s="152" t="s">
        <v>1518</v>
      </c>
      <c r="D57" s="152" t="s">
        <v>1518</v>
      </c>
      <c r="E57" s="152" t="s">
        <v>1518</v>
      </c>
      <c r="H57" s="145"/>
    </row>
    <row r="58" spans="1:8" x14ac:dyDescent="0.3">
      <c r="A58" s="152" t="s">
        <v>851</v>
      </c>
      <c r="B58" s="167" t="s">
        <v>1834</v>
      </c>
      <c r="C58" s="152" t="s">
        <v>1518</v>
      </c>
      <c r="D58" s="152" t="s">
        <v>1518</v>
      </c>
      <c r="E58" s="152" t="s">
        <v>1518</v>
      </c>
      <c r="H58" s="145"/>
    </row>
    <row r="59" spans="1:8" x14ac:dyDescent="0.3">
      <c r="A59" s="152" t="s">
        <v>852</v>
      </c>
      <c r="B59" s="167" t="s">
        <v>1835</v>
      </c>
      <c r="C59" s="152" t="s">
        <v>1518</v>
      </c>
      <c r="D59" s="152" t="s">
        <v>1518</v>
      </c>
      <c r="E59" s="152" t="s">
        <v>1518</v>
      </c>
      <c r="H59" s="145"/>
    </row>
    <row r="60" spans="1:8" x14ac:dyDescent="0.3">
      <c r="A60" s="152" t="s">
        <v>853</v>
      </c>
      <c r="B60" s="167"/>
      <c r="E60" s="167"/>
      <c r="F60" s="167"/>
      <c r="G60" s="167"/>
      <c r="H60" s="145"/>
    </row>
    <row r="61" spans="1:8" x14ac:dyDescent="0.3">
      <c r="A61" s="152" t="s">
        <v>854</v>
      </c>
      <c r="B61" s="167"/>
      <c r="E61" s="167"/>
      <c r="F61" s="167"/>
      <c r="G61" s="167"/>
      <c r="H61" s="145"/>
    </row>
    <row r="62" spans="1:8" x14ac:dyDescent="0.3">
      <c r="A62" s="152" t="s">
        <v>855</v>
      </c>
      <c r="B62" s="167"/>
      <c r="E62" s="167"/>
      <c r="F62" s="167"/>
      <c r="G62" s="167"/>
      <c r="H62" s="145"/>
    </row>
    <row r="63" spans="1:8" x14ac:dyDescent="0.3">
      <c r="A63" s="152" t="s">
        <v>856</v>
      </c>
      <c r="B63" s="167"/>
      <c r="E63" s="167"/>
      <c r="F63" s="167"/>
      <c r="G63" s="167"/>
      <c r="H63" s="145"/>
    </row>
    <row r="64" spans="1:8" x14ac:dyDescent="0.3">
      <c r="A64" s="152" t="s">
        <v>857</v>
      </c>
      <c r="B64" s="167"/>
      <c r="E64" s="167"/>
      <c r="F64" s="167"/>
      <c r="G64" s="167"/>
      <c r="H64" s="145"/>
    </row>
    <row r="65" spans="1:10" x14ac:dyDescent="0.3">
      <c r="A65" s="152" t="s">
        <v>858</v>
      </c>
      <c r="B65" s="167"/>
      <c r="E65" s="167"/>
      <c r="F65" s="167"/>
      <c r="G65" s="167"/>
      <c r="H65" s="145"/>
    </row>
    <row r="66" spans="1:10" x14ac:dyDescent="0.3">
      <c r="A66" s="152" t="s">
        <v>859</v>
      </c>
      <c r="B66" s="167"/>
      <c r="E66" s="167"/>
      <c r="F66" s="167"/>
      <c r="G66" s="167"/>
      <c r="H66" s="145"/>
    </row>
    <row r="67" spans="1:10" x14ac:dyDescent="0.3">
      <c r="A67" s="152" t="s">
        <v>860</v>
      </c>
      <c r="B67" s="167"/>
      <c r="E67" s="167"/>
      <c r="F67" s="167"/>
      <c r="G67" s="167"/>
      <c r="H67" s="145"/>
    </row>
    <row r="68" spans="1:10" x14ac:dyDescent="0.3">
      <c r="A68" s="152" t="s">
        <v>861</v>
      </c>
      <c r="B68" s="167"/>
      <c r="E68" s="167"/>
      <c r="F68" s="167"/>
      <c r="G68" s="167"/>
      <c r="H68" s="145"/>
    </row>
    <row r="69" spans="1:10" x14ac:dyDescent="0.3">
      <c r="A69" s="152" t="s">
        <v>862</v>
      </c>
      <c r="B69" s="167"/>
      <c r="E69" s="167"/>
      <c r="F69" s="167"/>
      <c r="G69" s="167"/>
      <c r="H69" s="145"/>
    </row>
    <row r="70" spans="1:10" x14ac:dyDescent="0.3">
      <c r="A70" s="152" t="s">
        <v>863</v>
      </c>
      <c r="B70" s="167"/>
      <c r="E70" s="167"/>
      <c r="F70" s="167"/>
      <c r="G70" s="167"/>
      <c r="H70" s="145"/>
    </row>
    <row r="71" spans="1:10" x14ac:dyDescent="0.3">
      <c r="A71" s="152" t="s">
        <v>864</v>
      </c>
      <c r="B71" s="167"/>
      <c r="E71" s="167"/>
      <c r="F71" s="167"/>
      <c r="G71" s="167"/>
      <c r="H71" s="145"/>
    </row>
    <row r="72" spans="1:10" x14ac:dyDescent="0.3">
      <c r="A72" s="152" t="s">
        <v>865</v>
      </c>
      <c r="B72" s="167"/>
      <c r="E72" s="167"/>
      <c r="F72" s="167"/>
      <c r="G72" s="167"/>
      <c r="H72" s="145"/>
    </row>
    <row r="73" spans="1:10" ht="37" x14ac:dyDescent="0.3">
      <c r="A73" s="161"/>
      <c r="B73" s="160" t="s">
        <v>787</v>
      </c>
      <c r="C73" s="161"/>
      <c r="D73" s="161"/>
      <c r="E73" s="161"/>
      <c r="F73" s="161"/>
      <c r="G73" s="161"/>
      <c r="H73" s="145"/>
    </row>
    <row r="74" spans="1:10" x14ac:dyDescent="0.3">
      <c r="A74" s="169"/>
      <c r="B74" s="170" t="s">
        <v>866</v>
      </c>
      <c r="C74" s="169" t="s">
        <v>867</v>
      </c>
      <c r="D74" s="169"/>
      <c r="E74" s="172"/>
      <c r="F74" s="172"/>
      <c r="G74" s="172"/>
      <c r="H74" s="175"/>
      <c r="I74" s="175"/>
      <c r="J74" s="175"/>
    </row>
    <row r="75" spans="1:10" x14ac:dyDescent="0.3">
      <c r="A75" s="152" t="s">
        <v>868</v>
      </c>
      <c r="B75" s="152" t="s">
        <v>869</v>
      </c>
      <c r="C75" s="252">
        <v>50.902029970554899</v>
      </c>
      <c r="H75" s="145"/>
    </row>
    <row r="76" spans="1:10" x14ac:dyDescent="0.3">
      <c r="A76" s="152" t="s">
        <v>870</v>
      </c>
      <c r="B76" s="152" t="s">
        <v>1836</v>
      </c>
      <c r="C76" s="252">
        <v>168.01441678448199</v>
      </c>
      <c r="H76" s="145"/>
    </row>
    <row r="77" spans="1:10" x14ac:dyDescent="0.3">
      <c r="A77" s="152" t="s">
        <v>871</v>
      </c>
      <c r="H77" s="145"/>
    </row>
    <row r="78" spans="1:10" x14ac:dyDescent="0.3">
      <c r="A78" s="152" t="s">
        <v>872</v>
      </c>
      <c r="H78" s="145"/>
    </row>
    <row r="79" spans="1:10" x14ac:dyDescent="0.3">
      <c r="A79" s="152" t="s">
        <v>873</v>
      </c>
      <c r="H79" s="145"/>
    </row>
    <row r="80" spans="1:10" x14ac:dyDescent="0.3">
      <c r="A80" s="152" t="s">
        <v>874</v>
      </c>
      <c r="H80" s="145"/>
    </row>
    <row r="81" spans="1:8" x14ac:dyDescent="0.3">
      <c r="A81" s="169"/>
      <c r="B81" s="170" t="s">
        <v>875</v>
      </c>
      <c r="C81" s="169" t="s">
        <v>464</v>
      </c>
      <c r="D81" s="169" t="s">
        <v>465</v>
      </c>
      <c r="E81" s="172" t="s">
        <v>876</v>
      </c>
      <c r="F81" s="172" t="s">
        <v>877</v>
      </c>
      <c r="G81" s="172" t="s">
        <v>878</v>
      </c>
      <c r="H81" s="145"/>
    </row>
    <row r="82" spans="1:8" x14ac:dyDescent="0.3">
      <c r="A82" s="152" t="s">
        <v>879</v>
      </c>
      <c r="B82" s="152" t="s">
        <v>1837</v>
      </c>
      <c r="C82" s="224">
        <v>1.8950164477167201E-3</v>
      </c>
      <c r="G82" s="224">
        <v>1.8950164477167201E-3</v>
      </c>
      <c r="H82" s="145"/>
    </row>
    <row r="83" spans="1:8" x14ac:dyDescent="0.3">
      <c r="A83" s="152" t="s">
        <v>880</v>
      </c>
      <c r="B83" s="152" t="s">
        <v>881</v>
      </c>
      <c r="C83" s="224">
        <v>3.2260960102295001E-4</v>
      </c>
      <c r="G83" s="224">
        <v>3.2260960102295001E-4</v>
      </c>
      <c r="H83" s="145"/>
    </row>
    <row r="84" spans="1:8" x14ac:dyDescent="0.3">
      <c r="A84" s="152" t="s">
        <v>882</v>
      </c>
      <c r="B84" s="152" t="s">
        <v>883</v>
      </c>
      <c r="C84" s="224">
        <v>4.4492178340713498E-4</v>
      </c>
      <c r="G84" s="224">
        <v>4.4492178340713498E-4</v>
      </c>
      <c r="H84" s="145"/>
    </row>
    <row r="85" spans="1:8" x14ac:dyDescent="0.3">
      <c r="A85" s="152" t="s">
        <v>884</v>
      </c>
      <c r="B85" s="152" t="s">
        <v>885</v>
      </c>
      <c r="C85" s="224">
        <v>5.6920317438020798E-4</v>
      </c>
      <c r="G85" s="224">
        <v>5.6920317438020798E-4</v>
      </c>
      <c r="H85" s="145"/>
    </row>
    <row r="86" spans="1:8" x14ac:dyDescent="0.3">
      <c r="A86" s="152" t="s">
        <v>886</v>
      </c>
      <c r="B86" s="152" t="s">
        <v>887</v>
      </c>
      <c r="C86" s="224"/>
      <c r="G86" s="224"/>
      <c r="H86" s="145"/>
    </row>
    <row r="87" spans="1:8" x14ac:dyDescent="0.3">
      <c r="A87" s="152" t="s">
        <v>888</v>
      </c>
      <c r="H87" s="145"/>
    </row>
    <row r="88" spans="1:8" x14ac:dyDescent="0.3">
      <c r="A88" s="152" t="s">
        <v>889</v>
      </c>
      <c r="H88" s="145"/>
    </row>
    <row r="89" spans="1:8" x14ac:dyDescent="0.3">
      <c r="A89" s="152" t="s">
        <v>890</v>
      </c>
      <c r="H89" s="145"/>
    </row>
    <row r="90" spans="1:8" x14ac:dyDescent="0.3">
      <c r="A90" s="152" t="s">
        <v>891</v>
      </c>
      <c r="H90" s="145"/>
    </row>
    <row r="91" spans="1:8" x14ac:dyDescent="0.3">
      <c r="H91" s="145"/>
    </row>
    <row r="92" spans="1:8" x14ac:dyDescent="0.3">
      <c r="H92" s="145"/>
    </row>
    <row r="93" spans="1:8" x14ac:dyDescent="0.3">
      <c r="H93" s="145"/>
    </row>
    <row r="94" spans="1:8" x14ac:dyDescent="0.3">
      <c r="H94" s="145"/>
    </row>
    <row r="95" spans="1:8" x14ac:dyDescent="0.3">
      <c r="H95" s="145"/>
    </row>
    <row r="96" spans="1:8" x14ac:dyDescent="0.3">
      <c r="H96" s="145"/>
    </row>
    <row r="97" spans="8:8" x14ac:dyDescent="0.3">
      <c r="H97" s="145"/>
    </row>
    <row r="98" spans="8:8" x14ac:dyDescent="0.3">
      <c r="H98" s="145"/>
    </row>
    <row r="99" spans="8:8" x14ac:dyDescent="0.3">
      <c r="H99" s="145"/>
    </row>
    <row r="100" spans="8:8" x14ac:dyDescent="0.3">
      <c r="H100" s="145"/>
    </row>
    <row r="101" spans="8:8" x14ac:dyDescent="0.3">
      <c r="H101" s="145"/>
    </row>
    <row r="102" spans="8:8" x14ac:dyDescent="0.3">
      <c r="H102" s="145"/>
    </row>
    <row r="103" spans="8:8" x14ac:dyDescent="0.3">
      <c r="H103" s="145"/>
    </row>
    <row r="104" spans="8:8" x14ac:dyDescent="0.3">
      <c r="H104" s="145"/>
    </row>
    <row r="105" spans="8:8" x14ac:dyDescent="0.3">
      <c r="H105" s="145"/>
    </row>
    <row r="106" spans="8:8" x14ac:dyDescent="0.3">
      <c r="H106" s="145"/>
    </row>
    <row r="107" spans="8:8" x14ac:dyDescent="0.3">
      <c r="H107" s="145"/>
    </row>
    <row r="108" spans="8:8" x14ac:dyDescent="0.3">
      <c r="H108" s="145"/>
    </row>
    <row r="109" spans="8:8" x14ac:dyDescent="0.3">
      <c r="H109" s="145"/>
    </row>
    <row r="110" spans="8:8" x14ac:dyDescent="0.3">
      <c r="H110" s="145"/>
    </row>
    <row r="111" spans="8:8" x14ac:dyDescent="0.3">
      <c r="H111" s="145"/>
    </row>
    <row r="112" spans="8:8" x14ac:dyDescent="0.3">
      <c r="H112" s="145"/>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22EA8E07-2D2D-4FD4-85E3-9B63A78E5F60}"/>
    <hyperlink ref="B7" location="'E. Optional ECB-ECAIs data'!B12" display="1. Additional information on the programme" xr:uid="{3DC1A3D6-B687-4F1A-8883-4E9CE90CF53D}"/>
    <hyperlink ref="B9" location="'E. Optional ECB-ECAIs data'!B73" display="3.  Additional information on the asset distribution" xr:uid="{6C6F37BC-8ABB-4DD6-A1CD-3EBDA66004F6}"/>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03007-8DE6-433B-8631-06FB17A5B1C8}">
  <sheetPr>
    <tabColor theme="5" tint="-0.249977111117893"/>
  </sheetPr>
  <dimension ref="A1:G413"/>
  <sheetViews>
    <sheetView view="pageBreakPreview" zoomScale="60" zoomScaleNormal="85" workbookViewId="0"/>
  </sheetViews>
  <sheetFormatPr defaultRowHeight="14.5" x14ac:dyDescent="0.3"/>
  <cols>
    <col min="1" max="1" width="15.54296875" style="152" customWidth="1"/>
    <col min="2" max="2" width="55.1796875" style="152" customWidth="1"/>
    <col min="3" max="3" width="35.54296875" style="152" bestFit="1" customWidth="1"/>
    <col min="4" max="4" width="31.90625" style="152" bestFit="1" customWidth="1"/>
    <col min="5" max="5" width="11.90625" style="152" customWidth="1"/>
    <col min="6" max="6" width="37.90625" style="152" customWidth="1"/>
    <col min="7" max="7" width="37.90625" style="145" customWidth="1"/>
    <col min="8" max="16384" width="8.7265625" style="147"/>
  </cols>
  <sheetData>
    <row r="1" spans="1:7" ht="31" x14ac:dyDescent="0.3">
      <c r="A1" s="144" t="s">
        <v>1239</v>
      </c>
      <c r="B1" s="144"/>
      <c r="C1" s="145"/>
      <c r="D1" s="145"/>
      <c r="E1" s="145"/>
      <c r="F1" s="146" t="s">
        <v>1240</v>
      </c>
    </row>
    <row r="2" spans="1:7" ht="13.5" thickBot="1" x14ac:dyDescent="0.35">
      <c r="A2" s="145"/>
      <c r="B2" s="148"/>
      <c r="C2" s="148"/>
      <c r="D2" s="145"/>
      <c r="E2" s="145"/>
      <c r="F2" s="145"/>
    </row>
    <row r="3" spans="1:7" ht="19" thickBot="1" x14ac:dyDescent="0.35">
      <c r="A3" s="149"/>
      <c r="B3" s="150" t="s">
        <v>0</v>
      </c>
      <c r="C3" s="151" t="s">
        <v>1241</v>
      </c>
      <c r="D3" s="149"/>
      <c r="E3" s="149"/>
      <c r="F3" s="145"/>
      <c r="G3" s="149"/>
    </row>
    <row r="4" spans="1:7" ht="15" thickBot="1" x14ac:dyDescent="0.35"/>
    <row r="5" spans="1:7" ht="18.5" x14ac:dyDescent="0.3">
      <c r="A5" s="153"/>
      <c r="B5" s="154" t="s">
        <v>2</v>
      </c>
      <c r="C5" s="153"/>
      <c r="E5" s="155"/>
      <c r="F5" s="155"/>
    </row>
    <row r="6" spans="1:7" x14ac:dyDescent="0.3">
      <c r="B6" s="156" t="s">
        <v>3</v>
      </c>
      <c r="C6" s="155"/>
      <c r="D6" s="155"/>
    </row>
    <row r="7" spans="1:7" x14ac:dyDescent="0.3">
      <c r="B7" s="157" t="s">
        <v>1242</v>
      </c>
      <c r="C7" s="155"/>
      <c r="D7" s="155"/>
    </row>
    <row r="8" spans="1:7" x14ac:dyDescent="0.3">
      <c r="B8" s="157" t="s">
        <v>4</v>
      </c>
      <c r="C8" s="155"/>
      <c r="D8" s="155"/>
      <c r="F8" s="152" t="s">
        <v>1243</v>
      </c>
    </row>
    <row r="9" spans="1:7" x14ac:dyDescent="0.3">
      <c r="B9" s="156" t="s">
        <v>1244</v>
      </c>
    </row>
    <row r="10" spans="1:7" x14ac:dyDescent="0.3">
      <c r="B10" s="156" t="s">
        <v>362</v>
      </c>
    </row>
    <row r="11" spans="1:7" ht="15" thickBot="1" x14ac:dyDescent="0.35">
      <c r="B11" s="158" t="s">
        <v>371</v>
      </c>
    </row>
    <row r="12" spans="1:7" x14ac:dyDescent="0.3">
      <c r="B12" s="159"/>
    </row>
    <row r="13" spans="1:7" ht="18.5" x14ac:dyDescent="0.3">
      <c r="A13" s="160" t="s">
        <v>6</v>
      </c>
      <c r="B13" s="160" t="s">
        <v>3</v>
      </c>
      <c r="C13" s="161"/>
      <c r="D13" s="161"/>
      <c r="E13" s="161"/>
      <c r="F13" s="161"/>
      <c r="G13" s="162"/>
    </row>
    <row r="14" spans="1:7" x14ac:dyDescent="0.3">
      <c r="A14" s="152" t="s">
        <v>1245</v>
      </c>
      <c r="B14" s="163" t="s">
        <v>7</v>
      </c>
      <c r="C14" s="152" t="s">
        <v>8</v>
      </c>
      <c r="E14" s="155"/>
      <c r="F14" s="155"/>
    </row>
    <row r="15" spans="1:7" x14ac:dyDescent="0.3">
      <c r="A15" s="152" t="s">
        <v>9</v>
      </c>
      <c r="B15" s="163" t="s">
        <v>10</v>
      </c>
      <c r="C15" s="152" t="s">
        <v>11</v>
      </c>
      <c r="E15" s="155"/>
      <c r="F15" s="155"/>
    </row>
    <row r="16" spans="1:7" ht="29" x14ac:dyDescent="0.3">
      <c r="A16" s="152" t="s">
        <v>1246</v>
      </c>
      <c r="B16" s="163" t="s">
        <v>12</v>
      </c>
      <c r="C16" s="152" t="s">
        <v>13</v>
      </c>
      <c r="E16" s="155"/>
      <c r="F16" s="155"/>
    </row>
    <row r="17" spans="1:7" x14ac:dyDescent="0.3">
      <c r="A17" s="152" t="s">
        <v>14</v>
      </c>
      <c r="B17" s="163" t="s">
        <v>15</v>
      </c>
      <c r="C17" s="164">
        <v>44834</v>
      </c>
      <c r="E17" s="155"/>
      <c r="F17" s="155"/>
    </row>
    <row r="18" spans="1:7" x14ac:dyDescent="0.3">
      <c r="A18" s="152" t="s">
        <v>16</v>
      </c>
      <c r="B18" s="165" t="s">
        <v>1247</v>
      </c>
      <c r="E18" s="155"/>
      <c r="F18" s="155"/>
    </row>
    <row r="19" spans="1:7" x14ac:dyDescent="0.3">
      <c r="A19" s="152" t="s">
        <v>17</v>
      </c>
      <c r="B19" s="165" t="s">
        <v>1248</v>
      </c>
      <c r="E19" s="155"/>
      <c r="F19" s="155"/>
    </row>
    <row r="20" spans="1:7" x14ac:dyDescent="0.3">
      <c r="A20" s="152" t="s">
        <v>1249</v>
      </c>
      <c r="B20" s="165"/>
      <c r="E20" s="155"/>
      <c r="F20" s="155"/>
    </row>
    <row r="21" spans="1:7" x14ac:dyDescent="0.3">
      <c r="A21" s="152" t="s">
        <v>18</v>
      </c>
      <c r="B21" s="165"/>
      <c r="E21" s="155"/>
      <c r="F21" s="155"/>
    </row>
    <row r="22" spans="1:7" x14ac:dyDescent="0.3">
      <c r="A22" s="152" t="s">
        <v>19</v>
      </c>
      <c r="B22" s="165"/>
      <c r="E22" s="155"/>
      <c r="F22" s="155"/>
    </row>
    <row r="23" spans="1:7" x14ac:dyDescent="0.3">
      <c r="A23" s="152" t="s">
        <v>1250</v>
      </c>
      <c r="B23" s="165"/>
      <c r="E23" s="155"/>
      <c r="F23" s="155"/>
    </row>
    <row r="24" spans="1:7" x14ac:dyDescent="0.3">
      <c r="A24" s="152" t="s">
        <v>1251</v>
      </c>
      <c r="B24" s="165"/>
      <c r="E24" s="155"/>
      <c r="F24" s="155"/>
    </row>
    <row r="25" spans="1:7" x14ac:dyDescent="0.3">
      <c r="A25" s="152" t="s">
        <v>1252</v>
      </c>
      <c r="B25" s="165"/>
      <c r="E25" s="155"/>
      <c r="F25" s="155"/>
    </row>
    <row r="26" spans="1:7" ht="18.5" x14ac:dyDescent="0.3">
      <c r="A26" s="161"/>
      <c r="B26" s="160" t="s">
        <v>1242</v>
      </c>
      <c r="C26" s="161"/>
      <c r="D26" s="161"/>
      <c r="E26" s="161"/>
      <c r="F26" s="161"/>
      <c r="G26" s="162"/>
    </row>
    <row r="27" spans="1:7" x14ac:dyDescent="0.3">
      <c r="A27" s="152" t="s">
        <v>20</v>
      </c>
      <c r="B27" s="166" t="s">
        <v>21</v>
      </c>
      <c r="C27" s="152" t="s">
        <v>22</v>
      </c>
      <c r="D27" s="167"/>
      <c r="E27" s="167"/>
      <c r="F27" s="167"/>
    </row>
    <row r="28" spans="1:7" x14ac:dyDescent="0.3">
      <c r="A28" s="152" t="s">
        <v>23</v>
      </c>
      <c r="B28" s="166" t="s">
        <v>24</v>
      </c>
      <c r="C28" s="152" t="s">
        <v>22</v>
      </c>
      <c r="D28" s="167"/>
      <c r="E28" s="167"/>
      <c r="F28" s="167"/>
    </row>
    <row r="29" spans="1:7" x14ac:dyDescent="0.3">
      <c r="A29" s="152" t="s">
        <v>1253</v>
      </c>
      <c r="B29" s="166" t="s">
        <v>25</v>
      </c>
      <c r="C29" s="152" t="s">
        <v>26</v>
      </c>
      <c r="E29" s="167"/>
      <c r="F29" s="167"/>
    </row>
    <row r="30" spans="1:7" x14ac:dyDescent="0.3">
      <c r="A30" s="152" t="s">
        <v>27</v>
      </c>
      <c r="B30" s="166"/>
      <c r="E30" s="167"/>
      <c r="F30" s="167"/>
    </row>
    <row r="31" spans="1:7" x14ac:dyDescent="0.3">
      <c r="A31" s="152" t="s">
        <v>28</v>
      </c>
      <c r="B31" s="166"/>
      <c r="E31" s="167"/>
      <c r="F31" s="167"/>
    </row>
    <row r="32" spans="1:7" x14ac:dyDescent="0.3">
      <c r="A32" s="152" t="s">
        <v>29</v>
      </c>
      <c r="B32" s="166"/>
      <c r="E32" s="167"/>
      <c r="F32" s="167"/>
    </row>
    <row r="33" spans="1:7" x14ac:dyDescent="0.3">
      <c r="A33" s="152" t="s">
        <v>30</v>
      </c>
      <c r="B33" s="166"/>
      <c r="E33" s="167"/>
      <c r="F33" s="167"/>
    </row>
    <row r="34" spans="1:7" x14ac:dyDescent="0.3">
      <c r="A34" s="152" t="s">
        <v>31</v>
      </c>
      <c r="B34" s="166"/>
      <c r="E34" s="167"/>
      <c r="F34" s="167"/>
    </row>
    <row r="35" spans="1:7" x14ac:dyDescent="0.3">
      <c r="A35" s="152" t="s">
        <v>1254</v>
      </c>
      <c r="B35" s="168"/>
      <c r="E35" s="167"/>
      <c r="F35" s="167"/>
    </row>
    <row r="36" spans="1:7" ht="37" x14ac:dyDescent="0.3">
      <c r="A36" s="160"/>
      <c r="B36" s="160" t="s">
        <v>4</v>
      </c>
      <c r="C36" s="160"/>
      <c r="D36" s="161"/>
      <c r="E36" s="161"/>
      <c r="F36" s="161"/>
      <c r="G36" s="162"/>
    </row>
    <row r="37" spans="1:7" x14ac:dyDescent="0.3">
      <c r="A37" s="169"/>
      <c r="B37" s="170" t="s">
        <v>32</v>
      </c>
      <c r="C37" s="169" t="s">
        <v>33</v>
      </c>
      <c r="D37" s="171"/>
      <c r="E37" s="171"/>
      <c r="F37" s="171"/>
      <c r="G37" s="172"/>
    </row>
    <row r="38" spans="1:7" x14ac:dyDescent="0.3">
      <c r="A38" s="152" t="s">
        <v>34</v>
      </c>
      <c r="B38" s="167" t="s">
        <v>1255</v>
      </c>
      <c r="C38" s="173">
        <v>2950.9621442799598</v>
      </c>
      <c r="F38" s="167"/>
    </row>
    <row r="39" spans="1:7" x14ac:dyDescent="0.3">
      <c r="A39" s="152" t="s">
        <v>35</v>
      </c>
      <c r="B39" s="167" t="s">
        <v>36</v>
      </c>
      <c r="C39" s="173">
        <v>2250</v>
      </c>
      <c r="F39" s="167"/>
    </row>
    <row r="40" spans="1:7" x14ac:dyDescent="0.3">
      <c r="A40" s="152" t="s">
        <v>37</v>
      </c>
      <c r="B40" s="174" t="s">
        <v>38</v>
      </c>
      <c r="C40" s="173">
        <v>0</v>
      </c>
      <c r="F40" s="167"/>
    </row>
    <row r="41" spans="1:7" x14ac:dyDescent="0.3">
      <c r="A41" s="152" t="s">
        <v>39</v>
      </c>
      <c r="B41" s="174" t="s">
        <v>40</v>
      </c>
      <c r="C41" s="173">
        <v>0</v>
      </c>
      <c r="F41" s="167"/>
    </row>
    <row r="42" spans="1:7" x14ac:dyDescent="0.3">
      <c r="A42" s="152" t="s">
        <v>41</v>
      </c>
      <c r="B42" s="174"/>
      <c r="C42" s="173"/>
      <c r="F42" s="167"/>
    </row>
    <row r="43" spans="1:7" x14ac:dyDescent="0.3">
      <c r="A43" s="175" t="s">
        <v>1256</v>
      </c>
      <c r="B43" s="167"/>
      <c r="F43" s="167"/>
    </row>
    <row r="44" spans="1:7" x14ac:dyDescent="0.3">
      <c r="A44" s="169"/>
      <c r="B44" s="170" t="s">
        <v>1257</v>
      </c>
      <c r="C44" s="176" t="s">
        <v>42</v>
      </c>
      <c r="D44" s="169" t="s">
        <v>43</v>
      </c>
      <c r="E44" s="171"/>
      <c r="F44" s="172" t="s">
        <v>44</v>
      </c>
      <c r="G44" s="172" t="s">
        <v>45</v>
      </c>
    </row>
    <row r="45" spans="1:7" x14ac:dyDescent="0.3">
      <c r="A45" s="152" t="s">
        <v>46</v>
      </c>
      <c r="B45" s="167" t="s">
        <v>47</v>
      </c>
      <c r="C45" s="177">
        <v>0.05</v>
      </c>
      <c r="D45" s="177">
        <v>0.311538730791111</v>
      </c>
      <c r="E45" s="177"/>
      <c r="F45" s="177">
        <v>0.05</v>
      </c>
      <c r="G45" s="177" t="s">
        <v>48</v>
      </c>
    </row>
    <row r="46" spans="1:7" x14ac:dyDescent="0.3">
      <c r="A46" s="152" t="s">
        <v>49</v>
      </c>
      <c r="B46" s="165" t="s">
        <v>1258</v>
      </c>
      <c r="C46" s="177">
        <v>0</v>
      </c>
      <c r="D46" s="177">
        <v>1.2445301854619</v>
      </c>
      <c r="E46" s="177"/>
      <c r="F46" s="177">
        <v>0</v>
      </c>
      <c r="G46" s="177">
        <v>0</v>
      </c>
    </row>
    <row r="47" spans="1:7" x14ac:dyDescent="0.3">
      <c r="A47" s="152" t="s">
        <v>50</v>
      </c>
      <c r="B47" s="165" t="s">
        <v>1259</v>
      </c>
      <c r="C47" s="177">
        <v>0</v>
      </c>
      <c r="D47" s="177">
        <v>0</v>
      </c>
      <c r="E47" s="177"/>
      <c r="F47" s="177">
        <v>0</v>
      </c>
      <c r="G47" s="177">
        <v>0</v>
      </c>
    </row>
    <row r="48" spans="1:7" x14ac:dyDescent="0.3">
      <c r="A48" s="152" t="s">
        <v>51</v>
      </c>
      <c r="B48" s="165"/>
      <c r="C48" s="178"/>
      <c r="D48" s="178"/>
      <c r="E48" s="178"/>
      <c r="F48" s="178"/>
      <c r="G48" s="178"/>
    </row>
    <row r="49" spans="1:7" x14ac:dyDescent="0.3">
      <c r="A49" s="152" t="s">
        <v>52</v>
      </c>
      <c r="B49" s="165"/>
      <c r="C49" s="178"/>
      <c r="D49" s="178"/>
      <c r="E49" s="178"/>
      <c r="F49" s="178"/>
      <c r="G49" s="178"/>
    </row>
    <row r="50" spans="1:7" x14ac:dyDescent="0.3">
      <c r="A50" s="152" t="s">
        <v>1260</v>
      </c>
      <c r="B50" s="165"/>
      <c r="C50" s="178"/>
      <c r="D50" s="178"/>
      <c r="E50" s="178"/>
      <c r="F50" s="178"/>
      <c r="G50" s="178"/>
    </row>
    <row r="51" spans="1:7" x14ac:dyDescent="0.3">
      <c r="A51" s="152" t="s">
        <v>1261</v>
      </c>
      <c r="B51" s="165"/>
      <c r="C51" s="178"/>
      <c r="D51" s="178"/>
      <c r="E51" s="178"/>
      <c r="F51" s="178"/>
      <c r="G51" s="178"/>
    </row>
    <row r="52" spans="1:7" x14ac:dyDescent="0.3">
      <c r="A52" s="169"/>
      <c r="B52" s="170" t="s">
        <v>1262</v>
      </c>
      <c r="C52" s="169" t="s">
        <v>53</v>
      </c>
      <c r="D52" s="169"/>
      <c r="E52" s="171"/>
      <c r="F52" s="172" t="s">
        <v>287</v>
      </c>
      <c r="G52" s="172"/>
    </row>
    <row r="53" spans="1:7" x14ac:dyDescent="0.3">
      <c r="A53" s="152" t="s">
        <v>54</v>
      </c>
      <c r="B53" s="167" t="s">
        <v>55</v>
      </c>
      <c r="C53" s="173">
        <v>2950.9621442799998</v>
      </c>
      <c r="E53" s="179"/>
      <c r="F53" s="180">
        <f>IF($C$58=0,"",IF(C53="[for completion]","",C53/$C$58))</f>
        <v>0.99561397907018212</v>
      </c>
      <c r="G53" s="181"/>
    </row>
    <row r="54" spans="1:7" x14ac:dyDescent="0.3">
      <c r="A54" s="152" t="s">
        <v>56</v>
      </c>
      <c r="B54" s="167" t="s">
        <v>57</v>
      </c>
      <c r="C54" s="173" t="s">
        <v>58</v>
      </c>
      <c r="E54" s="179"/>
      <c r="F54" s="180"/>
      <c r="G54" s="181"/>
    </row>
    <row r="55" spans="1:7" x14ac:dyDescent="0.3">
      <c r="A55" s="152" t="s">
        <v>60</v>
      </c>
      <c r="B55" s="167" t="s">
        <v>61</v>
      </c>
      <c r="C55" s="173" t="s">
        <v>58</v>
      </c>
      <c r="E55" s="179"/>
      <c r="F55" s="180"/>
      <c r="G55" s="181"/>
    </row>
    <row r="56" spans="1:7" x14ac:dyDescent="0.3">
      <c r="A56" s="152" t="s">
        <v>62</v>
      </c>
      <c r="B56" s="167" t="s">
        <v>63</v>
      </c>
      <c r="C56" s="173">
        <v>13</v>
      </c>
      <c r="E56" s="179"/>
      <c r="F56" s="180">
        <f t="shared" ref="F54:F56" si="0">IF($C$58=0,"",IF(C56="[for completion]","",C56/$C$58))</f>
        <v>4.3860209298178928E-3</v>
      </c>
      <c r="G56" s="181"/>
    </row>
    <row r="57" spans="1:7" x14ac:dyDescent="0.3">
      <c r="A57" s="152" t="s">
        <v>64</v>
      </c>
      <c r="B57" s="152" t="s">
        <v>65</v>
      </c>
      <c r="C57" s="173">
        <v>0</v>
      </c>
      <c r="E57" s="179"/>
      <c r="F57" s="180">
        <f>IF($C$58=0,"",IF(C57="[for completion]","",C57/$C$58))</f>
        <v>0</v>
      </c>
      <c r="G57" s="181"/>
    </row>
    <row r="58" spans="1:7" x14ac:dyDescent="0.3">
      <c r="A58" s="152" t="s">
        <v>66</v>
      </c>
      <c r="B58" s="182" t="s">
        <v>67</v>
      </c>
      <c r="C58" s="183">
        <f>SUM(C53:C57)</f>
        <v>2963.9621442799998</v>
      </c>
      <c r="D58" s="179"/>
      <c r="E58" s="179"/>
      <c r="F58" s="184">
        <f>SUM(F53:F57)</f>
        <v>1</v>
      </c>
      <c r="G58" s="181"/>
    </row>
    <row r="59" spans="1:7" x14ac:dyDescent="0.3">
      <c r="A59" s="152" t="s">
        <v>68</v>
      </c>
      <c r="B59" s="185" t="s">
        <v>171</v>
      </c>
      <c r="C59" s="173"/>
      <c r="E59" s="179"/>
      <c r="F59" s="180">
        <f t="shared" ref="F59:F64" si="1">IF($C$58=0,"",IF(C59="[for completion]","",C59/$C$58))</f>
        <v>0</v>
      </c>
      <c r="G59" s="181"/>
    </row>
    <row r="60" spans="1:7" x14ac:dyDescent="0.3">
      <c r="A60" s="152" t="s">
        <v>69</v>
      </c>
      <c r="B60" s="185" t="s">
        <v>171</v>
      </c>
      <c r="C60" s="173"/>
      <c r="E60" s="179"/>
      <c r="F60" s="180">
        <f t="shared" si="1"/>
        <v>0</v>
      </c>
      <c r="G60" s="181"/>
    </row>
    <row r="61" spans="1:7" x14ac:dyDescent="0.3">
      <c r="A61" s="152" t="s">
        <v>70</v>
      </c>
      <c r="B61" s="185" t="s">
        <v>171</v>
      </c>
      <c r="C61" s="173"/>
      <c r="E61" s="179"/>
      <c r="F61" s="180">
        <f t="shared" si="1"/>
        <v>0</v>
      </c>
      <c r="G61" s="181"/>
    </row>
    <row r="62" spans="1:7" x14ac:dyDescent="0.3">
      <c r="A62" s="152" t="s">
        <v>71</v>
      </c>
      <c r="B62" s="185" t="s">
        <v>171</v>
      </c>
      <c r="C62" s="173"/>
      <c r="E62" s="179"/>
      <c r="F62" s="180">
        <f t="shared" si="1"/>
        <v>0</v>
      </c>
      <c r="G62" s="181"/>
    </row>
    <row r="63" spans="1:7" x14ac:dyDescent="0.3">
      <c r="A63" s="152" t="s">
        <v>72</v>
      </c>
      <c r="B63" s="185" t="s">
        <v>171</v>
      </c>
      <c r="C63" s="173"/>
      <c r="E63" s="179"/>
      <c r="F63" s="180">
        <f t="shared" si="1"/>
        <v>0</v>
      </c>
      <c r="G63" s="181"/>
    </row>
    <row r="64" spans="1:7" x14ac:dyDescent="0.3">
      <c r="A64" s="152" t="s">
        <v>73</v>
      </c>
      <c r="B64" s="185" t="s">
        <v>171</v>
      </c>
      <c r="C64" s="186"/>
      <c r="D64" s="175"/>
      <c r="E64" s="175"/>
      <c r="F64" s="180">
        <f t="shared" si="1"/>
        <v>0</v>
      </c>
      <c r="G64" s="187"/>
    </row>
    <row r="65" spans="1:7" x14ac:dyDescent="0.3">
      <c r="A65" s="169"/>
      <c r="B65" s="170" t="s">
        <v>74</v>
      </c>
      <c r="C65" s="176" t="s">
        <v>75</v>
      </c>
      <c r="D65" s="176" t="s">
        <v>76</v>
      </c>
      <c r="E65" s="171"/>
      <c r="F65" s="172" t="s">
        <v>77</v>
      </c>
      <c r="G65" s="188" t="s">
        <v>78</v>
      </c>
    </row>
    <row r="66" spans="1:7" x14ac:dyDescent="0.3">
      <c r="A66" s="152" t="s">
        <v>79</v>
      </c>
      <c r="B66" s="167" t="s">
        <v>1263</v>
      </c>
      <c r="C66" s="173">
        <v>7.2978932778999104</v>
      </c>
      <c r="D66" s="173" t="s">
        <v>48</v>
      </c>
      <c r="E66" s="163"/>
      <c r="F66" s="189"/>
      <c r="G66" s="190"/>
    </row>
    <row r="67" spans="1:7" x14ac:dyDescent="0.3">
      <c r="B67" s="167"/>
      <c r="E67" s="163"/>
      <c r="F67" s="189"/>
      <c r="G67" s="190"/>
    </row>
    <row r="68" spans="1:7" x14ac:dyDescent="0.3">
      <c r="B68" s="167" t="s">
        <v>81</v>
      </c>
      <c r="C68" s="163"/>
      <c r="D68" s="163"/>
      <c r="E68" s="163"/>
      <c r="F68" s="190"/>
      <c r="G68" s="190"/>
    </row>
    <row r="69" spans="1:7" x14ac:dyDescent="0.3">
      <c r="B69" s="167" t="s">
        <v>82</v>
      </c>
      <c r="E69" s="163"/>
      <c r="F69" s="190"/>
      <c r="G69" s="190"/>
    </row>
    <row r="70" spans="1:7" x14ac:dyDescent="0.3">
      <c r="A70" s="152" t="s">
        <v>83</v>
      </c>
      <c r="B70" s="191" t="s">
        <v>112</v>
      </c>
      <c r="C70" s="173">
        <v>42.938828530000002</v>
      </c>
      <c r="D70" s="173" t="s">
        <v>48</v>
      </c>
      <c r="E70" s="191"/>
      <c r="F70" s="181">
        <f t="shared" ref="F70:F76" si="2">IF($C$77=0,"",IF(C70="[for completion]","",C70/$C$77))</f>
        <v>1.4550789346190097E-2</v>
      </c>
      <c r="G70" s="180" t="str">
        <f>IF($D$77=0,"",IF(D70="[Mark as ND1 if not relevant]","",D70/$D$77))</f>
        <v/>
      </c>
    </row>
    <row r="71" spans="1:7" x14ac:dyDescent="0.3">
      <c r="A71" s="152" t="s">
        <v>84</v>
      </c>
      <c r="B71" s="191" t="s">
        <v>114</v>
      </c>
      <c r="C71" s="173">
        <v>145.36482197000001</v>
      </c>
      <c r="D71" s="173" t="s">
        <v>48</v>
      </c>
      <c r="E71" s="191"/>
      <c r="F71" s="181">
        <f t="shared" si="2"/>
        <v>4.9260144611399721E-2</v>
      </c>
      <c r="G71" s="180" t="str">
        <f t="shared" ref="G71:G76" si="3">IF($D$77=0,"",IF(D71="[Mark as ND1 if not relevant]","",D71/$D$77))</f>
        <v/>
      </c>
    </row>
    <row r="72" spans="1:7" x14ac:dyDescent="0.3">
      <c r="A72" s="152" t="s">
        <v>85</v>
      </c>
      <c r="B72" s="191" t="s">
        <v>116</v>
      </c>
      <c r="C72" s="173">
        <v>172.49575662000001</v>
      </c>
      <c r="D72" s="173" t="s">
        <v>48</v>
      </c>
      <c r="E72" s="191"/>
      <c r="F72" s="181">
        <f t="shared" si="2"/>
        <v>5.8454073006106201E-2</v>
      </c>
      <c r="G72" s="180" t="str">
        <f t="shared" si="3"/>
        <v/>
      </c>
    </row>
    <row r="73" spans="1:7" x14ac:dyDescent="0.3">
      <c r="A73" s="152" t="s">
        <v>86</v>
      </c>
      <c r="B73" s="191" t="s">
        <v>118</v>
      </c>
      <c r="C73" s="173">
        <v>211.34034595</v>
      </c>
      <c r="D73" s="173" t="s">
        <v>48</v>
      </c>
      <c r="E73" s="191"/>
      <c r="F73" s="181">
        <f t="shared" si="2"/>
        <v>7.161743716694241E-2</v>
      </c>
      <c r="G73" s="180" t="str">
        <f t="shared" si="3"/>
        <v/>
      </c>
    </row>
    <row r="74" spans="1:7" x14ac:dyDescent="0.3">
      <c r="A74" s="152" t="s">
        <v>87</v>
      </c>
      <c r="B74" s="191" t="s">
        <v>120</v>
      </c>
      <c r="C74" s="173">
        <v>242.7022135</v>
      </c>
      <c r="D74" s="173" t="s">
        <v>48</v>
      </c>
      <c r="E74" s="191"/>
      <c r="F74" s="181">
        <f t="shared" si="2"/>
        <v>8.2245112486597077E-2</v>
      </c>
      <c r="G74" s="180" t="str">
        <f t="shared" si="3"/>
        <v/>
      </c>
    </row>
    <row r="75" spans="1:7" x14ac:dyDescent="0.3">
      <c r="A75" s="152" t="s">
        <v>88</v>
      </c>
      <c r="B75" s="191" t="s">
        <v>122</v>
      </c>
      <c r="C75" s="173">
        <v>1487.7930895500201</v>
      </c>
      <c r="D75" s="173" t="s">
        <v>48</v>
      </c>
      <c r="E75" s="191"/>
      <c r="F75" s="181">
        <f t="shared" si="2"/>
        <v>0.50417220445673117</v>
      </c>
      <c r="G75" s="180" t="str">
        <f t="shared" si="3"/>
        <v/>
      </c>
    </row>
    <row r="76" spans="1:7" x14ac:dyDescent="0.3">
      <c r="A76" s="152" t="s">
        <v>89</v>
      </c>
      <c r="B76" s="191" t="s">
        <v>124</v>
      </c>
      <c r="C76" s="173">
        <v>648.32708816000002</v>
      </c>
      <c r="D76" s="173" t="s">
        <v>48</v>
      </c>
      <c r="E76" s="191"/>
      <c r="F76" s="181">
        <f t="shared" si="2"/>
        <v>0.2197002389260333</v>
      </c>
      <c r="G76" s="180" t="str">
        <f t="shared" si="3"/>
        <v/>
      </c>
    </row>
    <row r="77" spans="1:7" x14ac:dyDescent="0.3">
      <c r="A77" s="152" t="s">
        <v>90</v>
      </c>
      <c r="B77" s="192" t="s">
        <v>67</v>
      </c>
      <c r="C77" s="183">
        <f>SUM(C70:C76)</f>
        <v>2950.9621442800203</v>
      </c>
      <c r="D77" s="183">
        <f>SUM(D70:D76)</f>
        <v>0</v>
      </c>
      <c r="E77" s="167"/>
      <c r="F77" s="193">
        <f>SUM(F70:F76)</f>
        <v>1</v>
      </c>
      <c r="G77" s="184">
        <f>SUM(G70:G76)</f>
        <v>0</v>
      </c>
    </row>
    <row r="78" spans="1:7" x14ac:dyDescent="0.3">
      <c r="A78" s="152" t="s">
        <v>92</v>
      </c>
      <c r="B78" s="194" t="s">
        <v>93</v>
      </c>
      <c r="C78" s="183"/>
      <c r="D78" s="183"/>
      <c r="E78" s="167"/>
      <c r="F78" s="181">
        <f>IF($C$77=0,"",IF(C78="[for completion]","",C78/$C$77))</f>
        <v>0</v>
      </c>
      <c r="G78" s="180" t="str">
        <f t="shared" ref="G78:G87" si="4">IF($D$77=0,"",IF(D78="[for completion]","",D78/$D$77))</f>
        <v/>
      </c>
    </row>
    <row r="79" spans="1:7" x14ac:dyDescent="0.3">
      <c r="A79" s="152" t="s">
        <v>94</v>
      </c>
      <c r="B79" s="194" t="s">
        <v>95</v>
      </c>
      <c r="C79" s="183"/>
      <c r="D79" s="183"/>
      <c r="E79" s="167"/>
      <c r="F79" s="181">
        <f t="shared" ref="F79:F87" si="5">IF($C$77=0,"",IF(C79="[for completion]","",C79/$C$77))</f>
        <v>0</v>
      </c>
      <c r="G79" s="180" t="str">
        <f t="shared" si="4"/>
        <v/>
      </c>
    </row>
    <row r="80" spans="1:7" x14ac:dyDescent="0.3">
      <c r="A80" s="152" t="s">
        <v>96</v>
      </c>
      <c r="B80" s="194" t="s">
        <v>1264</v>
      </c>
      <c r="C80" s="183"/>
      <c r="D80" s="183"/>
      <c r="E80" s="167"/>
      <c r="F80" s="181">
        <f t="shared" si="5"/>
        <v>0</v>
      </c>
      <c r="G80" s="180" t="str">
        <f t="shared" si="4"/>
        <v/>
      </c>
    </row>
    <row r="81" spans="1:7" x14ac:dyDescent="0.3">
      <c r="A81" s="152" t="s">
        <v>97</v>
      </c>
      <c r="B81" s="194" t="s">
        <v>98</v>
      </c>
      <c r="C81" s="183"/>
      <c r="D81" s="183"/>
      <c r="E81" s="167"/>
      <c r="F81" s="181">
        <f t="shared" si="5"/>
        <v>0</v>
      </c>
      <c r="G81" s="180" t="str">
        <f t="shared" si="4"/>
        <v/>
      </c>
    </row>
    <row r="82" spans="1:7" x14ac:dyDescent="0.3">
      <c r="A82" s="152" t="s">
        <v>99</v>
      </c>
      <c r="B82" s="194" t="s">
        <v>1265</v>
      </c>
      <c r="C82" s="183"/>
      <c r="D82" s="183"/>
      <c r="E82" s="167"/>
      <c r="F82" s="181">
        <f t="shared" si="5"/>
        <v>0</v>
      </c>
      <c r="G82" s="180" t="str">
        <f t="shared" si="4"/>
        <v/>
      </c>
    </row>
    <row r="83" spans="1:7" x14ac:dyDescent="0.3">
      <c r="A83" s="152" t="s">
        <v>100</v>
      </c>
      <c r="B83" s="194"/>
      <c r="C83" s="179"/>
      <c r="D83" s="179"/>
      <c r="E83" s="167"/>
      <c r="F83" s="181"/>
      <c r="G83" s="181"/>
    </row>
    <row r="84" spans="1:7" x14ac:dyDescent="0.3">
      <c r="A84" s="152" t="s">
        <v>101</v>
      </c>
      <c r="B84" s="194"/>
      <c r="C84" s="179"/>
      <c r="D84" s="179"/>
      <c r="E84" s="167"/>
      <c r="F84" s="181"/>
      <c r="G84" s="181"/>
    </row>
    <row r="85" spans="1:7" x14ac:dyDescent="0.3">
      <c r="A85" s="152" t="s">
        <v>102</v>
      </c>
      <c r="B85" s="194"/>
      <c r="C85" s="179"/>
      <c r="D85" s="179"/>
      <c r="E85" s="167"/>
      <c r="F85" s="181"/>
      <c r="G85" s="181"/>
    </row>
    <row r="86" spans="1:7" x14ac:dyDescent="0.3">
      <c r="A86" s="152" t="s">
        <v>103</v>
      </c>
      <c r="B86" s="192"/>
      <c r="C86" s="179"/>
      <c r="D86" s="179"/>
      <c r="E86" s="167"/>
      <c r="F86" s="181">
        <f t="shared" si="5"/>
        <v>0</v>
      </c>
      <c r="G86" s="181" t="str">
        <f t="shared" si="4"/>
        <v/>
      </c>
    </row>
    <row r="87" spans="1:7" x14ac:dyDescent="0.3">
      <c r="A87" s="152" t="s">
        <v>1266</v>
      </c>
      <c r="B87" s="194"/>
      <c r="C87" s="179"/>
      <c r="D87" s="179"/>
      <c r="E87" s="167"/>
      <c r="F87" s="181">
        <f t="shared" si="5"/>
        <v>0</v>
      </c>
      <c r="G87" s="181" t="str">
        <f t="shared" si="4"/>
        <v/>
      </c>
    </row>
    <row r="88" spans="1:7" x14ac:dyDescent="0.3">
      <c r="A88" s="169"/>
      <c r="B88" s="170" t="s">
        <v>104</v>
      </c>
      <c r="C88" s="176" t="s">
        <v>105</v>
      </c>
      <c r="D88" s="176" t="s">
        <v>106</v>
      </c>
      <c r="E88" s="171"/>
      <c r="F88" s="172" t="s">
        <v>1267</v>
      </c>
      <c r="G88" s="169" t="s">
        <v>107</v>
      </c>
    </row>
    <row r="89" spans="1:7" x14ac:dyDescent="0.3">
      <c r="A89" s="152" t="s">
        <v>108</v>
      </c>
      <c r="B89" s="167" t="s">
        <v>80</v>
      </c>
      <c r="C89" s="173">
        <v>3.1738203957382001</v>
      </c>
      <c r="D89" s="173">
        <v>4.1738203957381996</v>
      </c>
      <c r="E89" s="163"/>
      <c r="F89" s="195"/>
      <c r="G89" s="196"/>
    </row>
    <row r="90" spans="1:7" x14ac:dyDescent="0.3">
      <c r="B90" s="167"/>
      <c r="C90" s="197"/>
      <c r="D90" s="197"/>
      <c r="E90" s="163"/>
      <c r="F90" s="195"/>
      <c r="G90" s="196"/>
    </row>
    <row r="91" spans="1:7" x14ac:dyDescent="0.3">
      <c r="B91" s="167" t="s">
        <v>109</v>
      </c>
      <c r="C91" s="198"/>
      <c r="D91" s="198"/>
      <c r="E91" s="163"/>
      <c r="F91" s="196"/>
      <c r="G91" s="196"/>
    </row>
    <row r="92" spans="1:7" x14ac:dyDescent="0.3">
      <c r="A92" s="152" t="s">
        <v>110</v>
      </c>
      <c r="B92" s="167" t="s">
        <v>82</v>
      </c>
      <c r="C92" s="197"/>
      <c r="D92" s="197"/>
      <c r="E92" s="163"/>
      <c r="F92" s="196"/>
      <c r="G92" s="196"/>
    </row>
    <row r="93" spans="1:7" x14ac:dyDescent="0.3">
      <c r="A93" s="152" t="s">
        <v>111</v>
      </c>
      <c r="B93" s="191" t="s">
        <v>112</v>
      </c>
      <c r="C93" s="173">
        <v>0</v>
      </c>
      <c r="D93" s="173">
        <v>0</v>
      </c>
      <c r="E93" s="191"/>
      <c r="F93" s="180">
        <f>IF($C$100=0,"",IF(C93="[for completion]","",IF(C93="","",C93/$C$100)))</f>
        <v>0</v>
      </c>
      <c r="G93" s="180">
        <f>IF($D$100=0,"",IF(D93="[Mark as ND1 if not relevant]","",IF(D93="","",D93/$D$100)))</f>
        <v>0</v>
      </c>
    </row>
    <row r="94" spans="1:7" x14ac:dyDescent="0.3">
      <c r="A94" s="152" t="s">
        <v>113</v>
      </c>
      <c r="B94" s="191" t="s">
        <v>114</v>
      </c>
      <c r="C94" s="173">
        <v>1000</v>
      </c>
      <c r="D94" s="173">
        <v>0</v>
      </c>
      <c r="E94" s="191"/>
      <c r="F94" s="180">
        <f t="shared" ref="F94:F99" si="6">IF($C$100=0,"",IF(C94="[for completion]","",IF(C94="","",C94/$C$100)))</f>
        <v>0.44444444444444442</v>
      </c>
      <c r="G94" s="180">
        <f t="shared" ref="G94:G99" si="7">IF($D$100=0,"",IF(D94="[Mark as ND1 if not relevant]","",IF(D94="","",D94/$D$100)))</f>
        <v>0</v>
      </c>
    </row>
    <row r="95" spans="1:7" x14ac:dyDescent="0.3">
      <c r="A95" s="152" t="s">
        <v>115</v>
      </c>
      <c r="B95" s="191" t="s">
        <v>116</v>
      </c>
      <c r="C95" s="173">
        <v>0</v>
      </c>
      <c r="D95" s="173">
        <v>1000</v>
      </c>
      <c r="E95" s="191"/>
      <c r="F95" s="180">
        <f t="shared" si="6"/>
        <v>0</v>
      </c>
      <c r="G95" s="180">
        <f t="shared" si="7"/>
        <v>0.44444444444444442</v>
      </c>
    </row>
    <row r="96" spans="1:7" x14ac:dyDescent="0.3">
      <c r="A96" s="152" t="s">
        <v>117</v>
      </c>
      <c r="B96" s="191" t="s">
        <v>118</v>
      </c>
      <c r="C96" s="173">
        <v>500</v>
      </c>
      <c r="D96" s="173">
        <v>0</v>
      </c>
      <c r="E96" s="191"/>
      <c r="F96" s="180">
        <f t="shared" si="6"/>
        <v>0.22222222222222221</v>
      </c>
      <c r="G96" s="180">
        <f t="shared" si="7"/>
        <v>0</v>
      </c>
    </row>
    <row r="97" spans="1:7" x14ac:dyDescent="0.3">
      <c r="A97" s="152" t="s">
        <v>119</v>
      </c>
      <c r="B97" s="191" t="s">
        <v>120</v>
      </c>
      <c r="C97" s="173">
        <v>0</v>
      </c>
      <c r="D97" s="173">
        <v>500</v>
      </c>
      <c r="E97" s="191"/>
      <c r="F97" s="180">
        <f t="shared" si="6"/>
        <v>0</v>
      </c>
      <c r="G97" s="180">
        <f t="shared" si="7"/>
        <v>0.22222222222222221</v>
      </c>
    </row>
    <row r="98" spans="1:7" x14ac:dyDescent="0.3">
      <c r="A98" s="152" t="s">
        <v>121</v>
      </c>
      <c r="B98" s="191" t="s">
        <v>122</v>
      </c>
      <c r="C98" s="173">
        <v>750</v>
      </c>
      <c r="D98" s="173">
        <v>750</v>
      </c>
      <c r="E98" s="191"/>
      <c r="F98" s="180">
        <f t="shared" si="6"/>
        <v>0.33333333333333331</v>
      </c>
      <c r="G98" s="180">
        <f t="shared" si="7"/>
        <v>0.33333333333333331</v>
      </c>
    </row>
    <row r="99" spans="1:7" x14ac:dyDescent="0.3">
      <c r="A99" s="152" t="s">
        <v>123</v>
      </c>
      <c r="B99" s="191" t="s">
        <v>124</v>
      </c>
      <c r="C99" s="173">
        <v>0</v>
      </c>
      <c r="D99" s="173">
        <v>0</v>
      </c>
      <c r="E99" s="191"/>
      <c r="F99" s="180">
        <f t="shared" si="6"/>
        <v>0</v>
      </c>
      <c r="G99" s="180">
        <f t="shared" si="7"/>
        <v>0</v>
      </c>
    </row>
    <row r="100" spans="1:7" x14ac:dyDescent="0.3">
      <c r="A100" s="152" t="s">
        <v>125</v>
      </c>
      <c r="B100" s="192" t="s">
        <v>67</v>
      </c>
      <c r="C100" s="183">
        <f>SUM(C93:C99)</f>
        <v>2250</v>
      </c>
      <c r="D100" s="183">
        <f>SUM(D93:D99)</f>
        <v>2250</v>
      </c>
      <c r="E100" s="167"/>
      <c r="F100" s="184">
        <f>SUM(F93:F99)</f>
        <v>1</v>
      </c>
      <c r="G100" s="184">
        <f>SUM(G93:G99)</f>
        <v>1</v>
      </c>
    </row>
    <row r="101" spans="1:7" x14ac:dyDescent="0.3">
      <c r="A101" s="152" t="s">
        <v>126</v>
      </c>
      <c r="B101" s="194" t="s">
        <v>93</v>
      </c>
      <c r="C101" s="183"/>
      <c r="D101" s="183"/>
      <c r="E101" s="167"/>
      <c r="F101" s="180">
        <f t="shared" ref="F101:F105" si="8">IF($C$100=0,"",IF(C101="[for completion]","",C101/$C$100))</f>
        <v>0</v>
      </c>
      <c r="G101" s="180">
        <f t="shared" ref="G101:G105" si="9">IF($D$100=0,"",IF(D101="[for completion]","",D101/$D$100))</f>
        <v>0</v>
      </c>
    </row>
    <row r="102" spans="1:7" x14ac:dyDescent="0.3">
      <c r="A102" s="152" t="s">
        <v>127</v>
      </c>
      <c r="B102" s="194" t="s">
        <v>95</v>
      </c>
      <c r="C102" s="183"/>
      <c r="D102" s="183"/>
      <c r="E102" s="167"/>
      <c r="F102" s="180">
        <f t="shared" si="8"/>
        <v>0</v>
      </c>
      <c r="G102" s="180">
        <f t="shared" si="9"/>
        <v>0</v>
      </c>
    </row>
    <row r="103" spans="1:7" x14ac:dyDescent="0.3">
      <c r="A103" s="152" t="s">
        <v>128</v>
      </c>
      <c r="B103" s="194" t="s">
        <v>1264</v>
      </c>
      <c r="C103" s="183"/>
      <c r="D103" s="183"/>
      <c r="E103" s="167"/>
      <c r="F103" s="180">
        <f t="shared" si="8"/>
        <v>0</v>
      </c>
      <c r="G103" s="180">
        <f t="shared" si="9"/>
        <v>0</v>
      </c>
    </row>
    <row r="104" spans="1:7" x14ac:dyDescent="0.3">
      <c r="A104" s="152" t="s">
        <v>129</v>
      </c>
      <c r="B104" s="194" t="s">
        <v>98</v>
      </c>
      <c r="C104" s="183"/>
      <c r="D104" s="183"/>
      <c r="E104" s="167"/>
      <c r="F104" s="180">
        <f t="shared" si="8"/>
        <v>0</v>
      </c>
      <c r="G104" s="180">
        <f t="shared" si="9"/>
        <v>0</v>
      </c>
    </row>
    <row r="105" spans="1:7" x14ac:dyDescent="0.3">
      <c r="A105" s="152" t="s">
        <v>130</v>
      </c>
      <c r="B105" s="194" t="s">
        <v>1265</v>
      </c>
      <c r="C105" s="183"/>
      <c r="D105" s="183"/>
      <c r="E105" s="167"/>
      <c r="F105" s="180">
        <f t="shared" si="8"/>
        <v>0</v>
      </c>
      <c r="G105" s="180">
        <f t="shared" si="9"/>
        <v>0</v>
      </c>
    </row>
    <row r="106" spans="1:7" x14ac:dyDescent="0.3">
      <c r="A106" s="152" t="s">
        <v>131</v>
      </c>
      <c r="B106" s="194"/>
      <c r="C106" s="179"/>
      <c r="D106" s="179"/>
      <c r="E106" s="167"/>
      <c r="F106" s="181"/>
      <c r="G106" s="181"/>
    </row>
    <row r="107" spans="1:7" x14ac:dyDescent="0.3">
      <c r="A107" s="152" t="s">
        <v>132</v>
      </c>
      <c r="B107" s="194"/>
      <c r="C107" s="179"/>
      <c r="D107" s="179"/>
      <c r="E107" s="167"/>
      <c r="F107" s="181"/>
      <c r="G107" s="181"/>
    </row>
    <row r="108" spans="1:7" x14ac:dyDescent="0.3">
      <c r="A108" s="152" t="s">
        <v>133</v>
      </c>
      <c r="B108" s="192"/>
      <c r="C108" s="179"/>
      <c r="D108" s="179"/>
      <c r="E108" s="167"/>
      <c r="F108" s="181"/>
      <c r="G108" s="181"/>
    </row>
    <row r="109" spans="1:7" x14ac:dyDescent="0.3">
      <c r="A109" s="152" t="s">
        <v>134</v>
      </c>
      <c r="B109" s="194"/>
      <c r="C109" s="179"/>
      <c r="D109" s="179"/>
      <c r="E109" s="167"/>
      <c r="F109" s="181"/>
      <c r="G109" s="181"/>
    </row>
    <row r="110" spans="1:7" x14ac:dyDescent="0.3">
      <c r="A110" s="152" t="s">
        <v>135</v>
      </c>
      <c r="B110" s="194"/>
      <c r="C110" s="179"/>
      <c r="D110" s="179"/>
      <c r="E110" s="167"/>
      <c r="F110" s="181"/>
      <c r="G110" s="181"/>
    </row>
    <row r="111" spans="1:7" x14ac:dyDescent="0.3">
      <c r="A111" s="169"/>
      <c r="B111" s="199" t="s">
        <v>1268</v>
      </c>
      <c r="C111" s="172" t="s">
        <v>136</v>
      </c>
      <c r="D111" s="172" t="s">
        <v>137</v>
      </c>
      <c r="E111" s="171"/>
      <c r="F111" s="172" t="s">
        <v>138</v>
      </c>
      <c r="G111" s="172" t="s">
        <v>139</v>
      </c>
    </row>
    <row r="112" spans="1:7" x14ac:dyDescent="0.3">
      <c r="A112" s="152" t="s">
        <v>140</v>
      </c>
      <c r="B112" s="167" t="s">
        <v>1</v>
      </c>
      <c r="C112" s="173">
        <v>2950.9621442799598</v>
      </c>
      <c r="D112" s="173">
        <v>0</v>
      </c>
      <c r="E112" s="181"/>
      <c r="F112" s="180">
        <f>IF($C$127=0,"",IF(C112="[for completion]","",IF(C112="","",C112/$C$127)))</f>
        <v>1</v>
      </c>
      <c r="G112" s="180" t="str">
        <f>IF($D$129=0,"",IF(D112="[for completion]","",IF(D112="","",D112/$D$129)))</f>
        <v/>
      </c>
    </row>
    <row r="113" spans="1:7" x14ac:dyDescent="0.3">
      <c r="A113" s="152" t="s">
        <v>142</v>
      </c>
      <c r="B113" s="167" t="s">
        <v>143</v>
      </c>
      <c r="C113" s="173">
        <v>0</v>
      </c>
      <c r="D113" s="173">
        <v>0</v>
      </c>
      <c r="E113" s="181"/>
      <c r="F113" s="180">
        <f t="shared" ref="F113:F126" si="10">IF($C$127=0,"",IF(C113="[for completion]","",IF(C113="","",C113/$C$127)))</f>
        <v>0</v>
      </c>
      <c r="G113" s="180" t="str">
        <f t="shared" ref="G113:G128" si="11">IF($D$129=0,"",IF(D113="[for completion]","",IF(D113="","",D113/$D$129)))</f>
        <v/>
      </c>
    </row>
    <row r="114" spans="1:7" x14ac:dyDescent="0.3">
      <c r="A114" s="152" t="s">
        <v>144</v>
      </c>
      <c r="B114" s="167" t="s">
        <v>145</v>
      </c>
      <c r="C114" s="173">
        <v>0</v>
      </c>
      <c r="D114" s="173">
        <v>0</v>
      </c>
      <c r="E114" s="181"/>
      <c r="F114" s="180">
        <f t="shared" si="10"/>
        <v>0</v>
      </c>
      <c r="G114" s="180" t="str">
        <f t="shared" si="11"/>
        <v/>
      </c>
    </row>
    <row r="115" spans="1:7" x14ac:dyDescent="0.3">
      <c r="A115" s="152" t="s">
        <v>146</v>
      </c>
      <c r="B115" s="167" t="s">
        <v>147</v>
      </c>
      <c r="C115" s="173">
        <v>0</v>
      </c>
      <c r="D115" s="173">
        <v>0</v>
      </c>
      <c r="E115" s="181"/>
      <c r="F115" s="180">
        <f t="shared" si="10"/>
        <v>0</v>
      </c>
      <c r="G115" s="180" t="str">
        <f t="shared" si="11"/>
        <v/>
      </c>
    </row>
    <row r="116" spans="1:7" x14ac:dyDescent="0.3">
      <c r="A116" s="152" t="s">
        <v>148</v>
      </c>
      <c r="B116" s="167" t="s">
        <v>149</v>
      </c>
      <c r="C116" s="173">
        <v>0</v>
      </c>
      <c r="D116" s="173">
        <v>0</v>
      </c>
      <c r="E116" s="181"/>
      <c r="F116" s="180">
        <f t="shared" si="10"/>
        <v>0</v>
      </c>
      <c r="G116" s="180" t="str">
        <f t="shared" si="11"/>
        <v/>
      </c>
    </row>
    <row r="117" spans="1:7" x14ac:dyDescent="0.3">
      <c r="A117" s="152" t="s">
        <v>150</v>
      </c>
      <c r="B117" s="167" t="s">
        <v>151</v>
      </c>
      <c r="C117" s="173">
        <v>0</v>
      </c>
      <c r="D117" s="173">
        <v>0</v>
      </c>
      <c r="E117" s="167"/>
      <c r="F117" s="180">
        <f t="shared" si="10"/>
        <v>0</v>
      </c>
      <c r="G117" s="180" t="str">
        <f t="shared" si="11"/>
        <v/>
      </c>
    </row>
    <row r="118" spans="1:7" x14ac:dyDescent="0.3">
      <c r="A118" s="152" t="s">
        <v>152</v>
      </c>
      <c r="B118" s="167" t="s">
        <v>153</v>
      </c>
      <c r="C118" s="173">
        <v>0</v>
      </c>
      <c r="D118" s="173">
        <v>0</v>
      </c>
      <c r="E118" s="167"/>
      <c r="F118" s="180">
        <f t="shared" si="10"/>
        <v>0</v>
      </c>
      <c r="G118" s="180" t="str">
        <f t="shared" si="11"/>
        <v/>
      </c>
    </row>
    <row r="119" spans="1:7" x14ac:dyDescent="0.3">
      <c r="A119" s="152" t="s">
        <v>154</v>
      </c>
      <c r="B119" s="167" t="s">
        <v>155</v>
      </c>
      <c r="C119" s="173">
        <v>0</v>
      </c>
      <c r="D119" s="173">
        <v>0</v>
      </c>
      <c r="E119" s="167"/>
      <c r="F119" s="180">
        <f t="shared" si="10"/>
        <v>0</v>
      </c>
      <c r="G119" s="180" t="str">
        <f t="shared" si="11"/>
        <v/>
      </c>
    </row>
    <row r="120" spans="1:7" x14ac:dyDescent="0.3">
      <c r="A120" s="152" t="s">
        <v>156</v>
      </c>
      <c r="B120" s="167" t="s">
        <v>157</v>
      </c>
      <c r="C120" s="173">
        <v>0</v>
      </c>
      <c r="D120" s="173">
        <v>0</v>
      </c>
      <c r="E120" s="167"/>
      <c r="F120" s="180">
        <f t="shared" si="10"/>
        <v>0</v>
      </c>
      <c r="G120" s="180" t="str">
        <f t="shared" si="11"/>
        <v/>
      </c>
    </row>
    <row r="121" spans="1:7" x14ac:dyDescent="0.3">
      <c r="A121" s="152" t="s">
        <v>158</v>
      </c>
      <c r="B121" s="167" t="s">
        <v>159</v>
      </c>
      <c r="C121" s="173">
        <v>0</v>
      </c>
      <c r="D121" s="173">
        <v>0</v>
      </c>
      <c r="E121" s="167"/>
      <c r="F121" s="180">
        <f t="shared" si="10"/>
        <v>0</v>
      </c>
      <c r="G121" s="180" t="str">
        <f t="shared" si="11"/>
        <v/>
      </c>
    </row>
    <row r="122" spans="1:7" x14ac:dyDescent="0.3">
      <c r="A122" s="152" t="s">
        <v>160</v>
      </c>
      <c r="B122" s="167" t="s">
        <v>161</v>
      </c>
      <c r="C122" s="173">
        <v>0</v>
      </c>
      <c r="D122" s="173">
        <v>0</v>
      </c>
      <c r="E122" s="167"/>
      <c r="F122" s="180">
        <f t="shared" si="10"/>
        <v>0</v>
      </c>
      <c r="G122" s="180" t="str">
        <f t="shared" si="11"/>
        <v/>
      </c>
    </row>
    <row r="123" spans="1:7" x14ac:dyDescent="0.3">
      <c r="A123" s="152" t="s">
        <v>162</v>
      </c>
      <c r="B123" s="167" t="s">
        <v>163</v>
      </c>
      <c r="C123" s="173">
        <v>0</v>
      </c>
      <c r="D123" s="173">
        <v>0</v>
      </c>
      <c r="E123" s="167"/>
      <c r="F123" s="180">
        <f t="shared" si="10"/>
        <v>0</v>
      </c>
      <c r="G123" s="180" t="str">
        <f t="shared" si="11"/>
        <v/>
      </c>
    </row>
    <row r="124" spans="1:7" x14ac:dyDescent="0.3">
      <c r="A124" s="152" t="s">
        <v>164</v>
      </c>
      <c r="B124" s="191" t="s">
        <v>165</v>
      </c>
      <c r="C124" s="173">
        <v>0</v>
      </c>
      <c r="D124" s="173">
        <v>0</v>
      </c>
      <c r="E124" s="167"/>
      <c r="F124" s="180">
        <f t="shared" si="10"/>
        <v>0</v>
      </c>
      <c r="G124" s="180" t="str">
        <f t="shared" si="11"/>
        <v/>
      </c>
    </row>
    <row r="125" spans="1:7" x14ac:dyDescent="0.3">
      <c r="A125" s="152" t="s">
        <v>166</v>
      </c>
      <c r="B125" s="167" t="s">
        <v>167</v>
      </c>
      <c r="C125" s="173">
        <v>0</v>
      </c>
      <c r="D125" s="173">
        <v>0</v>
      </c>
      <c r="E125" s="167"/>
      <c r="F125" s="180">
        <f t="shared" si="10"/>
        <v>0</v>
      </c>
      <c r="G125" s="180" t="str">
        <f t="shared" si="11"/>
        <v/>
      </c>
    </row>
    <row r="126" spans="1:7" x14ac:dyDescent="0.3">
      <c r="A126" s="152" t="s">
        <v>168</v>
      </c>
      <c r="B126" s="167" t="s">
        <v>65</v>
      </c>
      <c r="C126" s="173">
        <v>0</v>
      </c>
      <c r="D126" s="173">
        <v>0</v>
      </c>
      <c r="E126" s="167"/>
      <c r="F126" s="180">
        <f t="shared" si="10"/>
        <v>0</v>
      </c>
      <c r="G126" s="180" t="str">
        <f t="shared" si="11"/>
        <v/>
      </c>
    </row>
    <row r="127" spans="1:7" x14ac:dyDescent="0.3">
      <c r="A127" s="152" t="s">
        <v>169</v>
      </c>
      <c r="B127" s="167" t="s">
        <v>67</v>
      </c>
      <c r="C127" s="173">
        <v>2950.9621442799598</v>
      </c>
      <c r="D127" s="173">
        <v>0</v>
      </c>
      <c r="E127" s="167"/>
      <c r="F127" s="200">
        <f>SUM(F112:F126)</f>
        <v>1</v>
      </c>
      <c r="G127" s="200">
        <f>SUM(G112:G126)</f>
        <v>0</v>
      </c>
    </row>
    <row r="128" spans="1:7" x14ac:dyDescent="0.3">
      <c r="A128" s="152" t="s">
        <v>170</v>
      </c>
      <c r="B128" s="185" t="s">
        <v>171</v>
      </c>
      <c r="C128" s="173">
        <v>0</v>
      </c>
      <c r="D128" s="173">
        <v>0</v>
      </c>
      <c r="E128" s="167"/>
      <c r="F128" s="180" t="str">
        <f t="shared" ref="F128" si="12">IF($C$129=0,"",IF(C128="[for completion]","",IF(C128="","",C128/$C$129)))</f>
        <v/>
      </c>
      <c r="G128" s="180" t="str">
        <f t="shared" si="11"/>
        <v/>
      </c>
    </row>
    <row r="129" spans="1:7" x14ac:dyDescent="0.3">
      <c r="A129" s="152" t="s">
        <v>172</v>
      </c>
      <c r="B129" s="185" t="s">
        <v>171</v>
      </c>
      <c r="C129" s="173">
        <v>0</v>
      </c>
      <c r="D129" s="173">
        <v>0</v>
      </c>
      <c r="E129" s="167"/>
    </row>
    <row r="130" spans="1:7" x14ac:dyDescent="0.3">
      <c r="A130" s="152" t="s">
        <v>173</v>
      </c>
      <c r="B130" s="185" t="s">
        <v>171</v>
      </c>
      <c r="C130" s="173">
        <v>0</v>
      </c>
      <c r="D130" s="173">
        <v>0</v>
      </c>
      <c r="E130" s="167"/>
      <c r="F130" s="180" t="str">
        <f>IF($C$129=0,"",IF(C130="[for completion]","",IF(C130="","",C130/$C$129)))</f>
        <v/>
      </c>
      <c r="G130" s="180" t="str">
        <f>IF($D$129=0,"",IF(D130="[for completion]","",IF(D130="","",D130/$D$129)))</f>
        <v/>
      </c>
    </row>
    <row r="131" spans="1:7" x14ac:dyDescent="0.3">
      <c r="A131" s="152" t="s">
        <v>174</v>
      </c>
      <c r="B131" s="185" t="s">
        <v>171</v>
      </c>
      <c r="C131" s="173">
        <v>0</v>
      </c>
      <c r="D131" s="173">
        <v>0</v>
      </c>
      <c r="E131" s="167"/>
      <c r="F131" s="180" t="str">
        <f t="shared" ref="F131:F136" si="13">IF($C$129=0,"",IF(C131="[for completion]","",C131/$C$129))</f>
        <v/>
      </c>
      <c r="G131" s="180" t="str">
        <f t="shared" ref="G131:G136" si="14">IF($D$129=0,"",IF(D131="[for completion]","",D131/$D$129))</f>
        <v/>
      </c>
    </row>
    <row r="132" spans="1:7" x14ac:dyDescent="0.3">
      <c r="A132" s="152" t="s">
        <v>175</v>
      </c>
      <c r="B132" s="185" t="s">
        <v>171</v>
      </c>
      <c r="C132" s="173">
        <v>0</v>
      </c>
      <c r="D132" s="173">
        <v>0</v>
      </c>
      <c r="E132" s="167"/>
      <c r="F132" s="180" t="str">
        <f t="shared" si="13"/>
        <v/>
      </c>
      <c r="G132" s="180" t="str">
        <f t="shared" si="14"/>
        <v/>
      </c>
    </row>
    <row r="133" spans="1:7" x14ac:dyDescent="0.3">
      <c r="A133" s="152" t="s">
        <v>176</v>
      </c>
      <c r="B133" s="185" t="s">
        <v>171</v>
      </c>
      <c r="C133" s="173">
        <v>0</v>
      </c>
      <c r="D133" s="173">
        <v>0</v>
      </c>
      <c r="E133" s="167"/>
      <c r="F133" s="180" t="str">
        <f t="shared" si="13"/>
        <v/>
      </c>
      <c r="G133" s="180" t="str">
        <f t="shared" si="14"/>
        <v/>
      </c>
    </row>
    <row r="134" spans="1:7" x14ac:dyDescent="0.3">
      <c r="A134" s="152" t="s">
        <v>177</v>
      </c>
      <c r="B134" s="185" t="s">
        <v>171</v>
      </c>
      <c r="C134" s="173">
        <v>0</v>
      </c>
      <c r="D134" s="173">
        <v>0</v>
      </c>
      <c r="E134" s="167"/>
      <c r="F134" s="180" t="str">
        <f t="shared" si="13"/>
        <v/>
      </c>
      <c r="G134" s="180" t="str">
        <f t="shared" si="14"/>
        <v/>
      </c>
    </row>
    <row r="135" spans="1:7" x14ac:dyDescent="0.3">
      <c r="A135" s="152" t="s">
        <v>178</v>
      </c>
      <c r="B135" s="185" t="s">
        <v>171</v>
      </c>
      <c r="C135" s="173">
        <v>0</v>
      </c>
      <c r="D135" s="173">
        <v>0</v>
      </c>
      <c r="E135" s="167"/>
      <c r="F135" s="180" t="str">
        <f t="shared" si="13"/>
        <v/>
      </c>
      <c r="G135" s="180" t="str">
        <f t="shared" si="14"/>
        <v/>
      </c>
    </row>
    <row r="136" spans="1:7" x14ac:dyDescent="0.3">
      <c r="A136" s="152" t="s">
        <v>179</v>
      </c>
      <c r="B136" s="185" t="s">
        <v>171</v>
      </c>
      <c r="C136" s="173">
        <v>0</v>
      </c>
      <c r="D136" s="173">
        <v>0</v>
      </c>
      <c r="E136" s="167"/>
      <c r="F136" s="180" t="str">
        <f t="shared" si="13"/>
        <v/>
      </c>
      <c r="G136" s="180" t="str">
        <f t="shared" si="14"/>
        <v/>
      </c>
    </row>
    <row r="137" spans="1:7" x14ac:dyDescent="0.3">
      <c r="A137" s="169"/>
      <c r="B137" s="170" t="s">
        <v>180</v>
      </c>
      <c r="C137" s="172" t="s">
        <v>136</v>
      </c>
      <c r="D137" s="172" t="s">
        <v>137</v>
      </c>
      <c r="E137" s="171"/>
      <c r="F137" s="172" t="s">
        <v>138</v>
      </c>
      <c r="G137" s="172" t="s">
        <v>139</v>
      </c>
    </row>
    <row r="138" spans="1:7" x14ac:dyDescent="0.3">
      <c r="A138" s="152" t="s">
        <v>181</v>
      </c>
      <c r="B138" s="167" t="s">
        <v>1</v>
      </c>
      <c r="C138" s="173">
        <v>2250</v>
      </c>
      <c r="D138" s="173">
        <v>0</v>
      </c>
      <c r="E138" s="181"/>
      <c r="F138" s="180">
        <f>IF($C$153=0,"",IF(C138="[for completion]","",IF(C138="","",C138/$C$153)))</f>
        <v>1</v>
      </c>
      <c r="G138" s="180" t="str">
        <f>IF($D$155=0,"",IF(D138="[for completion]","",IF(D138="","",D138/$D$155)))</f>
        <v/>
      </c>
    </row>
    <row r="139" spans="1:7" x14ac:dyDescent="0.3">
      <c r="A139" s="152" t="s">
        <v>182</v>
      </c>
      <c r="B139" s="167" t="s">
        <v>143</v>
      </c>
      <c r="C139" s="173">
        <v>0</v>
      </c>
      <c r="D139" s="173">
        <v>0</v>
      </c>
      <c r="E139" s="181"/>
      <c r="F139" s="180">
        <f t="shared" ref="F139:F152" si="15">IF($C$153=0,"",IF(C139="[for completion]","",IF(C139="","",C139/$C$153)))</f>
        <v>0</v>
      </c>
      <c r="G139" s="180" t="str">
        <f t="shared" ref="G139:G154" si="16">IF($D$155=0,"",IF(D139="[for completion]","",IF(D139="","",D139/$D$155)))</f>
        <v/>
      </c>
    </row>
    <row r="140" spans="1:7" x14ac:dyDescent="0.3">
      <c r="A140" s="152" t="s">
        <v>183</v>
      </c>
      <c r="B140" s="167" t="s">
        <v>145</v>
      </c>
      <c r="C140" s="173">
        <v>0</v>
      </c>
      <c r="D140" s="173">
        <v>0</v>
      </c>
      <c r="E140" s="181"/>
      <c r="F140" s="180">
        <f t="shared" si="15"/>
        <v>0</v>
      </c>
      <c r="G140" s="180" t="str">
        <f t="shared" si="16"/>
        <v/>
      </c>
    </row>
    <row r="141" spans="1:7" x14ac:dyDescent="0.3">
      <c r="A141" s="152" t="s">
        <v>184</v>
      </c>
      <c r="B141" s="167" t="s">
        <v>147</v>
      </c>
      <c r="C141" s="173">
        <v>0</v>
      </c>
      <c r="D141" s="173">
        <v>0</v>
      </c>
      <c r="E141" s="181"/>
      <c r="F141" s="180">
        <f t="shared" si="15"/>
        <v>0</v>
      </c>
      <c r="G141" s="180" t="str">
        <f t="shared" si="16"/>
        <v/>
      </c>
    </row>
    <row r="142" spans="1:7" x14ac:dyDescent="0.3">
      <c r="A142" s="152" t="s">
        <v>185</v>
      </c>
      <c r="B142" s="167" t="s">
        <v>149</v>
      </c>
      <c r="C142" s="173">
        <v>0</v>
      </c>
      <c r="D142" s="173">
        <v>0</v>
      </c>
      <c r="E142" s="181"/>
      <c r="F142" s="180">
        <f t="shared" si="15"/>
        <v>0</v>
      </c>
      <c r="G142" s="180" t="str">
        <f t="shared" si="16"/>
        <v/>
      </c>
    </row>
    <row r="143" spans="1:7" x14ac:dyDescent="0.3">
      <c r="A143" s="152" t="s">
        <v>186</v>
      </c>
      <c r="B143" s="167" t="s">
        <v>151</v>
      </c>
      <c r="C143" s="173">
        <v>0</v>
      </c>
      <c r="D143" s="173">
        <v>0</v>
      </c>
      <c r="E143" s="167"/>
      <c r="F143" s="180">
        <f t="shared" si="15"/>
        <v>0</v>
      </c>
      <c r="G143" s="180" t="str">
        <f t="shared" si="16"/>
        <v/>
      </c>
    </row>
    <row r="144" spans="1:7" x14ac:dyDescent="0.3">
      <c r="A144" s="152" t="s">
        <v>187</v>
      </c>
      <c r="B144" s="167" t="s">
        <v>153</v>
      </c>
      <c r="C144" s="173">
        <v>0</v>
      </c>
      <c r="D144" s="173">
        <v>0</v>
      </c>
      <c r="E144" s="167"/>
      <c r="F144" s="180">
        <f t="shared" si="15"/>
        <v>0</v>
      </c>
      <c r="G144" s="180" t="str">
        <f t="shared" si="16"/>
        <v/>
      </c>
    </row>
    <row r="145" spans="1:7" x14ac:dyDescent="0.3">
      <c r="A145" s="152" t="s">
        <v>188</v>
      </c>
      <c r="B145" s="167" t="s">
        <v>155</v>
      </c>
      <c r="C145" s="173">
        <v>0</v>
      </c>
      <c r="D145" s="173">
        <v>0</v>
      </c>
      <c r="E145" s="167"/>
      <c r="F145" s="180">
        <f t="shared" si="15"/>
        <v>0</v>
      </c>
      <c r="G145" s="180" t="str">
        <f t="shared" si="16"/>
        <v/>
      </c>
    </row>
    <row r="146" spans="1:7" x14ac:dyDescent="0.3">
      <c r="A146" s="152" t="s">
        <v>189</v>
      </c>
      <c r="B146" s="167" t="s">
        <v>157</v>
      </c>
      <c r="C146" s="173">
        <v>0</v>
      </c>
      <c r="D146" s="173">
        <v>0</v>
      </c>
      <c r="E146" s="167"/>
      <c r="F146" s="180">
        <f t="shared" si="15"/>
        <v>0</v>
      </c>
      <c r="G146" s="180" t="str">
        <f t="shared" si="16"/>
        <v/>
      </c>
    </row>
    <row r="147" spans="1:7" x14ac:dyDescent="0.3">
      <c r="A147" s="152" t="s">
        <v>190</v>
      </c>
      <c r="B147" s="167" t="s">
        <v>159</v>
      </c>
      <c r="C147" s="173">
        <v>0</v>
      </c>
      <c r="D147" s="173">
        <v>0</v>
      </c>
      <c r="E147" s="167"/>
      <c r="F147" s="180">
        <f t="shared" si="15"/>
        <v>0</v>
      </c>
      <c r="G147" s="180" t="str">
        <f t="shared" si="16"/>
        <v/>
      </c>
    </row>
    <row r="148" spans="1:7" x14ac:dyDescent="0.3">
      <c r="A148" s="152" t="s">
        <v>191</v>
      </c>
      <c r="B148" s="167" t="s">
        <v>161</v>
      </c>
      <c r="C148" s="173">
        <v>0</v>
      </c>
      <c r="D148" s="173">
        <v>0</v>
      </c>
      <c r="E148" s="167"/>
      <c r="F148" s="180">
        <f t="shared" si="15"/>
        <v>0</v>
      </c>
      <c r="G148" s="180" t="str">
        <f t="shared" si="16"/>
        <v/>
      </c>
    </row>
    <row r="149" spans="1:7" x14ac:dyDescent="0.3">
      <c r="A149" s="152" t="s">
        <v>192</v>
      </c>
      <c r="B149" s="167" t="s">
        <v>163</v>
      </c>
      <c r="C149" s="173">
        <v>0</v>
      </c>
      <c r="D149" s="173">
        <v>0</v>
      </c>
      <c r="E149" s="167"/>
      <c r="F149" s="180">
        <f t="shared" si="15"/>
        <v>0</v>
      </c>
      <c r="G149" s="180" t="str">
        <f t="shared" si="16"/>
        <v/>
      </c>
    </row>
    <row r="150" spans="1:7" x14ac:dyDescent="0.3">
      <c r="A150" s="152" t="s">
        <v>193</v>
      </c>
      <c r="B150" s="191" t="s">
        <v>165</v>
      </c>
      <c r="C150" s="173">
        <v>0</v>
      </c>
      <c r="D150" s="173">
        <v>0</v>
      </c>
      <c r="E150" s="167"/>
      <c r="F150" s="180">
        <f t="shared" si="15"/>
        <v>0</v>
      </c>
      <c r="G150" s="180" t="str">
        <f t="shared" si="16"/>
        <v/>
      </c>
    </row>
    <row r="151" spans="1:7" x14ac:dyDescent="0.3">
      <c r="A151" s="152" t="s">
        <v>194</v>
      </c>
      <c r="B151" s="167" t="s">
        <v>167</v>
      </c>
      <c r="C151" s="173">
        <v>0</v>
      </c>
      <c r="D151" s="173">
        <v>0</v>
      </c>
      <c r="E151" s="167"/>
      <c r="F151" s="180">
        <f t="shared" si="15"/>
        <v>0</v>
      </c>
      <c r="G151" s="180" t="str">
        <f t="shared" si="16"/>
        <v/>
      </c>
    </row>
    <row r="152" spans="1:7" x14ac:dyDescent="0.3">
      <c r="A152" s="152" t="s">
        <v>195</v>
      </c>
      <c r="B152" s="167" t="s">
        <v>65</v>
      </c>
      <c r="C152" s="173">
        <v>0</v>
      </c>
      <c r="D152" s="173">
        <v>0</v>
      </c>
      <c r="E152" s="167"/>
      <c r="F152" s="180">
        <f t="shared" si="15"/>
        <v>0</v>
      </c>
      <c r="G152" s="180" t="str">
        <f t="shared" si="16"/>
        <v/>
      </c>
    </row>
    <row r="153" spans="1:7" x14ac:dyDescent="0.3">
      <c r="A153" s="152" t="s">
        <v>196</v>
      </c>
      <c r="B153" s="167" t="s">
        <v>67</v>
      </c>
      <c r="C153" s="173">
        <v>2250</v>
      </c>
      <c r="D153" s="173">
        <v>0</v>
      </c>
      <c r="E153" s="167"/>
      <c r="F153" s="200">
        <f>SUM(F138:F152)</f>
        <v>1</v>
      </c>
      <c r="G153" s="200">
        <f>SUM(G138:G152)</f>
        <v>0</v>
      </c>
    </row>
    <row r="154" spans="1:7" x14ac:dyDescent="0.3">
      <c r="A154" s="152" t="s">
        <v>197</v>
      </c>
      <c r="B154" s="192" t="s">
        <v>171</v>
      </c>
      <c r="C154" s="173">
        <v>0</v>
      </c>
      <c r="D154" s="173">
        <v>0</v>
      </c>
      <c r="E154" s="167"/>
      <c r="F154" s="180" t="str">
        <f t="shared" ref="F154" si="17">IF($C$155=0,"",IF(C154="[for completion]","",IF(C154="","",C154/$C$155)))</f>
        <v/>
      </c>
      <c r="G154" s="180" t="str">
        <f t="shared" si="16"/>
        <v/>
      </c>
    </row>
    <row r="155" spans="1:7" x14ac:dyDescent="0.3">
      <c r="A155" s="152" t="s">
        <v>198</v>
      </c>
      <c r="B155" s="192" t="s">
        <v>171</v>
      </c>
      <c r="C155" s="173">
        <v>0</v>
      </c>
      <c r="D155" s="173">
        <v>0</v>
      </c>
      <c r="E155" s="167"/>
    </row>
    <row r="156" spans="1:7" x14ac:dyDescent="0.3">
      <c r="A156" s="152" t="s">
        <v>199</v>
      </c>
      <c r="B156" s="185" t="s">
        <v>171</v>
      </c>
      <c r="C156" s="173">
        <v>0</v>
      </c>
      <c r="D156" s="173">
        <v>0</v>
      </c>
      <c r="E156" s="167"/>
      <c r="F156" s="180" t="str">
        <f>IF($C$155=0,"",IF(C156="[for completion]","",IF(C156="","",C156/$C$155)))</f>
        <v/>
      </c>
      <c r="G156" s="180" t="str">
        <f>IF($D$155=0,"",IF(D156="[for completion]","",IF(D156="","",D156/$D$155)))</f>
        <v/>
      </c>
    </row>
    <row r="157" spans="1:7" x14ac:dyDescent="0.3">
      <c r="A157" s="152" t="s">
        <v>200</v>
      </c>
      <c r="B157" s="185" t="s">
        <v>171</v>
      </c>
      <c r="C157" s="173">
        <v>0</v>
      </c>
      <c r="D157" s="173">
        <v>0</v>
      </c>
      <c r="E157" s="167"/>
      <c r="F157" s="180" t="str">
        <f t="shared" ref="F157:F162" si="18">IF($C$155=0,"",IF(C157="[for completion]","",IF(C157="","",C157/$C$155)))</f>
        <v/>
      </c>
      <c r="G157" s="180" t="str">
        <f t="shared" ref="G157:G162" si="19">IF($D$155=0,"",IF(D157="[for completion]","",IF(D157="","",D157/$D$155)))</f>
        <v/>
      </c>
    </row>
    <row r="158" spans="1:7" x14ac:dyDescent="0.3">
      <c r="A158" s="152" t="s">
        <v>201</v>
      </c>
      <c r="B158" s="185" t="s">
        <v>171</v>
      </c>
      <c r="C158" s="173">
        <v>0</v>
      </c>
      <c r="D158" s="173">
        <v>0</v>
      </c>
      <c r="E158" s="167"/>
      <c r="F158" s="180" t="str">
        <f t="shared" si="18"/>
        <v/>
      </c>
      <c r="G158" s="180" t="str">
        <f t="shared" si="19"/>
        <v/>
      </c>
    </row>
    <row r="159" spans="1:7" x14ac:dyDescent="0.3">
      <c r="A159" s="152" t="s">
        <v>202</v>
      </c>
      <c r="B159" s="185" t="s">
        <v>171</v>
      </c>
      <c r="C159" s="173">
        <v>0</v>
      </c>
      <c r="D159" s="173">
        <v>0</v>
      </c>
      <c r="E159" s="167"/>
      <c r="F159" s="180" t="str">
        <f t="shared" si="18"/>
        <v/>
      </c>
      <c r="G159" s="180" t="str">
        <f t="shared" si="19"/>
        <v/>
      </c>
    </row>
    <row r="160" spans="1:7" x14ac:dyDescent="0.3">
      <c r="A160" s="152" t="s">
        <v>203</v>
      </c>
      <c r="B160" s="185" t="s">
        <v>171</v>
      </c>
      <c r="C160" s="173">
        <v>0</v>
      </c>
      <c r="D160" s="173">
        <v>0</v>
      </c>
      <c r="E160" s="167"/>
      <c r="F160" s="180" t="str">
        <f t="shared" si="18"/>
        <v/>
      </c>
      <c r="G160" s="180" t="str">
        <f t="shared" si="19"/>
        <v/>
      </c>
    </row>
    <row r="161" spans="1:7" x14ac:dyDescent="0.3">
      <c r="A161" s="152" t="s">
        <v>204</v>
      </c>
      <c r="B161" s="185" t="s">
        <v>171</v>
      </c>
      <c r="C161" s="173">
        <v>0</v>
      </c>
      <c r="D161" s="173">
        <v>0</v>
      </c>
      <c r="E161" s="167"/>
      <c r="F161" s="180" t="str">
        <f t="shared" si="18"/>
        <v/>
      </c>
      <c r="G161" s="180" t="str">
        <f t="shared" si="19"/>
        <v/>
      </c>
    </row>
    <row r="162" spans="1:7" x14ac:dyDescent="0.3">
      <c r="A162" s="152" t="s">
        <v>205</v>
      </c>
      <c r="B162" s="185" t="s">
        <v>171</v>
      </c>
      <c r="C162" s="173">
        <v>0</v>
      </c>
      <c r="D162" s="173">
        <v>0</v>
      </c>
      <c r="E162" s="167"/>
      <c r="F162" s="180" t="str">
        <f t="shared" si="18"/>
        <v/>
      </c>
      <c r="G162" s="180" t="str">
        <f t="shared" si="19"/>
        <v/>
      </c>
    </row>
    <row r="163" spans="1:7" x14ac:dyDescent="0.3">
      <c r="A163" s="169"/>
      <c r="B163" s="170" t="s">
        <v>206</v>
      </c>
      <c r="C163" s="176" t="s">
        <v>136</v>
      </c>
      <c r="D163" s="176" t="s">
        <v>137</v>
      </c>
      <c r="E163" s="171"/>
      <c r="F163" s="176" t="s">
        <v>138</v>
      </c>
      <c r="G163" s="176" t="s">
        <v>139</v>
      </c>
    </row>
    <row r="164" spans="1:7" x14ac:dyDescent="0.3">
      <c r="A164" s="152" t="s">
        <v>207</v>
      </c>
      <c r="B164" s="145" t="s">
        <v>208</v>
      </c>
      <c r="C164" s="173">
        <v>2250</v>
      </c>
      <c r="D164" s="173">
        <f t="shared" ref="D164:D166" si="20">C164</f>
        <v>2250</v>
      </c>
      <c r="E164" s="201"/>
      <c r="F164" s="180">
        <f>IF($C$167=0,"",IF(C164="[for completion]","",IF(C164="","",C164/$C$167)))</f>
        <v>1</v>
      </c>
      <c r="G164" s="180">
        <f>IF($D$167=0,"",IF(D164="[for completion]","",IF(D164="","",D164/$D$167)))</f>
        <v>1</v>
      </c>
    </row>
    <row r="165" spans="1:7" x14ac:dyDescent="0.3">
      <c r="A165" s="152" t="s">
        <v>209</v>
      </c>
      <c r="B165" s="145" t="s">
        <v>210</v>
      </c>
      <c r="C165" s="173">
        <v>0</v>
      </c>
      <c r="D165" s="173">
        <f t="shared" si="20"/>
        <v>0</v>
      </c>
      <c r="E165" s="201"/>
      <c r="F165" s="180">
        <f t="shared" ref="F165:F166" si="21">IF($C$167=0,"",IF(C165="[for completion]","",IF(C165="","",C165/$C$167)))</f>
        <v>0</v>
      </c>
      <c r="G165" s="180">
        <f t="shared" ref="G165:G166" si="22">IF($D$167=0,"",IF(D165="[for completion]","",IF(D165="","",D165/$D$167)))</f>
        <v>0</v>
      </c>
    </row>
    <row r="166" spans="1:7" x14ac:dyDescent="0.3">
      <c r="A166" s="152" t="s">
        <v>211</v>
      </c>
      <c r="B166" s="145" t="s">
        <v>65</v>
      </c>
      <c r="C166" s="173">
        <v>0</v>
      </c>
      <c r="D166" s="173">
        <f t="shared" si="20"/>
        <v>0</v>
      </c>
      <c r="E166" s="201"/>
      <c r="F166" s="180">
        <f t="shared" si="21"/>
        <v>0</v>
      </c>
      <c r="G166" s="180">
        <f t="shared" si="22"/>
        <v>0</v>
      </c>
    </row>
    <row r="167" spans="1:7" x14ac:dyDescent="0.3">
      <c r="A167" s="152" t="s">
        <v>212</v>
      </c>
      <c r="B167" s="202" t="s">
        <v>67</v>
      </c>
      <c r="C167" s="203">
        <f>SUM(C164:C166)</f>
        <v>2250</v>
      </c>
      <c r="D167" s="203">
        <f>SUM(D164:D166)</f>
        <v>2250</v>
      </c>
      <c r="E167" s="201"/>
      <c r="F167" s="204">
        <f>SUM(F164:F166)</f>
        <v>1</v>
      </c>
      <c r="G167" s="204">
        <f>SUM(G164:G166)</f>
        <v>1</v>
      </c>
    </row>
    <row r="168" spans="1:7" x14ac:dyDescent="0.3">
      <c r="A168" s="152" t="s">
        <v>213</v>
      </c>
      <c r="B168" s="202"/>
      <c r="C168" s="203"/>
      <c r="D168" s="203"/>
      <c r="E168" s="201"/>
      <c r="F168" s="201"/>
      <c r="G168" s="191"/>
    </row>
    <row r="169" spans="1:7" x14ac:dyDescent="0.3">
      <c r="A169" s="152" t="s">
        <v>214</v>
      </c>
      <c r="B169" s="202"/>
      <c r="C169" s="203"/>
      <c r="D169" s="203"/>
      <c r="E169" s="201"/>
      <c r="F169" s="201"/>
      <c r="G169" s="191"/>
    </row>
    <row r="170" spans="1:7" x14ac:dyDescent="0.3">
      <c r="A170" s="152" t="s">
        <v>215</v>
      </c>
      <c r="B170" s="202"/>
      <c r="C170" s="203"/>
      <c r="D170" s="203"/>
      <c r="E170" s="201"/>
      <c r="F170" s="201"/>
      <c r="G170" s="191"/>
    </row>
    <row r="171" spans="1:7" x14ac:dyDescent="0.3">
      <c r="A171" s="152" t="s">
        <v>216</v>
      </c>
      <c r="B171" s="202"/>
      <c r="C171" s="203"/>
      <c r="D171" s="203"/>
      <c r="E171" s="201"/>
      <c r="F171" s="201"/>
      <c r="G171" s="191"/>
    </row>
    <row r="172" spans="1:7" x14ac:dyDescent="0.3">
      <c r="A172" s="152" t="s">
        <v>217</v>
      </c>
      <c r="B172" s="202"/>
      <c r="C172" s="203"/>
      <c r="D172" s="203"/>
      <c r="E172" s="201"/>
      <c r="F172" s="201"/>
      <c r="G172" s="191"/>
    </row>
    <row r="173" spans="1:7" x14ac:dyDescent="0.3">
      <c r="A173" s="169"/>
      <c r="B173" s="170" t="s">
        <v>218</v>
      </c>
      <c r="C173" s="169" t="s">
        <v>136</v>
      </c>
      <c r="D173" s="169"/>
      <c r="E173" s="171"/>
      <c r="F173" s="172" t="s">
        <v>219</v>
      </c>
      <c r="G173" s="172"/>
    </row>
    <row r="174" spans="1:7" x14ac:dyDescent="0.3">
      <c r="A174" s="152" t="s">
        <v>220</v>
      </c>
      <c r="B174" s="167" t="s">
        <v>221</v>
      </c>
      <c r="C174" s="173">
        <v>0</v>
      </c>
      <c r="D174" s="163"/>
      <c r="E174" s="155"/>
      <c r="F174" s="180">
        <f>IF($C$179=0,"",IF(C174="[for completion]","",C174/$C$179))</f>
        <v>0</v>
      </c>
      <c r="G174" s="181"/>
    </row>
    <row r="175" spans="1:7" ht="29" x14ac:dyDescent="0.3">
      <c r="A175" s="152" t="s">
        <v>222</v>
      </c>
      <c r="B175" s="167" t="s">
        <v>223</v>
      </c>
      <c r="C175" s="173">
        <v>13</v>
      </c>
      <c r="E175" s="187"/>
      <c r="F175" s="180">
        <f>IF($C$179=0,"",IF(C175="[for completion]","",C175/$C$179))</f>
        <v>1</v>
      </c>
      <c r="G175" s="181"/>
    </row>
    <row r="176" spans="1:7" x14ac:dyDescent="0.3">
      <c r="A176" s="152" t="s">
        <v>224</v>
      </c>
      <c r="B176" s="167" t="s">
        <v>225</v>
      </c>
      <c r="C176" s="173">
        <v>0</v>
      </c>
      <c r="E176" s="187"/>
      <c r="F176" s="180"/>
      <c r="G176" s="181"/>
    </row>
    <row r="177" spans="1:7" x14ac:dyDescent="0.3">
      <c r="A177" s="152" t="s">
        <v>226</v>
      </c>
      <c r="B177" s="167" t="s">
        <v>227</v>
      </c>
      <c r="C177" s="173">
        <v>0</v>
      </c>
      <c r="E177" s="187"/>
      <c r="F177" s="180">
        <f t="shared" ref="F177:F187" si="23">IF($C$179=0,"",IF(C177="[for completion]","",C177/$C$179))</f>
        <v>0</v>
      </c>
      <c r="G177" s="181"/>
    </row>
    <row r="178" spans="1:7" x14ac:dyDescent="0.3">
      <c r="A178" s="152" t="s">
        <v>228</v>
      </c>
      <c r="B178" s="167" t="s">
        <v>65</v>
      </c>
      <c r="C178" s="173">
        <v>0</v>
      </c>
      <c r="E178" s="187"/>
      <c r="F178" s="180">
        <f t="shared" si="23"/>
        <v>0</v>
      </c>
      <c r="G178" s="181"/>
    </row>
    <row r="179" spans="1:7" x14ac:dyDescent="0.3">
      <c r="A179" s="152" t="s">
        <v>229</v>
      </c>
      <c r="B179" s="192" t="s">
        <v>67</v>
      </c>
      <c r="C179" s="183">
        <f>SUM(C174:C178)</f>
        <v>13</v>
      </c>
      <c r="E179" s="187"/>
      <c r="F179" s="184">
        <f>SUM(F174:F178)</f>
        <v>1</v>
      </c>
      <c r="G179" s="181"/>
    </row>
    <row r="180" spans="1:7" x14ac:dyDescent="0.3">
      <c r="A180" s="152" t="s">
        <v>230</v>
      </c>
      <c r="B180" s="205" t="s">
        <v>231</v>
      </c>
      <c r="C180" s="173"/>
      <c r="E180" s="187"/>
      <c r="F180" s="180">
        <f t="shared" si="23"/>
        <v>0</v>
      </c>
      <c r="G180" s="181"/>
    </row>
    <row r="181" spans="1:7" ht="29" x14ac:dyDescent="0.3">
      <c r="A181" s="152" t="s">
        <v>232</v>
      </c>
      <c r="B181" s="205" t="s">
        <v>233</v>
      </c>
      <c r="C181" s="206"/>
      <c r="D181" s="205"/>
      <c r="E181" s="205"/>
      <c r="F181" s="180">
        <f t="shared" si="23"/>
        <v>0</v>
      </c>
      <c r="G181" s="205"/>
    </row>
    <row r="182" spans="1:7" ht="29" x14ac:dyDescent="0.3">
      <c r="A182" s="152" t="s">
        <v>234</v>
      </c>
      <c r="B182" s="205" t="s">
        <v>235</v>
      </c>
      <c r="C182" s="173"/>
      <c r="E182" s="187"/>
      <c r="F182" s="180">
        <f t="shared" si="23"/>
        <v>0</v>
      </c>
      <c r="G182" s="181"/>
    </row>
    <row r="183" spans="1:7" x14ac:dyDescent="0.3">
      <c r="A183" s="152" t="s">
        <v>236</v>
      </c>
      <c r="B183" s="205" t="s">
        <v>237</v>
      </c>
      <c r="C183" s="173"/>
      <c r="E183" s="187"/>
      <c r="F183" s="180">
        <f t="shared" si="23"/>
        <v>0</v>
      </c>
      <c r="G183" s="181"/>
    </row>
    <row r="184" spans="1:7" ht="29" x14ac:dyDescent="0.3">
      <c r="A184" s="152" t="s">
        <v>238</v>
      </c>
      <c r="B184" s="205" t="s">
        <v>239</v>
      </c>
      <c r="C184" s="206"/>
      <c r="D184" s="205"/>
      <c r="E184" s="205"/>
      <c r="F184" s="180">
        <f t="shared" si="23"/>
        <v>0</v>
      </c>
      <c r="G184" s="205"/>
    </row>
    <row r="185" spans="1:7" ht="29" x14ac:dyDescent="0.3">
      <c r="A185" s="152" t="s">
        <v>240</v>
      </c>
      <c r="B185" s="205" t="s">
        <v>241</v>
      </c>
      <c r="C185" s="173"/>
      <c r="E185" s="187"/>
      <c r="F185" s="180">
        <f t="shared" si="23"/>
        <v>0</v>
      </c>
      <c r="G185" s="181"/>
    </row>
    <row r="186" spans="1:7" x14ac:dyDescent="0.3">
      <c r="A186" s="152" t="s">
        <v>242</v>
      </c>
      <c r="B186" s="205" t="s">
        <v>243</v>
      </c>
      <c r="C186" s="173"/>
      <c r="E186" s="187"/>
      <c r="F186" s="180">
        <f t="shared" si="23"/>
        <v>0</v>
      </c>
      <c r="G186" s="181"/>
    </row>
    <row r="187" spans="1:7" x14ac:dyDescent="0.3">
      <c r="A187" s="152" t="s">
        <v>244</v>
      </c>
      <c r="B187" s="205" t="s">
        <v>245</v>
      </c>
      <c r="C187" s="173"/>
      <c r="E187" s="187"/>
      <c r="F187" s="180">
        <f t="shared" si="23"/>
        <v>0</v>
      </c>
      <c r="G187" s="181"/>
    </row>
    <row r="188" spans="1:7" x14ac:dyDescent="0.3">
      <c r="A188" s="152" t="s">
        <v>246</v>
      </c>
      <c r="B188" s="205"/>
      <c r="E188" s="187"/>
      <c r="F188" s="181"/>
      <c r="G188" s="181"/>
    </row>
    <row r="189" spans="1:7" x14ac:dyDescent="0.3">
      <c r="A189" s="152" t="s">
        <v>247</v>
      </c>
      <c r="B189" s="205"/>
      <c r="E189" s="187"/>
      <c r="F189" s="181"/>
      <c r="G189" s="181"/>
    </row>
    <row r="190" spans="1:7" x14ac:dyDescent="0.3">
      <c r="A190" s="152" t="s">
        <v>248</v>
      </c>
      <c r="B190" s="205"/>
      <c r="E190" s="187"/>
      <c r="F190" s="181"/>
      <c r="G190" s="181"/>
    </row>
    <row r="191" spans="1:7" x14ac:dyDescent="0.3">
      <c r="A191" s="152" t="s">
        <v>249</v>
      </c>
      <c r="B191" s="185"/>
      <c r="E191" s="187"/>
      <c r="F191" s="181"/>
      <c r="G191" s="181"/>
    </row>
    <row r="192" spans="1:7" x14ac:dyDescent="0.3">
      <c r="A192" s="169"/>
      <c r="B192" s="170" t="s">
        <v>250</v>
      </c>
      <c r="C192" s="169" t="s">
        <v>53</v>
      </c>
      <c r="D192" s="169"/>
      <c r="E192" s="171"/>
      <c r="F192" s="172" t="s">
        <v>219</v>
      </c>
      <c r="G192" s="172"/>
    </row>
    <row r="193" spans="1:7" x14ac:dyDescent="0.3">
      <c r="A193" s="152" t="s">
        <v>251</v>
      </c>
      <c r="B193" s="167" t="s">
        <v>252</v>
      </c>
      <c r="C193" s="173">
        <v>13</v>
      </c>
      <c r="E193" s="179"/>
      <c r="F193" s="180">
        <f t="shared" ref="F193:F206" si="24">IF($C$208=0,"",IF(C193="[for completion]","",C193/$C$208))</f>
        <v>1</v>
      </c>
      <c r="G193" s="181"/>
    </row>
    <row r="194" spans="1:7" x14ac:dyDescent="0.3">
      <c r="A194" s="152" t="s">
        <v>253</v>
      </c>
      <c r="B194" s="167" t="s">
        <v>254</v>
      </c>
      <c r="C194" s="173">
        <v>0</v>
      </c>
      <c r="E194" s="187"/>
      <c r="F194" s="180">
        <f t="shared" si="24"/>
        <v>0</v>
      </c>
      <c r="G194" s="187"/>
    </row>
    <row r="195" spans="1:7" x14ac:dyDescent="0.3">
      <c r="A195" s="152" t="s">
        <v>255</v>
      </c>
      <c r="B195" s="167" t="s">
        <v>256</v>
      </c>
      <c r="C195" s="173">
        <v>0</v>
      </c>
      <c r="E195" s="187"/>
      <c r="F195" s="180">
        <f t="shared" si="24"/>
        <v>0</v>
      </c>
      <c r="G195" s="187"/>
    </row>
    <row r="196" spans="1:7" x14ac:dyDescent="0.3">
      <c r="A196" s="152" t="s">
        <v>257</v>
      </c>
      <c r="B196" s="167" t="s">
        <v>258</v>
      </c>
      <c r="C196" s="173">
        <v>0</v>
      </c>
      <c r="E196" s="187"/>
      <c r="F196" s="180">
        <f t="shared" si="24"/>
        <v>0</v>
      </c>
      <c r="G196" s="187"/>
    </row>
    <row r="197" spans="1:7" x14ac:dyDescent="0.3">
      <c r="A197" s="152" t="s">
        <v>259</v>
      </c>
      <c r="B197" s="167" t="s">
        <v>260</v>
      </c>
      <c r="C197" s="173">
        <v>0</v>
      </c>
      <c r="E197" s="187"/>
      <c r="F197" s="180">
        <f t="shared" si="24"/>
        <v>0</v>
      </c>
      <c r="G197" s="187"/>
    </row>
    <row r="198" spans="1:7" x14ac:dyDescent="0.3">
      <c r="A198" s="152" t="s">
        <v>261</v>
      </c>
      <c r="B198" s="167" t="s">
        <v>262</v>
      </c>
      <c r="C198" s="173">
        <v>0</v>
      </c>
      <c r="E198" s="187"/>
      <c r="F198" s="180">
        <f t="shared" si="24"/>
        <v>0</v>
      </c>
      <c r="G198" s="187"/>
    </row>
    <row r="199" spans="1:7" x14ac:dyDescent="0.3">
      <c r="A199" s="152" t="s">
        <v>263</v>
      </c>
      <c r="B199" s="167" t="s">
        <v>264</v>
      </c>
      <c r="C199" s="173">
        <v>0</v>
      </c>
      <c r="E199" s="187"/>
      <c r="F199" s="180">
        <f t="shared" si="24"/>
        <v>0</v>
      </c>
      <c r="G199" s="187"/>
    </row>
    <row r="200" spans="1:7" x14ac:dyDescent="0.3">
      <c r="A200" s="152" t="s">
        <v>265</v>
      </c>
      <c r="B200" s="167" t="s">
        <v>266</v>
      </c>
      <c r="C200" s="173">
        <v>0</v>
      </c>
      <c r="E200" s="187"/>
      <c r="F200" s="180">
        <f t="shared" si="24"/>
        <v>0</v>
      </c>
      <c r="G200" s="187"/>
    </row>
    <row r="201" spans="1:7" x14ac:dyDescent="0.3">
      <c r="A201" s="152" t="s">
        <v>267</v>
      </c>
      <c r="B201" s="167" t="s">
        <v>268</v>
      </c>
      <c r="C201" s="173">
        <v>0</v>
      </c>
      <c r="E201" s="187"/>
      <c r="F201" s="180">
        <f t="shared" si="24"/>
        <v>0</v>
      </c>
      <c r="G201" s="187"/>
    </row>
    <row r="202" spans="1:7" x14ac:dyDescent="0.3">
      <c r="A202" s="152" t="s">
        <v>269</v>
      </c>
      <c r="B202" s="167" t="s">
        <v>270</v>
      </c>
      <c r="C202" s="173">
        <v>0</v>
      </c>
      <c r="E202" s="187"/>
      <c r="F202" s="180">
        <f t="shared" si="24"/>
        <v>0</v>
      </c>
      <c r="G202" s="187"/>
    </row>
    <row r="203" spans="1:7" x14ac:dyDescent="0.3">
      <c r="A203" s="152" t="s">
        <v>271</v>
      </c>
      <c r="B203" s="167" t="s">
        <v>272</v>
      </c>
      <c r="C203" s="173">
        <v>0</v>
      </c>
      <c r="E203" s="187"/>
      <c r="F203" s="180">
        <f t="shared" si="24"/>
        <v>0</v>
      </c>
      <c r="G203" s="187"/>
    </row>
    <row r="204" spans="1:7" x14ac:dyDescent="0.3">
      <c r="A204" s="152" t="s">
        <v>273</v>
      </c>
      <c r="B204" s="167" t="s">
        <v>274</v>
      </c>
      <c r="C204" s="173">
        <v>0</v>
      </c>
      <c r="E204" s="187"/>
      <c r="F204" s="180">
        <f t="shared" si="24"/>
        <v>0</v>
      </c>
      <c r="G204" s="187"/>
    </row>
    <row r="205" spans="1:7" x14ac:dyDescent="0.3">
      <c r="A205" s="152" t="s">
        <v>275</v>
      </c>
      <c r="B205" s="167" t="s">
        <v>276</v>
      </c>
      <c r="C205" s="173">
        <v>0</v>
      </c>
      <c r="E205" s="187"/>
      <c r="F205" s="180">
        <f t="shared" si="24"/>
        <v>0</v>
      </c>
      <c r="G205" s="187"/>
    </row>
    <row r="206" spans="1:7" x14ac:dyDescent="0.3">
      <c r="A206" s="152" t="s">
        <v>277</v>
      </c>
      <c r="B206" s="167" t="s">
        <v>65</v>
      </c>
      <c r="C206" s="173">
        <v>0</v>
      </c>
      <c r="E206" s="187"/>
      <c r="F206" s="180">
        <f t="shared" si="24"/>
        <v>0</v>
      </c>
      <c r="G206" s="187"/>
    </row>
    <row r="207" spans="1:7" x14ac:dyDescent="0.3">
      <c r="A207" s="152" t="s">
        <v>278</v>
      </c>
      <c r="B207" s="182" t="s">
        <v>279</v>
      </c>
      <c r="C207" s="173">
        <v>13</v>
      </c>
      <c r="E207" s="187"/>
      <c r="F207" s="180"/>
      <c r="G207" s="187"/>
    </row>
    <row r="208" spans="1:7" x14ac:dyDescent="0.3">
      <c r="A208" s="152" t="s">
        <v>280</v>
      </c>
      <c r="B208" s="192" t="s">
        <v>67</v>
      </c>
      <c r="C208" s="183">
        <f>SUM(C193:C206)</f>
        <v>13</v>
      </c>
      <c r="D208" s="167"/>
      <c r="E208" s="187"/>
      <c r="F208" s="184">
        <f>SUM(F193:F206)</f>
        <v>1</v>
      </c>
      <c r="G208" s="187"/>
    </row>
    <row r="209" spans="1:7" x14ac:dyDescent="0.3">
      <c r="A209" s="152" t="s">
        <v>281</v>
      </c>
      <c r="B209" s="185" t="s">
        <v>171</v>
      </c>
      <c r="C209" s="173"/>
      <c r="E209" s="187"/>
      <c r="F209" s="180">
        <f>IF($C$208=0,"",IF(C209="[for completion]","",C209/$C$208))</f>
        <v>0</v>
      </c>
      <c r="G209" s="187"/>
    </row>
    <row r="210" spans="1:7" x14ac:dyDescent="0.3">
      <c r="A210" s="152" t="s">
        <v>1269</v>
      </c>
      <c r="B210" s="185" t="s">
        <v>171</v>
      </c>
      <c r="C210" s="173"/>
      <c r="E210" s="187"/>
      <c r="F210" s="180">
        <f t="shared" ref="F210:F215" si="25">IF($C$208=0,"",IF(C210="[for completion]","",C210/$C$208))</f>
        <v>0</v>
      </c>
      <c r="G210" s="187"/>
    </row>
    <row r="211" spans="1:7" x14ac:dyDescent="0.3">
      <c r="A211" s="152" t="s">
        <v>282</v>
      </c>
      <c r="B211" s="185" t="s">
        <v>171</v>
      </c>
      <c r="C211" s="173"/>
      <c r="E211" s="187"/>
      <c r="F211" s="180">
        <f t="shared" si="25"/>
        <v>0</v>
      </c>
      <c r="G211" s="187"/>
    </row>
    <row r="212" spans="1:7" x14ac:dyDescent="0.3">
      <c r="A212" s="152" t="s">
        <v>283</v>
      </c>
      <c r="B212" s="185" t="s">
        <v>171</v>
      </c>
      <c r="C212" s="173"/>
      <c r="E212" s="187"/>
      <c r="F212" s="180">
        <f t="shared" si="25"/>
        <v>0</v>
      </c>
      <c r="G212" s="187"/>
    </row>
    <row r="213" spans="1:7" x14ac:dyDescent="0.3">
      <c r="A213" s="152" t="s">
        <v>284</v>
      </c>
      <c r="B213" s="185" t="s">
        <v>171</v>
      </c>
      <c r="C213" s="173"/>
      <c r="E213" s="187"/>
      <c r="F213" s="180">
        <f t="shared" si="25"/>
        <v>0</v>
      </c>
      <c r="G213" s="187"/>
    </row>
    <row r="214" spans="1:7" x14ac:dyDescent="0.3">
      <c r="A214" s="152" t="s">
        <v>285</v>
      </c>
      <c r="B214" s="185" t="s">
        <v>171</v>
      </c>
      <c r="C214" s="173"/>
      <c r="E214" s="187"/>
      <c r="F214" s="180">
        <f t="shared" si="25"/>
        <v>0</v>
      </c>
      <c r="G214" s="187"/>
    </row>
    <row r="215" spans="1:7" x14ac:dyDescent="0.3">
      <c r="A215" s="152" t="s">
        <v>286</v>
      </c>
      <c r="B215" s="185" t="s">
        <v>171</v>
      </c>
      <c r="C215" s="173"/>
      <c r="E215" s="187"/>
      <c r="F215" s="180">
        <f t="shared" si="25"/>
        <v>0</v>
      </c>
      <c r="G215" s="187"/>
    </row>
    <row r="216" spans="1:7" x14ac:dyDescent="0.3">
      <c r="A216" s="169"/>
      <c r="B216" s="170" t="s">
        <v>1270</v>
      </c>
      <c r="C216" s="169" t="s">
        <v>53</v>
      </c>
      <c r="D216" s="169"/>
      <c r="E216" s="171"/>
      <c r="F216" s="172" t="s">
        <v>287</v>
      </c>
      <c r="G216" s="172" t="s">
        <v>288</v>
      </c>
    </row>
    <row r="217" spans="1:7" x14ac:dyDescent="0.3">
      <c r="A217" s="152" t="s">
        <v>289</v>
      </c>
      <c r="B217" s="191" t="s">
        <v>290</v>
      </c>
      <c r="C217" s="173">
        <v>13</v>
      </c>
      <c r="E217" s="201"/>
      <c r="F217" s="181">
        <f>IF($C$38=0,"",IF(C217="[for completion]","",IF(C217="","",C217/$C$38)))</f>
        <v>4.4053428557864552E-3</v>
      </c>
      <c r="G217" s="181">
        <f>IF($C$39=0,"",IF(C217="[for completion]","",IF(C217="","",C217/$C$39)))</f>
        <v>5.7777777777777775E-3</v>
      </c>
    </row>
    <row r="218" spans="1:7" x14ac:dyDescent="0.3">
      <c r="A218" s="152" t="s">
        <v>291</v>
      </c>
      <c r="B218" s="191" t="s">
        <v>292</v>
      </c>
      <c r="C218" s="173">
        <v>0</v>
      </c>
      <c r="E218" s="201"/>
      <c r="F218" s="181">
        <f t="shared" ref="F218:F219" si="26">IF($C$38=0,"",IF(C218="[for completion]","",IF(C218="","",C218/$C$38)))</f>
        <v>0</v>
      </c>
      <c r="G218" s="181">
        <f t="shared" ref="G218:G219" si="27">IF($C$39=0,"",IF(C218="[for completion]","",IF(C218="","",C218/$C$39)))</f>
        <v>0</v>
      </c>
    </row>
    <row r="219" spans="1:7" x14ac:dyDescent="0.3">
      <c r="A219" s="152" t="s">
        <v>293</v>
      </c>
      <c r="B219" s="191" t="s">
        <v>65</v>
      </c>
      <c r="C219" s="173">
        <v>0</v>
      </c>
      <c r="E219" s="201"/>
      <c r="F219" s="181">
        <f t="shared" si="26"/>
        <v>0</v>
      </c>
      <c r="G219" s="181">
        <f t="shared" si="27"/>
        <v>0</v>
      </c>
    </row>
    <row r="220" spans="1:7" x14ac:dyDescent="0.3">
      <c r="A220" s="152" t="s">
        <v>294</v>
      </c>
      <c r="B220" s="192" t="s">
        <v>67</v>
      </c>
      <c r="C220" s="173">
        <f>SUM(C217:C219)</f>
        <v>13</v>
      </c>
      <c r="E220" s="201"/>
      <c r="F220" s="207">
        <f>SUM(F217:F219)</f>
        <v>4.4053428557864552E-3</v>
      </c>
      <c r="G220" s="207">
        <f>SUM(G217:G219)</f>
        <v>5.7777777777777775E-3</v>
      </c>
    </row>
    <row r="221" spans="1:7" x14ac:dyDescent="0.3">
      <c r="A221" s="152" t="s">
        <v>295</v>
      </c>
      <c r="B221" s="185" t="s">
        <v>171</v>
      </c>
      <c r="C221" s="173"/>
      <c r="E221" s="201"/>
      <c r="F221" s="180" t="str">
        <f t="shared" ref="F221:F227" si="28">IF($C$38=0,"",IF(C221="[for completion]","",IF(C221="","",C221/$C$38)))</f>
        <v/>
      </c>
      <c r="G221" s="180" t="str">
        <f t="shared" ref="G221:G227" si="29">IF($C$39=0,"",IF(C221="[for completion]","",IF(C221="","",C221/$C$39)))</f>
        <v/>
      </c>
    </row>
    <row r="222" spans="1:7" x14ac:dyDescent="0.3">
      <c r="A222" s="152" t="s">
        <v>296</v>
      </c>
      <c r="B222" s="185" t="s">
        <v>171</v>
      </c>
      <c r="C222" s="173"/>
      <c r="E222" s="201"/>
      <c r="F222" s="180" t="str">
        <f t="shared" si="28"/>
        <v/>
      </c>
      <c r="G222" s="180" t="str">
        <f t="shared" si="29"/>
        <v/>
      </c>
    </row>
    <row r="223" spans="1:7" x14ac:dyDescent="0.3">
      <c r="A223" s="152" t="s">
        <v>297</v>
      </c>
      <c r="B223" s="185" t="s">
        <v>171</v>
      </c>
      <c r="C223" s="173"/>
      <c r="E223" s="201"/>
      <c r="F223" s="180" t="str">
        <f t="shared" si="28"/>
        <v/>
      </c>
      <c r="G223" s="180" t="str">
        <f t="shared" si="29"/>
        <v/>
      </c>
    </row>
    <row r="224" spans="1:7" x14ac:dyDescent="0.3">
      <c r="A224" s="152" t="s">
        <v>298</v>
      </c>
      <c r="B224" s="185" t="s">
        <v>171</v>
      </c>
      <c r="C224" s="173"/>
      <c r="E224" s="201"/>
      <c r="F224" s="180" t="str">
        <f t="shared" si="28"/>
        <v/>
      </c>
      <c r="G224" s="180" t="str">
        <f t="shared" si="29"/>
        <v/>
      </c>
    </row>
    <row r="225" spans="1:7" x14ac:dyDescent="0.3">
      <c r="A225" s="152" t="s">
        <v>299</v>
      </c>
      <c r="B225" s="185" t="s">
        <v>171</v>
      </c>
      <c r="C225" s="173"/>
      <c r="E225" s="201"/>
      <c r="F225" s="180" t="str">
        <f t="shared" si="28"/>
        <v/>
      </c>
      <c r="G225" s="180" t="str">
        <f t="shared" si="29"/>
        <v/>
      </c>
    </row>
    <row r="226" spans="1:7" x14ac:dyDescent="0.3">
      <c r="A226" s="152" t="s">
        <v>300</v>
      </c>
      <c r="B226" s="185" t="s">
        <v>171</v>
      </c>
      <c r="C226" s="173"/>
      <c r="E226" s="167"/>
      <c r="F226" s="180" t="str">
        <f t="shared" si="28"/>
        <v/>
      </c>
      <c r="G226" s="180" t="str">
        <f t="shared" si="29"/>
        <v/>
      </c>
    </row>
    <row r="227" spans="1:7" x14ac:dyDescent="0.3">
      <c r="A227" s="152" t="s">
        <v>301</v>
      </c>
      <c r="B227" s="185" t="s">
        <v>171</v>
      </c>
      <c r="C227" s="173"/>
      <c r="E227" s="201"/>
      <c r="F227" s="180" t="str">
        <f t="shared" si="28"/>
        <v/>
      </c>
      <c r="G227" s="180" t="str">
        <f t="shared" si="29"/>
        <v/>
      </c>
    </row>
    <row r="228" spans="1:7" x14ac:dyDescent="0.3">
      <c r="A228" s="169"/>
      <c r="B228" s="170" t="s">
        <v>1271</v>
      </c>
      <c r="C228" s="169"/>
      <c r="D228" s="169"/>
      <c r="E228" s="171"/>
      <c r="F228" s="172"/>
      <c r="G228" s="172"/>
    </row>
    <row r="229" spans="1:7" ht="29" x14ac:dyDescent="0.3">
      <c r="A229" s="152" t="s">
        <v>302</v>
      </c>
      <c r="B229" s="167" t="s">
        <v>1272</v>
      </c>
      <c r="C229" s="208" t="s">
        <v>1273</v>
      </c>
    </row>
    <row r="230" spans="1:7" x14ac:dyDescent="0.3">
      <c r="A230" s="169"/>
      <c r="B230" s="170" t="s">
        <v>303</v>
      </c>
      <c r="C230" s="169"/>
      <c r="D230" s="169"/>
      <c r="E230" s="171"/>
      <c r="F230" s="172"/>
      <c r="G230" s="172"/>
    </row>
    <row r="231" spans="1:7" x14ac:dyDescent="0.3">
      <c r="A231" s="152" t="s">
        <v>304</v>
      </c>
      <c r="B231" s="152" t="s">
        <v>305</v>
      </c>
      <c r="C231" s="173">
        <v>0</v>
      </c>
      <c r="E231" s="167"/>
    </row>
    <row r="232" spans="1:7" x14ac:dyDescent="0.3">
      <c r="A232" s="152" t="s">
        <v>306</v>
      </c>
      <c r="B232" s="209" t="s">
        <v>307</v>
      </c>
      <c r="C232" s="173">
        <v>0</v>
      </c>
      <c r="E232" s="167"/>
    </row>
    <row r="233" spans="1:7" x14ac:dyDescent="0.3">
      <c r="A233" s="152" t="s">
        <v>308</v>
      </c>
      <c r="B233" s="209" t="s">
        <v>309</v>
      </c>
      <c r="C233" s="173">
        <v>0</v>
      </c>
      <c r="E233" s="167"/>
    </row>
    <row r="234" spans="1:7" x14ac:dyDescent="0.3">
      <c r="A234" s="152" t="s">
        <v>310</v>
      </c>
      <c r="B234" s="165" t="s">
        <v>311</v>
      </c>
      <c r="C234" s="183"/>
      <c r="D234" s="167"/>
      <c r="E234" s="167"/>
    </row>
    <row r="235" spans="1:7" x14ac:dyDescent="0.3">
      <c r="A235" s="152" t="s">
        <v>312</v>
      </c>
      <c r="B235" s="165" t="s">
        <v>313</v>
      </c>
      <c r="C235" s="183"/>
      <c r="D235" s="167"/>
      <c r="E235" s="167"/>
    </row>
    <row r="236" spans="1:7" x14ac:dyDescent="0.3">
      <c r="A236" s="152" t="s">
        <v>314</v>
      </c>
      <c r="B236" s="165" t="s">
        <v>315</v>
      </c>
      <c r="C236" s="167"/>
      <c r="D236" s="167"/>
      <c r="E236" s="167"/>
    </row>
    <row r="237" spans="1:7" x14ac:dyDescent="0.3">
      <c r="A237" s="152" t="s">
        <v>316</v>
      </c>
      <c r="C237" s="167"/>
      <c r="D237" s="167"/>
      <c r="E237" s="167"/>
    </row>
    <row r="238" spans="1:7" x14ac:dyDescent="0.3">
      <c r="A238" s="152" t="s">
        <v>317</v>
      </c>
      <c r="C238" s="167"/>
      <c r="D238" s="167"/>
      <c r="E238" s="167"/>
    </row>
    <row r="239" spans="1:7" x14ac:dyDescent="0.3">
      <c r="A239" s="169"/>
      <c r="B239" s="170" t="s">
        <v>1274</v>
      </c>
      <c r="C239" s="169"/>
      <c r="D239" s="169"/>
      <c r="E239" s="171"/>
      <c r="F239" s="172"/>
      <c r="G239" s="172"/>
    </row>
    <row r="240" spans="1:7" ht="29" x14ac:dyDescent="0.3">
      <c r="A240" s="152" t="s">
        <v>1275</v>
      </c>
      <c r="B240" s="152" t="s">
        <v>1276</v>
      </c>
      <c r="C240" s="152" t="s">
        <v>1277</v>
      </c>
      <c r="D240" s="147"/>
      <c r="E240" s="147"/>
      <c r="F240" s="147"/>
      <c r="G240" s="147"/>
    </row>
    <row r="241" spans="1:7" ht="29" x14ac:dyDescent="0.3">
      <c r="A241" s="152" t="s">
        <v>1278</v>
      </c>
      <c r="B241" s="152" t="s">
        <v>1279</v>
      </c>
      <c r="C241" s="210"/>
      <c r="D241" s="147"/>
      <c r="E241" s="147"/>
      <c r="F241" s="147"/>
      <c r="G241" s="147"/>
    </row>
    <row r="242" spans="1:7" x14ac:dyDescent="0.3">
      <c r="A242" s="152" t="s">
        <v>1280</v>
      </c>
      <c r="B242" s="152" t="s">
        <v>1281</v>
      </c>
      <c r="C242" s="210"/>
      <c r="D242" s="147"/>
      <c r="E242" s="147"/>
      <c r="F242" s="147"/>
      <c r="G242" s="147"/>
    </row>
    <row r="243" spans="1:7" x14ac:dyDescent="0.3">
      <c r="A243" s="152" t="s">
        <v>1282</v>
      </c>
      <c r="B243" s="152" t="s">
        <v>1283</v>
      </c>
      <c r="D243" s="147"/>
      <c r="E243" s="147"/>
      <c r="F243" s="147"/>
      <c r="G243" s="147"/>
    </row>
    <row r="244" spans="1:7" x14ac:dyDescent="0.3">
      <c r="A244" s="152" t="s">
        <v>1284</v>
      </c>
      <c r="D244" s="147"/>
      <c r="E244" s="147"/>
      <c r="F244" s="147"/>
      <c r="G244" s="147"/>
    </row>
    <row r="245" spans="1:7" x14ac:dyDescent="0.3">
      <c r="A245" s="152" t="s">
        <v>1285</v>
      </c>
      <c r="D245" s="147"/>
      <c r="E245" s="147"/>
      <c r="F245" s="147"/>
      <c r="G245" s="147"/>
    </row>
    <row r="246" spans="1:7" x14ac:dyDescent="0.3">
      <c r="A246" s="152" t="s">
        <v>1286</v>
      </c>
      <c r="D246" s="147"/>
      <c r="E246" s="147"/>
      <c r="F246" s="147"/>
      <c r="G246" s="147"/>
    </row>
    <row r="247" spans="1:7" x14ac:dyDescent="0.3">
      <c r="A247" s="152" t="s">
        <v>1287</v>
      </c>
      <c r="D247" s="147"/>
      <c r="E247" s="147"/>
      <c r="F247" s="147"/>
      <c r="G247" s="147"/>
    </row>
    <row r="248" spans="1:7" x14ac:dyDescent="0.3">
      <c r="A248" s="152" t="s">
        <v>1288</v>
      </c>
      <c r="D248" s="147"/>
      <c r="E248" s="147"/>
      <c r="F248" s="147"/>
      <c r="G248" s="147"/>
    </row>
    <row r="249" spans="1:7" x14ac:dyDescent="0.3">
      <c r="A249" s="152" t="s">
        <v>1289</v>
      </c>
      <c r="D249" s="147"/>
      <c r="E249" s="147"/>
      <c r="F249" s="147"/>
      <c r="G249" s="147"/>
    </row>
    <row r="250" spans="1:7" x14ac:dyDescent="0.3">
      <c r="A250" s="152" t="s">
        <v>1290</v>
      </c>
      <c r="D250" s="147"/>
      <c r="E250" s="147"/>
      <c r="F250" s="147"/>
      <c r="G250" s="147"/>
    </row>
    <row r="251" spans="1:7" x14ac:dyDescent="0.3">
      <c r="A251" s="152" t="s">
        <v>1291</v>
      </c>
      <c r="D251" s="147"/>
      <c r="E251" s="147"/>
      <c r="F251" s="147"/>
      <c r="G251" s="147"/>
    </row>
    <row r="252" spans="1:7" x14ac:dyDescent="0.3">
      <c r="A252" s="152" t="s">
        <v>1292</v>
      </c>
      <c r="D252" s="147"/>
      <c r="E252" s="147"/>
      <c r="F252" s="147"/>
      <c r="G252" s="147"/>
    </row>
    <row r="253" spans="1:7" x14ac:dyDescent="0.3">
      <c r="A253" s="152" t="s">
        <v>1293</v>
      </c>
      <c r="D253" s="147"/>
      <c r="E253" s="147"/>
      <c r="F253" s="147"/>
      <c r="G253" s="147"/>
    </row>
    <row r="254" spans="1:7" x14ac:dyDescent="0.3">
      <c r="A254" s="152" t="s">
        <v>1294</v>
      </c>
      <c r="D254" s="147"/>
      <c r="E254" s="147"/>
      <c r="F254" s="147"/>
      <c r="G254" s="147"/>
    </row>
    <row r="255" spans="1:7" x14ac:dyDescent="0.3">
      <c r="A255" s="152" t="s">
        <v>1295</v>
      </c>
      <c r="D255" s="147"/>
      <c r="E255" s="147"/>
      <c r="F255" s="147"/>
      <c r="G255" s="147"/>
    </row>
    <row r="256" spans="1:7" x14ac:dyDescent="0.3">
      <c r="A256" s="152" t="s">
        <v>1296</v>
      </c>
      <c r="D256" s="147"/>
      <c r="E256" s="147"/>
      <c r="F256" s="147"/>
      <c r="G256" s="147"/>
    </row>
    <row r="257" spans="1:7" x14ac:dyDescent="0.3">
      <c r="A257" s="152" t="s">
        <v>1297</v>
      </c>
      <c r="D257" s="147"/>
      <c r="E257" s="147"/>
      <c r="F257" s="147"/>
      <c r="G257" s="147"/>
    </row>
    <row r="258" spans="1:7" x14ac:dyDescent="0.3">
      <c r="A258" s="152" t="s">
        <v>1298</v>
      </c>
      <c r="D258" s="147"/>
      <c r="E258" s="147"/>
      <c r="F258" s="147"/>
      <c r="G258" s="147"/>
    </row>
    <row r="259" spans="1:7" x14ac:dyDescent="0.3">
      <c r="A259" s="152" t="s">
        <v>1299</v>
      </c>
      <c r="D259" s="147"/>
      <c r="E259" s="147"/>
      <c r="F259" s="147"/>
      <c r="G259" s="147"/>
    </row>
    <row r="260" spans="1:7" x14ac:dyDescent="0.3">
      <c r="A260" s="152" t="s">
        <v>1300</v>
      </c>
      <c r="D260" s="147"/>
      <c r="E260" s="147"/>
      <c r="F260" s="147"/>
      <c r="G260" s="147"/>
    </row>
    <row r="261" spans="1:7" x14ac:dyDescent="0.3">
      <c r="A261" s="152" t="s">
        <v>1301</v>
      </c>
      <c r="D261" s="147"/>
      <c r="E261" s="147"/>
      <c r="F261" s="147"/>
      <c r="G261" s="147"/>
    </row>
    <row r="262" spans="1:7" x14ac:dyDescent="0.3">
      <c r="A262" s="152" t="s">
        <v>1302</v>
      </c>
      <c r="D262" s="147"/>
      <c r="E262" s="147"/>
      <c r="F262" s="147"/>
      <c r="G262" s="147"/>
    </row>
    <row r="263" spans="1:7" x14ac:dyDescent="0.3">
      <c r="A263" s="152" t="s">
        <v>1303</v>
      </c>
      <c r="D263" s="147"/>
      <c r="E263" s="147"/>
      <c r="F263" s="147"/>
      <c r="G263" s="147"/>
    </row>
    <row r="264" spans="1:7" x14ac:dyDescent="0.3">
      <c r="A264" s="152" t="s">
        <v>1304</v>
      </c>
      <c r="D264" s="147"/>
      <c r="E264" s="147"/>
      <c r="F264" s="147"/>
      <c r="G264" s="147"/>
    </row>
    <row r="265" spans="1:7" x14ac:dyDescent="0.3">
      <c r="A265" s="152" t="s">
        <v>1305</v>
      </c>
      <c r="D265" s="147"/>
      <c r="E265" s="147"/>
      <c r="F265" s="147"/>
      <c r="G265" s="147"/>
    </row>
    <row r="266" spans="1:7" x14ac:dyDescent="0.3">
      <c r="A266" s="152" t="s">
        <v>1306</v>
      </c>
      <c r="D266" s="147"/>
      <c r="E266" s="147"/>
      <c r="F266" s="147"/>
      <c r="G266" s="147"/>
    </row>
    <row r="267" spans="1:7" x14ac:dyDescent="0.3">
      <c r="A267" s="152" t="s">
        <v>1307</v>
      </c>
      <c r="D267" s="147"/>
      <c r="E267" s="147"/>
      <c r="F267" s="147"/>
      <c r="G267" s="147"/>
    </row>
    <row r="268" spans="1:7" x14ac:dyDescent="0.3">
      <c r="A268" s="152" t="s">
        <v>1308</v>
      </c>
      <c r="D268" s="147"/>
      <c r="E268" s="147"/>
      <c r="F268" s="147"/>
      <c r="G268" s="147"/>
    </row>
    <row r="269" spans="1:7" x14ac:dyDescent="0.3">
      <c r="A269" s="152" t="s">
        <v>1309</v>
      </c>
      <c r="D269" s="147"/>
      <c r="E269" s="147"/>
      <c r="F269" s="147"/>
      <c r="G269" s="147"/>
    </row>
    <row r="270" spans="1:7" x14ac:dyDescent="0.3">
      <c r="A270" s="152" t="s">
        <v>1310</v>
      </c>
      <c r="D270" s="147"/>
      <c r="E270" s="147"/>
      <c r="F270" s="147"/>
      <c r="G270" s="147"/>
    </row>
    <row r="271" spans="1:7" x14ac:dyDescent="0.3">
      <c r="A271" s="152" t="s">
        <v>1311</v>
      </c>
      <c r="D271" s="147"/>
      <c r="E271" s="147"/>
      <c r="F271" s="147"/>
      <c r="G271" s="147"/>
    </row>
    <row r="272" spans="1:7" x14ac:dyDescent="0.3">
      <c r="A272" s="152" t="s">
        <v>1312</v>
      </c>
      <c r="D272" s="147"/>
      <c r="E272" s="147"/>
      <c r="F272" s="147"/>
      <c r="G272" s="147"/>
    </row>
    <row r="273" spans="1:7" x14ac:dyDescent="0.3">
      <c r="A273" s="152" t="s">
        <v>1313</v>
      </c>
      <c r="D273" s="147"/>
      <c r="E273" s="147"/>
      <c r="F273" s="147"/>
      <c r="G273" s="147"/>
    </row>
    <row r="274" spans="1:7" x14ac:dyDescent="0.3">
      <c r="A274" s="152" t="s">
        <v>1314</v>
      </c>
      <c r="D274" s="147"/>
      <c r="E274" s="147"/>
      <c r="F274" s="147"/>
      <c r="G274" s="147"/>
    </row>
    <row r="275" spans="1:7" x14ac:dyDescent="0.3">
      <c r="A275" s="152" t="s">
        <v>1315</v>
      </c>
      <c r="D275" s="147"/>
      <c r="E275" s="147"/>
      <c r="F275" s="147"/>
      <c r="G275" s="147"/>
    </row>
    <row r="276" spans="1:7" x14ac:dyDescent="0.3">
      <c r="A276" s="152" t="s">
        <v>1316</v>
      </c>
      <c r="D276" s="147"/>
      <c r="E276" s="147"/>
      <c r="F276" s="147"/>
      <c r="G276" s="147"/>
    </row>
    <row r="277" spans="1:7" x14ac:dyDescent="0.3">
      <c r="A277" s="152" t="s">
        <v>1317</v>
      </c>
      <c r="D277" s="147"/>
      <c r="E277" s="147"/>
      <c r="F277" s="147"/>
      <c r="G277" s="147"/>
    </row>
    <row r="278" spans="1:7" x14ac:dyDescent="0.3">
      <c r="A278" s="152" t="s">
        <v>1318</v>
      </c>
      <c r="D278" s="147"/>
      <c r="E278" s="147"/>
      <c r="F278" s="147"/>
      <c r="G278" s="147"/>
    </row>
    <row r="279" spans="1:7" x14ac:dyDescent="0.3">
      <c r="A279" s="152" t="s">
        <v>1319</v>
      </c>
      <c r="D279" s="147"/>
      <c r="E279" s="147"/>
      <c r="F279" s="147"/>
      <c r="G279" s="147"/>
    </row>
    <row r="280" spans="1:7" x14ac:dyDescent="0.3">
      <c r="A280" s="152" t="s">
        <v>1320</v>
      </c>
      <c r="D280" s="147"/>
      <c r="E280" s="147"/>
      <c r="F280" s="147"/>
      <c r="G280" s="147"/>
    </row>
    <row r="281" spans="1:7" x14ac:dyDescent="0.3">
      <c r="A281" s="152" t="s">
        <v>1321</v>
      </c>
      <c r="D281" s="147"/>
      <c r="E281" s="147"/>
      <c r="F281" s="147"/>
      <c r="G281" s="147"/>
    </row>
    <row r="282" spans="1:7" x14ac:dyDescent="0.3">
      <c r="A282" s="152" t="s">
        <v>1322</v>
      </c>
      <c r="D282" s="147"/>
      <c r="E282" s="147"/>
      <c r="F282" s="147"/>
      <c r="G282" s="147"/>
    </row>
    <row r="283" spans="1:7" x14ac:dyDescent="0.3">
      <c r="A283" s="152" t="s">
        <v>1323</v>
      </c>
      <c r="D283" s="147"/>
      <c r="E283" s="147"/>
      <c r="F283" s="147"/>
      <c r="G283" s="147"/>
    </row>
    <row r="284" spans="1:7" x14ac:dyDescent="0.3">
      <c r="A284" s="152" t="s">
        <v>1324</v>
      </c>
      <c r="D284" s="147"/>
      <c r="E284" s="147"/>
      <c r="F284" s="147"/>
      <c r="G284" s="147"/>
    </row>
    <row r="285" spans="1:7" ht="37" x14ac:dyDescent="0.3">
      <c r="A285" s="160"/>
      <c r="B285" s="160" t="s">
        <v>5</v>
      </c>
      <c r="C285" s="160" t="s">
        <v>318</v>
      </c>
      <c r="D285" s="160" t="s">
        <v>318</v>
      </c>
      <c r="E285" s="160"/>
      <c r="F285" s="161"/>
      <c r="G285" s="162"/>
    </row>
    <row r="286" spans="1:7" ht="13" x14ac:dyDescent="0.3">
      <c r="A286" s="211" t="s">
        <v>1325</v>
      </c>
      <c r="B286" s="212"/>
      <c r="C286" s="212"/>
      <c r="D286" s="212"/>
      <c r="E286" s="212"/>
      <c r="F286" s="213"/>
      <c r="G286" s="212"/>
    </row>
    <row r="287" spans="1:7" ht="13" x14ac:dyDescent="0.3">
      <c r="A287" s="211" t="s">
        <v>1326</v>
      </c>
      <c r="B287" s="212"/>
      <c r="C287" s="212"/>
      <c r="D287" s="212"/>
      <c r="E287" s="212"/>
      <c r="F287" s="213"/>
      <c r="G287" s="212"/>
    </row>
    <row r="288" spans="1:7" x14ac:dyDescent="0.3">
      <c r="A288" s="152" t="s">
        <v>319</v>
      </c>
      <c r="B288" s="165" t="s">
        <v>1327</v>
      </c>
      <c r="C288" s="214" t="s">
        <v>320</v>
      </c>
      <c r="D288" s="178"/>
      <c r="E288" s="178"/>
      <c r="F288" s="178"/>
      <c r="G288" s="178"/>
    </row>
    <row r="289" spans="1:7" x14ac:dyDescent="0.3">
      <c r="A289" s="152" t="s">
        <v>321</v>
      </c>
      <c r="B289" s="165" t="s">
        <v>1328</v>
      </c>
      <c r="C289" s="214" t="s">
        <v>322</v>
      </c>
      <c r="E289" s="178"/>
      <c r="F289" s="178"/>
    </row>
    <row r="290" spans="1:7" x14ac:dyDescent="0.3">
      <c r="A290" s="152" t="s">
        <v>323</v>
      </c>
      <c r="B290" s="165" t="s">
        <v>1329</v>
      </c>
      <c r="C290" s="214" t="s">
        <v>324</v>
      </c>
      <c r="D290" s="214" t="s">
        <v>325</v>
      </c>
      <c r="E290" s="215"/>
      <c r="F290" s="178"/>
      <c r="G290" s="215"/>
    </row>
    <row r="291" spans="1:7" x14ac:dyDescent="0.3">
      <c r="A291" s="152" t="s">
        <v>326</v>
      </c>
      <c r="B291" s="165" t="s">
        <v>1330</v>
      </c>
      <c r="C291" s="214" t="s">
        <v>327</v>
      </c>
    </row>
    <row r="292" spans="1:7" ht="29" x14ac:dyDescent="0.35">
      <c r="A292" s="152" t="s">
        <v>328</v>
      </c>
      <c r="B292" s="165" t="s">
        <v>1331</v>
      </c>
      <c r="C292" s="216" t="s">
        <v>329</v>
      </c>
      <c r="D292" s="214" t="s">
        <v>330</v>
      </c>
      <c r="E292" s="215" t="s">
        <v>331</v>
      </c>
      <c r="F292" s="214" t="str">
        <f ca="1">IF(ISREF(INDIRECT("'B2. HTT Public Sector Assets'!A1")),ROW(#REF!)&amp; " for Public Sector Assets","")</f>
        <v/>
      </c>
      <c r="G292" s="215"/>
    </row>
    <row r="293" spans="1:7" ht="43.5" x14ac:dyDescent="0.3">
      <c r="A293" s="152" t="s">
        <v>332</v>
      </c>
      <c r="B293" s="165" t="s">
        <v>1332</v>
      </c>
      <c r="C293" s="214" t="s">
        <v>333</v>
      </c>
      <c r="D293" s="214" t="s">
        <v>334</v>
      </c>
      <c r="E293" s="152" t="s">
        <v>335</v>
      </c>
    </row>
    <row r="294" spans="1:7" x14ac:dyDescent="0.3">
      <c r="A294" s="152" t="s">
        <v>336</v>
      </c>
      <c r="B294" s="165" t="s">
        <v>1333</v>
      </c>
      <c r="C294" s="214" t="s">
        <v>337</v>
      </c>
      <c r="F294" s="215"/>
    </row>
    <row r="295" spans="1:7" x14ac:dyDescent="0.3">
      <c r="A295" s="152" t="s">
        <v>338</v>
      </c>
      <c r="B295" s="165" t="s">
        <v>1334</v>
      </c>
      <c r="C295" s="214" t="s">
        <v>339</v>
      </c>
      <c r="E295" s="215"/>
      <c r="F295" s="215"/>
    </row>
    <row r="296" spans="1:7" x14ac:dyDescent="0.3">
      <c r="A296" s="152" t="s">
        <v>340</v>
      </c>
      <c r="B296" s="165" t="s">
        <v>1335</v>
      </c>
      <c r="C296" s="214" t="s">
        <v>341</v>
      </c>
      <c r="E296" s="215"/>
      <c r="F296" s="215"/>
    </row>
    <row r="297" spans="1:7" ht="29" x14ac:dyDescent="0.3">
      <c r="A297" s="152" t="s">
        <v>342</v>
      </c>
      <c r="B297" s="152" t="s">
        <v>343</v>
      </c>
      <c r="C297" s="214" t="s">
        <v>344</v>
      </c>
      <c r="E297" s="215"/>
    </row>
    <row r="298" spans="1:7" x14ac:dyDescent="0.3">
      <c r="A298" s="152" t="s">
        <v>345</v>
      </c>
      <c r="B298" s="165" t="s">
        <v>1336</v>
      </c>
      <c r="C298" s="214" t="s">
        <v>346</v>
      </c>
      <c r="E298" s="215"/>
    </row>
    <row r="299" spans="1:7" x14ac:dyDescent="0.3">
      <c r="A299" s="152" t="s">
        <v>347</v>
      </c>
      <c r="B299" s="165" t="s">
        <v>1337</v>
      </c>
      <c r="C299" s="214" t="s">
        <v>348</v>
      </c>
      <c r="E299" s="215"/>
    </row>
    <row r="300" spans="1:7" x14ac:dyDescent="0.3">
      <c r="A300" s="152" t="s">
        <v>349</v>
      </c>
      <c r="B300" s="165" t="s">
        <v>1338</v>
      </c>
      <c r="C300" s="214" t="s">
        <v>350</v>
      </c>
      <c r="D300" s="214" t="s">
        <v>351</v>
      </c>
      <c r="E300" s="215"/>
    </row>
    <row r="301" spans="1:7" x14ac:dyDescent="0.3">
      <c r="A301" s="152" t="s">
        <v>352</v>
      </c>
      <c r="B301" s="165"/>
      <c r="C301" s="214"/>
      <c r="D301" s="214"/>
      <c r="E301" s="215"/>
    </row>
    <row r="302" spans="1:7" x14ac:dyDescent="0.3">
      <c r="A302" s="152" t="s">
        <v>353</v>
      </c>
      <c r="B302" s="165"/>
      <c r="C302" s="214"/>
      <c r="D302" s="214"/>
      <c r="E302" s="215"/>
    </row>
    <row r="303" spans="1:7" x14ac:dyDescent="0.3">
      <c r="A303" s="152" t="s">
        <v>354</v>
      </c>
      <c r="B303" s="165"/>
      <c r="C303" s="214"/>
      <c r="D303" s="214"/>
      <c r="E303" s="215"/>
    </row>
    <row r="304" spans="1:7" x14ac:dyDescent="0.3">
      <c r="A304" s="152" t="s">
        <v>355</v>
      </c>
      <c r="B304" s="165"/>
      <c r="C304" s="214"/>
      <c r="D304" s="214"/>
      <c r="E304" s="215"/>
    </row>
    <row r="305" spans="1:7" x14ac:dyDescent="0.3">
      <c r="A305" s="152" t="s">
        <v>356</v>
      </c>
      <c r="B305" s="165"/>
      <c r="C305" s="214"/>
      <c r="D305" s="214"/>
      <c r="E305" s="215"/>
    </row>
    <row r="306" spans="1:7" x14ac:dyDescent="0.3">
      <c r="A306" s="152" t="s">
        <v>357</v>
      </c>
      <c r="B306" s="165"/>
      <c r="C306" s="214"/>
      <c r="D306" s="214"/>
      <c r="E306" s="215"/>
    </row>
    <row r="307" spans="1:7" x14ac:dyDescent="0.3">
      <c r="A307" s="152" t="s">
        <v>358</v>
      </c>
      <c r="B307" s="165"/>
      <c r="C307" s="214"/>
      <c r="D307" s="214"/>
      <c r="E307" s="215"/>
    </row>
    <row r="308" spans="1:7" x14ac:dyDescent="0.3">
      <c r="A308" s="152" t="s">
        <v>359</v>
      </c>
      <c r="B308" s="165"/>
      <c r="C308" s="214"/>
      <c r="D308" s="214"/>
      <c r="E308" s="215"/>
    </row>
    <row r="309" spans="1:7" x14ac:dyDescent="0.3">
      <c r="A309" s="152" t="s">
        <v>360</v>
      </c>
      <c r="B309" s="165"/>
      <c r="C309" s="214"/>
      <c r="D309" s="214"/>
      <c r="E309" s="215"/>
    </row>
    <row r="310" spans="1:7" x14ac:dyDescent="0.3">
      <c r="A310" s="152" t="s">
        <v>361</v>
      </c>
    </row>
    <row r="311" spans="1:7" ht="37" x14ac:dyDescent="0.3">
      <c r="A311" s="161"/>
      <c r="B311" s="160" t="s">
        <v>362</v>
      </c>
      <c r="C311" s="161"/>
      <c r="D311" s="161"/>
      <c r="E311" s="161"/>
      <c r="F311" s="161"/>
      <c r="G311" s="162"/>
    </row>
    <row r="312" spans="1:7" x14ac:dyDescent="0.3">
      <c r="A312" s="152" t="s">
        <v>363</v>
      </c>
      <c r="B312" s="174" t="s">
        <v>364</v>
      </c>
      <c r="C312" s="152">
        <v>0</v>
      </c>
    </row>
    <row r="313" spans="1:7" x14ac:dyDescent="0.3">
      <c r="A313" s="152" t="s">
        <v>365</v>
      </c>
      <c r="B313" s="174"/>
      <c r="C313" s="214"/>
    </row>
    <row r="314" spans="1:7" x14ac:dyDescent="0.3">
      <c r="A314" s="152" t="s">
        <v>366</v>
      </c>
      <c r="B314" s="174"/>
      <c r="C314" s="214"/>
    </row>
    <row r="315" spans="1:7" x14ac:dyDescent="0.3">
      <c r="A315" s="152" t="s">
        <v>367</v>
      </c>
      <c r="B315" s="174"/>
      <c r="C315" s="214"/>
    </row>
    <row r="316" spans="1:7" x14ac:dyDescent="0.3">
      <c r="A316" s="152" t="s">
        <v>368</v>
      </c>
      <c r="B316" s="174"/>
      <c r="C316" s="214"/>
    </row>
    <row r="317" spans="1:7" x14ac:dyDescent="0.3">
      <c r="A317" s="152" t="s">
        <v>369</v>
      </c>
      <c r="B317" s="174"/>
      <c r="C317" s="214"/>
    </row>
    <row r="318" spans="1:7" x14ac:dyDescent="0.3">
      <c r="A318" s="152" t="s">
        <v>370</v>
      </c>
      <c r="B318" s="174"/>
      <c r="C318" s="214"/>
    </row>
    <row r="319" spans="1:7" ht="18.5" x14ac:dyDescent="0.3">
      <c r="A319" s="161"/>
      <c r="B319" s="160" t="s">
        <v>371</v>
      </c>
      <c r="C319" s="161"/>
      <c r="D319" s="161"/>
      <c r="E319" s="161"/>
      <c r="F319" s="161"/>
      <c r="G319" s="162"/>
    </row>
    <row r="320" spans="1:7" x14ac:dyDescent="0.3">
      <c r="A320" s="169"/>
      <c r="B320" s="170" t="s">
        <v>372</v>
      </c>
      <c r="C320" s="169"/>
      <c r="D320" s="169"/>
      <c r="E320" s="171"/>
      <c r="F320" s="172"/>
      <c r="G320" s="172"/>
    </row>
    <row r="321" spans="1:3" x14ac:dyDescent="0.3">
      <c r="A321" s="152" t="s">
        <v>373</v>
      </c>
      <c r="B321" s="165" t="s">
        <v>374</v>
      </c>
      <c r="C321" s="165"/>
    </row>
    <row r="322" spans="1:3" x14ac:dyDescent="0.3">
      <c r="A322" s="152" t="s">
        <v>375</v>
      </c>
      <c r="B322" s="165" t="s">
        <v>1339</v>
      </c>
      <c r="C322" s="165"/>
    </row>
    <row r="323" spans="1:3" x14ac:dyDescent="0.3">
      <c r="A323" s="152" t="s">
        <v>376</v>
      </c>
      <c r="B323" s="165" t="s">
        <v>377</v>
      </c>
      <c r="C323" s="165"/>
    </row>
    <row r="324" spans="1:3" x14ac:dyDescent="0.3">
      <c r="A324" s="152" t="s">
        <v>378</v>
      </c>
      <c r="B324" s="165" t="s">
        <v>379</v>
      </c>
    </row>
    <row r="325" spans="1:3" x14ac:dyDescent="0.3">
      <c r="A325" s="152" t="s">
        <v>380</v>
      </c>
      <c r="B325" s="165" t="s">
        <v>381</v>
      </c>
    </row>
    <row r="326" spans="1:3" x14ac:dyDescent="0.3">
      <c r="A326" s="152" t="s">
        <v>382</v>
      </c>
      <c r="B326" s="165" t="s">
        <v>794</v>
      </c>
    </row>
    <row r="327" spans="1:3" x14ac:dyDescent="0.3">
      <c r="A327" s="152" t="s">
        <v>383</v>
      </c>
      <c r="B327" s="165" t="s">
        <v>384</v>
      </c>
    </row>
    <row r="328" spans="1:3" x14ac:dyDescent="0.3">
      <c r="A328" s="152" t="s">
        <v>385</v>
      </c>
      <c r="B328" s="165" t="s">
        <v>386</v>
      </c>
    </row>
    <row r="329" spans="1:3" x14ac:dyDescent="0.3">
      <c r="A329" s="152" t="s">
        <v>387</v>
      </c>
      <c r="B329" s="165" t="s">
        <v>1340</v>
      </c>
    </row>
    <row r="330" spans="1:3" x14ac:dyDescent="0.3">
      <c r="A330" s="152" t="s">
        <v>388</v>
      </c>
      <c r="B330" s="185" t="s">
        <v>389</v>
      </c>
    </row>
    <row r="331" spans="1:3" x14ac:dyDescent="0.3">
      <c r="A331" s="152" t="s">
        <v>390</v>
      </c>
      <c r="B331" s="185" t="s">
        <v>389</v>
      </c>
    </row>
    <row r="332" spans="1:3" x14ac:dyDescent="0.3">
      <c r="A332" s="152" t="s">
        <v>391</v>
      </c>
      <c r="B332" s="185" t="s">
        <v>389</v>
      </c>
    </row>
    <row r="333" spans="1:3" x14ac:dyDescent="0.3">
      <c r="A333" s="152" t="s">
        <v>392</v>
      </c>
      <c r="B333" s="185" t="s">
        <v>389</v>
      </c>
    </row>
    <row r="334" spans="1:3" x14ac:dyDescent="0.3">
      <c r="A334" s="152" t="s">
        <v>393</v>
      </c>
      <c r="B334" s="185" t="s">
        <v>389</v>
      </c>
    </row>
    <row r="335" spans="1:3" x14ac:dyDescent="0.3">
      <c r="A335" s="152" t="s">
        <v>394</v>
      </c>
      <c r="B335" s="185" t="s">
        <v>389</v>
      </c>
    </row>
    <row r="336" spans="1:3" x14ac:dyDescent="0.3">
      <c r="A336" s="152" t="s">
        <v>395</v>
      </c>
      <c r="B336" s="185" t="s">
        <v>389</v>
      </c>
    </row>
    <row r="337" spans="1:2" x14ac:dyDescent="0.3">
      <c r="A337" s="152" t="s">
        <v>396</v>
      </c>
      <c r="B337" s="185" t="s">
        <v>389</v>
      </c>
    </row>
    <row r="338" spans="1:2" x14ac:dyDescent="0.3">
      <c r="A338" s="152" t="s">
        <v>397</v>
      </c>
      <c r="B338" s="185" t="s">
        <v>389</v>
      </c>
    </row>
    <row r="339" spans="1:2" x14ac:dyDescent="0.3">
      <c r="A339" s="152" t="s">
        <v>398</v>
      </c>
      <c r="B339" s="185" t="s">
        <v>389</v>
      </c>
    </row>
    <row r="340" spans="1:2" x14ac:dyDescent="0.3">
      <c r="A340" s="152" t="s">
        <v>399</v>
      </c>
      <c r="B340" s="185" t="s">
        <v>389</v>
      </c>
    </row>
    <row r="341" spans="1:2" x14ac:dyDescent="0.3">
      <c r="A341" s="152" t="s">
        <v>400</v>
      </c>
      <c r="B341" s="185" t="s">
        <v>389</v>
      </c>
    </row>
    <row r="342" spans="1:2" x14ac:dyDescent="0.3">
      <c r="A342" s="152" t="s">
        <v>401</v>
      </c>
      <c r="B342" s="185" t="s">
        <v>389</v>
      </c>
    </row>
    <row r="343" spans="1:2" x14ac:dyDescent="0.3">
      <c r="A343" s="152" t="s">
        <v>402</v>
      </c>
      <c r="B343" s="185" t="s">
        <v>389</v>
      </c>
    </row>
    <row r="344" spans="1:2" x14ac:dyDescent="0.3">
      <c r="A344" s="152" t="s">
        <v>403</v>
      </c>
      <c r="B344" s="185" t="s">
        <v>389</v>
      </c>
    </row>
    <row r="345" spans="1:2" x14ac:dyDescent="0.3">
      <c r="A345" s="152" t="s">
        <v>404</v>
      </c>
      <c r="B345" s="185" t="s">
        <v>389</v>
      </c>
    </row>
    <row r="346" spans="1:2" x14ac:dyDescent="0.3">
      <c r="A346" s="152" t="s">
        <v>405</v>
      </c>
      <c r="B346" s="185" t="s">
        <v>389</v>
      </c>
    </row>
    <row r="347" spans="1:2" x14ac:dyDescent="0.3">
      <c r="A347" s="152" t="s">
        <v>406</v>
      </c>
      <c r="B347" s="185" t="s">
        <v>389</v>
      </c>
    </row>
    <row r="348" spans="1:2" x14ac:dyDescent="0.3">
      <c r="A348" s="152" t="s">
        <v>407</v>
      </c>
      <c r="B348" s="185" t="s">
        <v>389</v>
      </c>
    </row>
    <row r="349" spans="1:2" x14ac:dyDescent="0.3">
      <c r="A349" s="152" t="s">
        <v>408</v>
      </c>
      <c r="B349" s="185" t="s">
        <v>389</v>
      </c>
    </row>
    <row r="350" spans="1:2" x14ac:dyDescent="0.3">
      <c r="A350" s="152" t="s">
        <v>409</v>
      </c>
      <c r="B350" s="185" t="s">
        <v>389</v>
      </c>
    </row>
    <row r="351" spans="1:2" x14ac:dyDescent="0.3">
      <c r="A351" s="152" t="s">
        <v>410</v>
      </c>
      <c r="B351" s="185" t="s">
        <v>389</v>
      </c>
    </row>
    <row r="352" spans="1:2" x14ac:dyDescent="0.3">
      <c r="A352" s="152" t="s">
        <v>411</v>
      </c>
      <c r="B352" s="185" t="s">
        <v>389</v>
      </c>
    </row>
    <row r="353" spans="1:2" x14ac:dyDescent="0.3">
      <c r="A353" s="152" t="s">
        <v>412</v>
      </c>
      <c r="B353" s="185" t="s">
        <v>389</v>
      </c>
    </row>
    <row r="354" spans="1:2" x14ac:dyDescent="0.3">
      <c r="A354" s="152" t="s">
        <v>413</v>
      </c>
      <c r="B354" s="185" t="s">
        <v>389</v>
      </c>
    </row>
    <row r="355" spans="1:2" x14ac:dyDescent="0.3">
      <c r="A355" s="152" t="s">
        <v>414</v>
      </c>
      <c r="B355" s="185" t="s">
        <v>389</v>
      </c>
    </row>
    <row r="356" spans="1:2" x14ac:dyDescent="0.3">
      <c r="A356" s="152" t="s">
        <v>415</v>
      </c>
      <c r="B356" s="185" t="s">
        <v>389</v>
      </c>
    </row>
    <row r="357" spans="1:2" x14ac:dyDescent="0.3">
      <c r="A357" s="152" t="s">
        <v>416</v>
      </c>
      <c r="B357" s="185" t="s">
        <v>389</v>
      </c>
    </row>
    <row r="358" spans="1:2" x14ac:dyDescent="0.3">
      <c r="A358" s="152" t="s">
        <v>417</v>
      </c>
      <c r="B358" s="185" t="s">
        <v>389</v>
      </c>
    </row>
    <row r="359" spans="1:2" x14ac:dyDescent="0.3">
      <c r="A359" s="152" t="s">
        <v>418</v>
      </c>
      <c r="B359" s="185" t="s">
        <v>389</v>
      </c>
    </row>
    <row r="360" spans="1:2" x14ac:dyDescent="0.3">
      <c r="A360" s="152" t="s">
        <v>419</v>
      </c>
      <c r="B360" s="185" t="s">
        <v>389</v>
      </c>
    </row>
    <row r="361" spans="1:2" x14ac:dyDescent="0.3">
      <c r="A361" s="152" t="s">
        <v>420</v>
      </c>
      <c r="B361" s="185" t="s">
        <v>389</v>
      </c>
    </row>
    <row r="362" spans="1:2" x14ac:dyDescent="0.3">
      <c r="A362" s="152" t="s">
        <v>421</v>
      </c>
      <c r="B362" s="185" t="s">
        <v>389</v>
      </c>
    </row>
    <row r="363" spans="1:2" x14ac:dyDescent="0.3">
      <c r="A363" s="152" t="s">
        <v>422</v>
      </c>
      <c r="B363" s="185" t="s">
        <v>389</v>
      </c>
    </row>
    <row r="364" spans="1:2" x14ac:dyDescent="0.3">
      <c r="A364" s="152" t="s">
        <v>423</v>
      </c>
      <c r="B364" s="185" t="s">
        <v>389</v>
      </c>
    </row>
    <row r="365" spans="1:2" x14ac:dyDescent="0.3">
      <c r="A365" s="152" t="s">
        <v>424</v>
      </c>
      <c r="B365" s="185" t="s">
        <v>389</v>
      </c>
    </row>
    <row r="369" spans="1:7" ht="13" x14ac:dyDescent="0.3">
      <c r="A369" s="175"/>
      <c r="B369" s="175"/>
      <c r="C369" s="175"/>
      <c r="D369" s="175"/>
      <c r="E369" s="175"/>
      <c r="F369" s="175"/>
      <c r="G369" s="175"/>
    </row>
    <row r="370" spans="1:7" ht="13" x14ac:dyDescent="0.3">
      <c r="A370" s="175"/>
      <c r="B370" s="175"/>
      <c r="C370" s="175"/>
      <c r="D370" s="175"/>
      <c r="E370" s="175"/>
      <c r="F370" s="175"/>
      <c r="G370" s="175"/>
    </row>
    <row r="371" spans="1:7" ht="13" x14ac:dyDescent="0.3">
      <c r="A371" s="175"/>
      <c r="B371" s="175"/>
      <c r="C371" s="175"/>
      <c r="D371" s="175"/>
      <c r="E371" s="175"/>
      <c r="F371" s="175"/>
      <c r="G371" s="175"/>
    </row>
    <row r="372" spans="1:7" ht="13" x14ac:dyDescent="0.3">
      <c r="A372" s="175"/>
      <c r="B372" s="175"/>
      <c r="C372" s="175"/>
      <c r="D372" s="175"/>
      <c r="E372" s="175"/>
      <c r="F372" s="175"/>
      <c r="G372" s="175"/>
    </row>
    <row r="373" spans="1:7" ht="13" x14ac:dyDescent="0.3">
      <c r="A373" s="175"/>
      <c r="B373" s="175"/>
      <c r="C373" s="175"/>
      <c r="D373" s="175"/>
      <c r="E373" s="175"/>
      <c r="F373" s="175"/>
      <c r="G373" s="175"/>
    </row>
    <row r="374" spans="1:7" ht="13" x14ac:dyDescent="0.3">
      <c r="A374" s="175"/>
      <c r="B374" s="175"/>
      <c r="C374" s="175"/>
      <c r="D374" s="175"/>
      <c r="E374" s="175"/>
      <c r="F374" s="175"/>
      <c r="G374" s="175"/>
    </row>
    <row r="375" spans="1:7" ht="13" x14ac:dyDescent="0.3">
      <c r="A375" s="175"/>
      <c r="B375" s="175"/>
      <c r="C375" s="175"/>
      <c r="D375" s="175"/>
      <c r="E375" s="175"/>
      <c r="F375" s="175"/>
      <c r="G375" s="175"/>
    </row>
    <row r="376" spans="1:7" ht="13" x14ac:dyDescent="0.3">
      <c r="A376" s="175"/>
      <c r="B376" s="175"/>
      <c r="C376" s="175"/>
      <c r="D376" s="175"/>
      <c r="E376" s="175"/>
      <c r="F376" s="175"/>
      <c r="G376" s="175"/>
    </row>
    <row r="377" spans="1:7" ht="13" x14ac:dyDescent="0.3">
      <c r="A377" s="175"/>
      <c r="B377" s="175"/>
      <c r="C377" s="175"/>
      <c r="D377" s="175"/>
      <c r="E377" s="175"/>
      <c r="F377" s="175"/>
      <c r="G377" s="175"/>
    </row>
    <row r="378" spans="1:7" ht="13" x14ac:dyDescent="0.3">
      <c r="A378" s="175"/>
      <c r="B378" s="175"/>
      <c r="C378" s="175"/>
      <c r="D378" s="175"/>
      <c r="E378" s="175"/>
      <c r="F378" s="175"/>
      <c r="G378" s="175"/>
    </row>
    <row r="379" spans="1:7" ht="13" x14ac:dyDescent="0.3">
      <c r="A379" s="175"/>
      <c r="B379" s="175"/>
      <c r="C379" s="175"/>
      <c r="D379" s="175"/>
      <c r="E379" s="175"/>
      <c r="F379" s="175"/>
      <c r="G379" s="175"/>
    </row>
    <row r="380" spans="1:7" ht="13" x14ac:dyDescent="0.3">
      <c r="A380" s="175"/>
      <c r="B380" s="175"/>
      <c r="C380" s="175"/>
      <c r="D380" s="175"/>
      <c r="E380" s="175"/>
      <c r="F380" s="175"/>
      <c r="G380" s="175"/>
    </row>
    <row r="381" spans="1:7" ht="13" x14ac:dyDescent="0.3">
      <c r="A381" s="175"/>
      <c r="B381" s="175"/>
      <c r="C381" s="175"/>
      <c r="D381" s="175"/>
      <c r="E381" s="175"/>
      <c r="F381" s="175"/>
      <c r="G381" s="175"/>
    </row>
    <row r="382" spans="1:7" ht="13" x14ac:dyDescent="0.3">
      <c r="A382" s="175"/>
      <c r="B382" s="175"/>
      <c r="C382" s="175"/>
      <c r="D382" s="175"/>
      <c r="E382" s="175"/>
      <c r="F382" s="175"/>
      <c r="G382" s="175"/>
    </row>
    <row r="383" spans="1:7" ht="13" x14ac:dyDescent="0.3">
      <c r="A383" s="175"/>
      <c r="B383" s="175"/>
      <c r="C383" s="175"/>
      <c r="D383" s="175"/>
      <c r="E383" s="175"/>
      <c r="F383" s="175"/>
      <c r="G383" s="175"/>
    </row>
    <row r="384" spans="1:7" ht="13" x14ac:dyDescent="0.3">
      <c r="A384" s="175"/>
      <c r="B384" s="175"/>
      <c r="C384" s="175"/>
      <c r="D384" s="175"/>
      <c r="E384" s="175"/>
      <c r="F384" s="175"/>
      <c r="G384" s="175"/>
    </row>
    <row r="385" spans="1:7" ht="13" x14ac:dyDescent="0.3">
      <c r="A385" s="175"/>
      <c r="B385" s="175"/>
      <c r="C385" s="175"/>
      <c r="D385" s="175"/>
      <c r="E385" s="175"/>
      <c r="F385" s="175"/>
      <c r="G385" s="175"/>
    </row>
    <row r="386" spans="1:7" ht="13" x14ac:dyDescent="0.3">
      <c r="A386" s="175"/>
      <c r="B386" s="175"/>
      <c r="C386" s="175"/>
      <c r="D386" s="175"/>
      <c r="E386" s="175"/>
      <c r="F386" s="175"/>
      <c r="G386" s="175"/>
    </row>
    <row r="387" spans="1:7" ht="13" x14ac:dyDescent="0.3">
      <c r="A387" s="175"/>
      <c r="B387" s="175"/>
      <c r="C387" s="175"/>
      <c r="D387" s="175"/>
      <c r="E387" s="175"/>
      <c r="F387" s="175"/>
      <c r="G387" s="175"/>
    </row>
    <row r="388" spans="1:7" ht="13" x14ac:dyDescent="0.3">
      <c r="A388" s="175"/>
      <c r="B388" s="175"/>
      <c r="C388" s="175"/>
      <c r="D388" s="175"/>
      <c r="E388" s="175"/>
      <c r="F388" s="175"/>
      <c r="G388" s="175"/>
    </row>
    <row r="389" spans="1:7" ht="13" x14ac:dyDescent="0.3">
      <c r="A389" s="175"/>
      <c r="B389" s="175"/>
      <c r="C389" s="175"/>
      <c r="D389" s="175"/>
      <c r="E389" s="175"/>
      <c r="F389" s="175"/>
      <c r="G389" s="175"/>
    </row>
    <row r="390" spans="1:7" ht="13" x14ac:dyDescent="0.3">
      <c r="A390" s="175"/>
      <c r="B390" s="175"/>
      <c r="C390" s="175"/>
      <c r="D390" s="175"/>
      <c r="E390" s="175"/>
      <c r="F390" s="175"/>
      <c r="G390" s="175"/>
    </row>
    <row r="391" spans="1:7" ht="13" x14ac:dyDescent="0.3">
      <c r="A391" s="175"/>
      <c r="B391" s="175"/>
      <c r="C391" s="175"/>
      <c r="D391" s="175"/>
      <c r="E391" s="175"/>
      <c r="F391" s="175"/>
      <c r="G391" s="175"/>
    </row>
    <row r="392" spans="1:7" ht="13" x14ac:dyDescent="0.3">
      <c r="A392" s="175"/>
      <c r="B392" s="175"/>
      <c r="C392" s="175"/>
      <c r="D392" s="175"/>
      <c r="E392" s="175"/>
      <c r="F392" s="175"/>
      <c r="G392" s="175"/>
    </row>
    <row r="393" spans="1:7" ht="13" x14ac:dyDescent="0.3">
      <c r="A393" s="175"/>
      <c r="B393" s="175"/>
      <c r="C393" s="175"/>
      <c r="D393" s="175"/>
      <c r="E393" s="175"/>
      <c r="F393" s="175"/>
      <c r="G393" s="175"/>
    </row>
    <row r="394" spans="1:7" ht="13" x14ac:dyDescent="0.3">
      <c r="A394" s="175"/>
      <c r="B394" s="175"/>
      <c r="C394" s="175"/>
      <c r="D394" s="175"/>
      <c r="E394" s="175"/>
      <c r="F394" s="175"/>
      <c r="G394" s="175"/>
    </row>
    <row r="395" spans="1:7" ht="13" x14ac:dyDescent="0.3">
      <c r="A395" s="175"/>
      <c r="B395" s="175"/>
      <c r="C395" s="175"/>
      <c r="D395" s="175"/>
      <c r="E395" s="175"/>
      <c r="F395" s="175"/>
      <c r="G395" s="175"/>
    </row>
    <row r="396" spans="1:7" ht="13" x14ac:dyDescent="0.3">
      <c r="A396" s="175"/>
      <c r="B396" s="175"/>
      <c r="C396" s="175"/>
      <c r="D396" s="175"/>
      <c r="E396" s="175"/>
      <c r="F396" s="175"/>
      <c r="G396" s="175"/>
    </row>
    <row r="397" spans="1:7" ht="13" x14ac:dyDescent="0.3">
      <c r="A397" s="175"/>
      <c r="B397" s="175"/>
      <c r="C397" s="175"/>
      <c r="D397" s="175"/>
      <c r="E397" s="175"/>
      <c r="F397" s="175"/>
      <c r="G397" s="175"/>
    </row>
    <row r="398" spans="1:7" ht="13" x14ac:dyDescent="0.3">
      <c r="A398" s="175"/>
      <c r="B398" s="175"/>
      <c r="C398" s="175"/>
      <c r="D398" s="175"/>
      <c r="E398" s="175"/>
      <c r="F398" s="175"/>
      <c r="G398" s="175"/>
    </row>
    <row r="399" spans="1:7" ht="13" x14ac:dyDescent="0.3">
      <c r="A399" s="175"/>
      <c r="B399" s="175"/>
      <c r="C399" s="175"/>
      <c r="D399" s="175"/>
      <c r="E399" s="175"/>
      <c r="F399" s="175"/>
      <c r="G399" s="175"/>
    </row>
    <row r="400" spans="1:7" ht="13" x14ac:dyDescent="0.3">
      <c r="A400" s="175"/>
      <c r="B400" s="175"/>
      <c r="C400" s="175"/>
      <c r="D400" s="175"/>
      <c r="E400" s="175"/>
      <c r="F400" s="175"/>
      <c r="G400" s="175"/>
    </row>
    <row r="401" spans="1:7" ht="13" x14ac:dyDescent="0.3">
      <c r="A401" s="175"/>
      <c r="B401" s="175"/>
      <c r="C401" s="175"/>
      <c r="D401" s="175"/>
      <c r="E401" s="175"/>
      <c r="F401" s="175"/>
      <c r="G401" s="175"/>
    </row>
    <row r="402" spans="1:7" ht="13" x14ac:dyDescent="0.3">
      <c r="A402" s="175"/>
      <c r="B402" s="175"/>
      <c r="C402" s="175"/>
      <c r="D402" s="175"/>
      <c r="E402" s="175"/>
      <c r="F402" s="175"/>
      <c r="G402" s="175"/>
    </row>
    <row r="403" spans="1:7" ht="13" x14ac:dyDescent="0.3">
      <c r="A403" s="175"/>
      <c r="B403" s="175"/>
      <c r="C403" s="175"/>
      <c r="D403" s="175"/>
      <c r="E403" s="175"/>
      <c r="F403" s="175"/>
      <c r="G403" s="175"/>
    </row>
    <row r="404" spans="1:7" ht="13" x14ac:dyDescent="0.3">
      <c r="A404" s="175"/>
      <c r="B404" s="175"/>
      <c r="C404" s="175"/>
      <c r="D404" s="175"/>
      <c r="E404" s="175"/>
      <c r="F404" s="175"/>
      <c r="G404" s="175"/>
    </row>
    <row r="405" spans="1:7" ht="13" x14ac:dyDescent="0.3">
      <c r="A405" s="175"/>
      <c r="B405" s="175"/>
      <c r="C405" s="175"/>
      <c r="D405" s="175"/>
      <c r="E405" s="175"/>
      <c r="F405" s="175"/>
      <c r="G405" s="175"/>
    </row>
    <row r="406" spans="1:7" ht="13" x14ac:dyDescent="0.3">
      <c r="A406" s="175"/>
      <c r="B406" s="175"/>
      <c r="C406" s="175"/>
      <c r="D406" s="175"/>
      <c r="E406" s="175"/>
      <c r="F406" s="175"/>
      <c r="G406" s="175"/>
    </row>
    <row r="407" spans="1:7" ht="13" x14ac:dyDescent="0.3">
      <c r="A407" s="175"/>
      <c r="B407" s="175"/>
      <c r="C407" s="175"/>
      <c r="D407" s="175"/>
      <c r="E407" s="175"/>
      <c r="F407" s="175"/>
      <c r="G407" s="175"/>
    </row>
    <row r="408" spans="1:7" ht="13" x14ac:dyDescent="0.3">
      <c r="A408" s="175"/>
      <c r="B408" s="175"/>
      <c r="C408" s="175"/>
      <c r="D408" s="175"/>
      <c r="E408" s="175"/>
      <c r="F408" s="175"/>
      <c r="G408" s="175"/>
    </row>
    <row r="409" spans="1:7" ht="13" x14ac:dyDescent="0.3">
      <c r="A409" s="175"/>
      <c r="B409" s="175"/>
      <c r="C409" s="175"/>
      <c r="D409" s="175"/>
      <c r="E409" s="175"/>
      <c r="F409" s="175"/>
      <c r="G409" s="175"/>
    </row>
    <row r="410" spans="1:7" ht="13" x14ac:dyDescent="0.3">
      <c r="A410" s="175"/>
      <c r="B410" s="175"/>
      <c r="C410" s="175"/>
      <c r="D410" s="175"/>
      <c r="E410" s="175"/>
      <c r="F410" s="175"/>
      <c r="G410" s="175"/>
    </row>
    <row r="411" spans="1:7" ht="13" x14ac:dyDescent="0.3">
      <c r="A411" s="175"/>
      <c r="B411" s="175"/>
      <c r="C411" s="175"/>
      <c r="D411" s="175"/>
      <c r="E411" s="175"/>
      <c r="F411" s="175"/>
      <c r="G411" s="175"/>
    </row>
    <row r="412" spans="1:7" ht="13" x14ac:dyDescent="0.3">
      <c r="A412" s="175"/>
      <c r="B412" s="175"/>
      <c r="C412" s="175"/>
      <c r="D412" s="175"/>
      <c r="E412" s="175"/>
      <c r="F412" s="175"/>
      <c r="G412" s="175"/>
    </row>
    <row r="413" spans="1:7" ht="13" x14ac:dyDescent="0.3">
      <c r="A413" s="175"/>
      <c r="B413" s="175"/>
      <c r="C413" s="175"/>
      <c r="D413" s="175"/>
      <c r="E413" s="175"/>
      <c r="F413" s="175"/>
      <c r="G413" s="175"/>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812289DA-22E7-47B3-9BAC-E6D7C801E7A3}"/>
    <hyperlink ref="B7" location="'A. HTT General'!B26" display="2. Regulatory Summary" xr:uid="{8E068E8B-B014-45A7-B80E-8B25CE3849F6}"/>
    <hyperlink ref="B8" location="'A. HTT General'!B36" display="3. General Cover Pool / Covered Bond Information" xr:uid="{AEFB797E-6C46-486E-99D3-F823A75E5F61}"/>
    <hyperlink ref="B9" location="'A. HTT General'!B285" display="4. References to Capital Requirements Regulation (CRR) 129(7)" xr:uid="{6D25B2BF-D8D7-4A23-AF11-4A9B686E1C1D}"/>
    <hyperlink ref="B11" location="'A. HTT General'!B319" display="6. Other relevant information" xr:uid="{F5412FAD-8671-4D1F-BCA1-DB86E319D33A}"/>
    <hyperlink ref="B27" r:id="rId1" display="UCITS Compliance" xr:uid="{949766A4-7184-471D-90F1-E9BBBD57D2F3}"/>
    <hyperlink ref="B28" r:id="rId2" xr:uid="{A17A4452-E1FA-4D89-B4AF-C65D98634777}"/>
    <hyperlink ref="B29" r:id="rId3" xr:uid="{4DDAFC2B-2B09-4762-B5E2-71C2581A0818}"/>
    <hyperlink ref="B10" location="'A. HTT General'!B311" display="5. References to Capital Requirements Regulation (CRR) 129(1)" xr:uid="{7027B918-E298-4690-86DA-3954EE9A2FF9}"/>
    <hyperlink ref="C229" r:id="rId4" xr:uid="{034AC381-B604-47D5-A3DF-1D18E874FCC4}"/>
    <hyperlink ref="D293" location="'B2. HTT Public Sector Assets'!B129" display="'B2. HTT Public Sector Assets'!B129" xr:uid="{68130FCF-687F-4B95-ABBD-0D98EF8D8784}"/>
    <hyperlink ref="F292" location="'B2. HTT Public Sector Assets'!A18" display="'B2. HTT Public Sector Assets'!A18" xr:uid="{C717C1F0-2B8E-4E9D-B19B-64F4E5FF24F4}"/>
    <hyperlink ref="D292" location="'B1. HTT Mortgage Assets'!B287" display="'B1. HTT Mortgage Assets'!B287" xr:uid="{0EF9B1F5-C1B2-4226-96D2-E5F0EE64FE46}"/>
    <hyperlink ref="D300" location="'B2. HTT Public Sector Assets'!B166" display="'B2. HTT Public Sector Assets'!B166" xr:uid="{3C2AD963-8080-4380-95BE-5BE420D8A550}"/>
    <hyperlink ref="D290" location="'B2. HTT Public Sector Assets'!B48" display="'B2. HTT Public Sector Assets'!B48" xr:uid="{FA576B1A-3B57-4292-B2A7-E3EFB063B142}"/>
    <hyperlink ref="C289" location="'A. HTT General'!A39" display="'A. HTT General'!A39" xr:uid="{48E51A1D-7B08-461E-A364-1BE7E18FD224}"/>
    <hyperlink ref="C290" location="'B1. HTT Mortgage Assets'!B43" display="'B1. HTT Mortgage Assets'!B43" xr:uid="{F176B799-3BE2-4055-A625-F24CF3B3D3E3}"/>
    <hyperlink ref="C291" location="'A. HTT General'!A52" display="'A. HTT General'!A52" xr:uid="{08FEB549-6AB3-46AC-86EA-9FDCD01C778C}"/>
    <hyperlink ref="C295" location="'A. HTT General'!B163" display="'A. HTT General'!B163" xr:uid="{592857D9-B7EF-44AE-8DD7-52156741B6F5}"/>
    <hyperlink ref="C296" location="'A. HTT General'!B137" display="'A. HTT General'!B137" xr:uid="{7EAC4D4B-BD38-48E2-B642-9069EE0C4C9E}"/>
    <hyperlink ref="C297" location="'C. HTT Harmonised Glossary'!B17" display="'C. HTT Harmonised Glossary'!B17" xr:uid="{ECCC1EC6-7461-4E13-A105-EB6E72B84EF7}"/>
    <hyperlink ref="C298" location="'A. HTT General'!B65" display="'A. HTT General'!B65" xr:uid="{CD70270E-3CC3-4C89-810C-44F9F48EFB00}"/>
    <hyperlink ref="C299" location="'A. HTT General'!B88" display="'A. HTT General'!B88" xr:uid="{67F3C4E1-27EA-42F8-AC44-95B4A432EAD1}"/>
    <hyperlink ref="C300" location="'B1. HTT Mortgage Assets'!B180" display="'B1. HTT Mortgage Assets'!B180" xr:uid="{E1A06240-9059-47BE-83F6-F6747E03CA6A}"/>
    <hyperlink ref="C292" location="'B1. HTT Mortgage Assets'!B186" display="'B1. HTT Mortgage Assets'!B186" xr:uid="{6626F3FF-3EB1-4D32-81AC-C1C3A489B526}"/>
    <hyperlink ref="C288" location="'A. HTT General'!A38" display="'A. HTT General'!A38" xr:uid="{B3C3E646-C887-4E0C-B6CA-9E767221A352}"/>
    <hyperlink ref="C294" location="'A. HTT General'!B111" display="'A. HTT General'!B111" xr:uid="{A924CB03-9EF3-4F8F-82ED-6F57CBA4192E}"/>
    <hyperlink ref="C293" location="'B1. HTT Mortgage Assets'!B149" display="'B1. HTT Mortgage Assets'!B149" xr:uid="{8C50A7BD-28C5-4F45-A2F7-B1E1EEB00B66}"/>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89E93-A377-4A6C-9A39-033D4BC24A1B}">
  <sheetPr>
    <tabColor theme="5" tint="-0.249977111117893"/>
  </sheetPr>
  <dimension ref="A1:G598"/>
  <sheetViews>
    <sheetView view="pageBreakPreview" zoomScale="60" zoomScaleNormal="100" workbookViewId="0">
      <selection activeCell="C277" sqref="C277:C279"/>
    </sheetView>
  </sheetViews>
  <sheetFormatPr defaultRowHeight="14.5" x14ac:dyDescent="0.3"/>
  <cols>
    <col min="1" max="1" width="12.6328125" style="152" customWidth="1"/>
    <col min="2" max="2" width="55.36328125" style="152" customWidth="1"/>
    <col min="3" max="3" width="37.26953125" style="152" customWidth="1"/>
    <col min="4" max="4" width="37.1796875" style="152" customWidth="1"/>
    <col min="5" max="5" width="6.08984375" style="152" customWidth="1"/>
    <col min="6" max="6" width="37.81640625" style="152" customWidth="1"/>
    <col min="7" max="7" width="37.81640625" style="145" customWidth="1"/>
    <col min="8" max="16384" width="8.7265625" style="147"/>
  </cols>
  <sheetData>
    <row r="1" spans="1:7" ht="31" x14ac:dyDescent="0.3">
      <c r="A1" s="144" t="s">
        <v>784</v>
      </c>
      <c r="B1" s="144"/>
      <c r="C1" s="145"/>
      <c r="D1" s="145"/>
      <c r="E1" s="145"/>
      <c r="F1" s="146" t="s">
        <v>1240</v>
      </c>
    </row>
    <row r="2" spans="1:7" ht="13.5" thickBot="1" x14ac:dyDescent="0.35">
      <c r="A2" s="145"/>
      <c r="B2" s="145"/>
      <c r="C2" s="145"/>
      <c r="D2" s="145"/>
      <c r="E2" s="145"/>
      <c r="F2" s="145"/>
    </row>
    <row r="3" spans="1:7" ht="19" thickBot="1" x14ac:dyDescent="0.35">
      <c r="A3" s="149"/>
      <c r="B3" s="150" t="s">
        <v>0</v>
      </c>
      <c r="C3" s="151" t="s">
        <v>1241</v>
      </c>
      <c r="D3" s="149"/>
      <c r="E3" s="149"/>
      <c r="F3" s="145"/>
      <c r="G3" s="149"/>
    </row>
    <row r="4" spans="1:7" ht="15" thickBot="1" x14ac:dyDescent="0.35"/>
    <row r="5" spans="1:7" ht="18.5" x14ac:dyDescent="0.3">
      <c r="A5" s="153"/>
      <c r="B5" s="154" t="s">
        <v>425</v>
      </c>
      <c r="C5" s="153"/>
      <c r="E5" s="155"/>
      <c r="F5" s="155"/>
    </row>
    <row r="6" spans="1:7" x14ac:dyDescent="0.3">
      <c r="B6" s="217" t="s">
        <v>426</v>
      </c>
    </row>
    <row r="7" spans="1:7" x14ac:dyDescent="0.3">
      <c r="B7" s="218" t="s">
        <v>427</v>
      </c>
    </row>
    <row r="8" spans="1:7" ht="15" thickBot="1" x14ac:dyDescent="0.35">
      <c r="B8" s="219" t="s">
        <v>428</v>
      </c>
    </row>
    <row r="9" spans="1:7" x14ac:dyDescent="0.3">
      <c r="B9" s="220"/>
    </row>
    <row r="10" spans="1:7" ht="37" x14ac:dyDescent="0.3">
      <c r="A10" s="160" t="s">
        <v>6</v>
      </c>
      <c r="B10" s="160" t="s">
        <v>426</v>
      </c>
      <c r="C10" s="161"/>
      <c r="D10" s="161"/>
      <c r="E10" s="161"/>
      <c r="F10" s="161"/>
      <c r="G10" s="162"/>
    </row>
    <row r="11" spans="1:7" x14ac:dyDescent="0.3">
      <c r="A11" s="169"/>
      <c r="B11" s="170" t="s">
        <v>429</v>
      </c>
      <c r="C11" s="169" t="s">
        <v>53</v>
      </c>
      <c r="D11" s="169"/>
      <c r="E11" s="169"/>
      <c r="F11" s="172" t="s">
        <v>430</v>
      </c>
      <c r="G11" s="172"/>
    </row>
    <row r="12" spans="1:7" x14ac:dyDescent="0.3">
      <c r="A12" s="152" t="s">
        <v>431</v>
      </c>
      <c r="B12" s="152" t="s">
        <v>432</v>
      </c>
      <c r="C12" s="173">
        <v>2950.9621442799598</v>
      </c>
      <c r="F12" s="180">
        <f>IF($C$15=0,"",IF(C12="[for completion]","",C12/$C$15))</f>
        <v>1</v>
      </c>
    </row>
    <row r="13" spans="1:7" x14ac:dyDescent="0.3">
      <c r="A13" s="152" t="s">
        <v>433</v>
      </c>
      <c r="B13" s="152" t="s">
        <v>434</v>
      </c>
      <c r="C13" s="173">
        <v>0</v>
      </c>
      <c r="F13" s="180">
        <f>IF($C$15=0,"",IF(C13="[for completion]","",C13/$C$15))</f>
        <v>0</v>
      </c>
    </row>
    <row r="14" spans="1:7" x14ac:dyDescent="0.3">
      <c r="A14" s="152" t="s">
        <v>435</v>
      </c>
      <c r="B14" s="152" t="s">
        <v>65</v>
      </c>
      <c r="C14" s="173">
        <v>0</v>
      </c>
      <c r="F14" s="180">
        <f>IF($C$15=0,"",IF(C14="[for completion]","",C14/$C$15))</f>
        <v>0</v>
      </c>
    </row>
    <row r="15" spans="1:7" x14ac:dyDescent="0.3">
      <c r="A15" s="152" t="s">
        <v>436</v>
      </c>
      <c r="B15" s="221" t="s">
        <v>67</v>
      </c>
      <c r="C15" s="173">
        <f>SUM(C12:C14)</f>
        <v>2950.9621442799598</v>
      </c>
      <c r="F15" s="222">
        <f>SUM(F12:F14)</f>
        <v>1</v>
      </c>
    </row>
    <row r="16" spans="1:7" x14ac:dyDescent="0.3">
      <c r="A16" s="152" t="s">
        <v>437</v>
      </c>
      <c r="B16" s="185" t="s">
        <v>438</v>
      </c>
      <c r="C16" s="173"/>
      <c r="F16" s="180">
        <f t="shared" ref="F16:F26" si="0">IF($C$15=0,"",IF(C16="[for completion]","",C16/$C$15))</f>
        <v>0</v>
      </c>
    </row>
    <row r="17" spans="1:7" x14ac:dyDescent="0.3">
      <c r="A17" s="152" t="s">
        <v>439</v>
      </c>
      <c r="B17" s="185" t="s">
        <v>440</v>
      </c>
      <c r="C17" s="173"/>
      <c r="F17" s="180">
        <f t="shared" si="0"/>
        <v>0</v>
      </c>
    </row>
    <row r="18" spans="1:7" x14ac:dyDescent="0.3">
      <c r="A18" s="152" t="s">
        <v>441</v>
      </c>
      <c r="B18" s="185" t="s">
        <v>171</v>
      </c>
      <c r="C18" s="173"/>
      <c r="F18" s="180">
        <f t="shared" si="0"/>
        <v>0</v>
      </c>
    </row>
    <row r="19" spans="1:7" x14ac:dyDescent="0.3">
      <c r="A19" s="152" t="s">
        <v>442</v>
      </c>
      <c r="B19" s="185" t="s">
        <v>171</v>
      </c>
      <c r="C19" s="173"/>
      <c r="F19" s="180">
        <f t="shared" si="0"/>
        <v>0</v>
      </c>
    </row>
    <row r="20" spans="1:7" x14ac:dyDescent="0.3">
      <c r="A20" s="152" t="s">
        <v>443</v>
      </c>
      <c r="B20" s="185" t="s">
        <v>171</v>
      </c>
      <c r="C20" s="173"/>
      <c r="F20" s="180">
        <f t="shared" si="0"/>
        <v>0</v>
      </c>
    </row>
    <row r="21" spans="1:7" x14ac:dyDescent="0.3">
      <c r="A21" s="152" t="s">
        <v>444</v>
      </c>
      <c r="B21" s="185" t="s">
        <v>171</v>
      </c>
      <c r="C21" s="173"/>
      <c r="F21" s="180">
        <f t="shared" si="0"/>
        <v>0</v>
      </c>
    </row>
    <row r="22" spans="1:7" x14ac:dyDescent="0.3">
      <c r="A22" s="152" t="s">
        <v>445</v>
      </c>
      <c r="B22" s="185" t="s">
        <v>171</v>
      </c>
      <c r="C22" s="173"/>
      <c r="F22" s="180">
        <f t="shared" si="0"/>
        <v>0</v>
      </c>
    </row>
    <row r="23" spans="1:7" x14ac:dyDescent="0.3">
      <c r="A23" s="152" t="s">
        <v>446</v>
      </c>
      <c r="B23" s="185" t="s">
        <v>171</v>
      </c>
      <c r="C23" s="173"/>
      <c r="F23" s="180">
        <f t="shared" si="0"/>
        <v>0</v>
      </c>
    </row>
    <row r="24" spans="1:7" x14ac:dyDescent="0.3">
      <c r="A24" s="152" t="s">
        <v>447</v>
      </c>
      <c r="B24" s="185" t="s">
        <v>171</v>
      </c>
      <c r="C24" s="173"/>
      <c r="F24" s="180">
        <f t="shared" si="0"/>
        <v>0</v>
      </c>
    </row>
    <row r="25" spans="1:7" x14ac:dyDescent="0.3">
      <c r="A25" s="152" t="s">
        <v>448</v>
      </c>
      <c r="B25" s="185" t="s">
        <v>171</v>
      </c>
      <c r="C25" s="173"/>
      <c r="F25" s="180">
        <f t="shared" si="0"/>
        <v>0</v>
      </c>
    </row>
    <row r="26" spans="1:7" x14ac:dyDescent="0.3">
      <c r="A26" s="152" t="s">
        <v>1341</v>
      </c>
      <c r="B26" s="185" t="s">
        <v>171</v>
      </c>
      <c r="C26" s="186"/>
      <c r="D26" s="175"/>
      <c r="E26" s="175"/>
      <c r="F26" s="180">
        <f t="shared" si="0"/>
        <v>0</v>
      </c>
    </row>
    <row r="27" spans="1:7" x14ac:dyDescent="0.3">
      <c r="A27" s="169"/>
      <c r="B27" s="170" t="s">
        <v>449</v>
      </c>
      <c r="C27" s="169" t="s">
        <v>450</v>
      </c>
      <c r="D27" s="169" t="s">
        <v>451</v>
      </c>
      <c r="E27" s="171"/>
      <c r="F27" s="169" t="s">
        <v>452</v>
      </c>
      <c r="G27" s="172"/>
    </row>
    <row r="28" spans="1:7" x14ac:dyDescent="0.3">
      <c r="A28" s="152" t="s">
        <v>453</v>
      </c>
      <c r="B28" s="152" t="s">
        <v>454</v>
      </c>
      <c r="C28" s="173">
        <v>43299</v>
      </c>
      <c r="D28" s="173" t="s">
        <v>91</v>
      </c>
      <c r="F28" s="223">
        <f>IF(AND(C28="[For completion]",D28="[For completion]"),"[For completion]",SUM(C28:D28))</f>
        <v>43299</v>
      </c>
    </row>
    <row r="29" spans="1:7" x14ac:dyDescent="0.3">
      <c r="A29" s="152" t="s">
        <v>455</v>
      </c>
      <c r="B29" s="165" t="s">
        <v>456</v>
      </c>
      <c r="C29" s="173">
        <v>24049</v>
      </c>
      <c r="D29" s="173" t="s">
        <v>91</v>
      </c>
      <c r="F29" s="223">
        <f t="shared" ref="F29:F30" si="1">IF(AND(C29="[For completion]",D29="[For completion]"),"[For completion]",SUM(C29:D29))</f>
        <v>24049</v>
      </c>
    </row>
    <row r="30" spans="1:7" x14ac:dyDescent="0.3">
      <c r="A30" s="152" t="s">
        <v>457</v>
      </c>
      <c r="B30" s="165" t="s">
        <v>458</v>
      </c>
      <c r="C30" s="173">
        <v>0</v>
      </c>
      <c r="D30" s="173">
        <v>0</v>
      </c>
      <c r="F30" s="223">
        <f t="shared" si="1"/>
        <v>0</v>
      </c>
    </row>
    <row r="31" spans="1:7" x14ac:dyDescent="0.3">
      <c r="A31" s="152" t="s">
        <v>459</v>
      </c>
      <c r="B31" s="165"/>
    </row>
    <row r="32" spans="1:7" x14ac:dyDescent="0.3">
      <c r="A32" s="152" t="s">
        <v>460</v>
      </c>
      <c r="B32" s="165"/>
    </row>
    <row r="33" spans="1:7" x14ac:dyDescent="0.3">
      <c r="A33" s="152" t="s">
        <v>461</v>
      </c>
      <c r="B33" s="165"/>
    </row>
    <row r="34" spans="1:7" x14ac:dyDescent="0.3">
      <c r="A34" s="152" t="s">
        <v>462</v>
      </c>
      <c r="B34" s="165"/>
    </row>
    <row r="35" spans="1:7" x14ac:dyDescent="0.3">
      <c r="A35" s="169"/>
      <c r="B35" s="170" t="s">
        <v>463</v>
      </c>
      <c r="C35" s="169" t="s">
        <v>464</v>
      </c>
      <c r="D35" s="169" t="s">
        <v>465</v>
      </c>
      <c r="E35" s="171"/>
      <c r="F35" s="172" t="s">
        <v>430</v>
      </c>
      <c r="G35" s="172"/>
    </row>
    <row r="36" spans="1:7" x14ac:dyDescent="0.3">
      <c r="A36" s="152" t="s">
        <v>466</v>
      </c>
      <c r="B36" s="152" t="s">
        <v>467</v>
      </c>
      <c r="C36" s="224">
        <v>8.9268444805574998E-3</v>
      </c>
      <c r="D36" s="224" t="s">
        <v>59</v>
      </c>
      <c r="E36" s="177"/>
      <c r="F36" s="224">
        <v>8.9268444805574998E-3</v>
      </c>
    </row>
    <row r="37" spans="1:7" x14ac:dyDescent="0.3">
      <c r="A37" s="152" t="s">
        <v>468</v>
      </c>
      <c r="C37" s="222"/>
      <c r="D37" s="222"/>
      <c r="E37" s="177"/>
      <c r="F37" s="222"/>
    </row>
    <row r="38" spans="1:7" x14ac:dyDescent="0.3">
      <c r="A38" s="152" t="s">
        <v>469</v>
      </c>
      <c r="C38" s="222"/>
      <c r="D38" s="222"/>
      <c r="E38" s="177"/>
      <c r="F38" s="222"/>
    </row>
    <row r="39" spans="1:7" x14ac:dyDescent="0.3">
      <c r="A39" s="152" t="s">
        <v>470</v>
      </c>
      <c r="C39" s="222"/>
      <c r="D39" s="222"/>
      <c r="E39" s="177"/>
      <c r="F39" s="222"/>
    </row>
    <row r="40" spans="1:7" x14ac:dyDescent="0.3">
      <c r="A40" s="152" t="s">
        <v>471</v>
      </c>
      <c r="C40" s="222"/>
      <c r="D40" s="222"/>
      <c r="E40" s="177"/>
      <c r="F40" s="222"/>
    </row>
    <row r="41" spans="1:7" x14ac:dyDescent="0.3">
      <c r="A41" s="152" t="s">
        <v>472</v>
      </c>
      <c r="C41" s="222"/>
      <c r="D41" s="222"/>
      <c r="E41" s="177"/>
      <c r="F41" s="222"/>
    </row>
    <row r="42" spans="1:7" x14ac:dyDescent="0.3">
      <c r="A42" s="152" t="s">
        <v>473</v>
      </c>
      <c r="C42" s="222"/>
      <c r="D42" s="222"/>
      <c r="E42" s="177"/>
      <c r="F42" s="222"/>
    </row>
    <row r="43" spans="1:7" x14ac:dyDescent="0.3">
      <c r="A43" s="169"/>
      <c r="B43" s="170" t="s">
        <v>474</v>
      </c>
      <c r="C43" s="169" t="s">
        <v>464</v>
      </c>
      <c r="D43" s="169" t="s">
        <v>465</v>
      </c>
      <c r="E43" s="171"/>
      <c r="F43" s="172" t="s">
        <v>430</v>
      </c>
      <c r="G43" s="172"/>
    </row>
    <row r="44" spans="1:7" x14ac:dyDescent="0.3">
      <c r="A44" s="152" t="s">
        <v>475</v>
      </c>
      <c r="B44" s="225" t="s">
        <v>476</v>
      </c>
      <c r="C44" s="226" t="s">
        <v>141</v>
      </c>
      <c r="D44" s="226" t="s">
        <v>59</v>
      </c>
      <c r="E44" s="222"/>
      <c r="F44" s="226">
        <f>SUM(F45:F71)</f>
        <v>0</v>
      </c>
      <c r="G44" s="152"/>
    </row>
    <row r="45" spans="1:7" x14ac:dyDescent="0.3">
      <c r="A45" s="152" t="s">
        <v>477</v>
      </c>
      <c r="B45" s="152" t="s">
        <v>478</v>
      </c>
      <c r="C45" s="224">
        <v>0</v>
      </c>
      <c r="D45" s="224">
        <v>0</v>
      </c>
      <c r="E45" s="177"/>
      <c r="F45" s="224">
        <v>0</v>
      </c>
      <c r="G45" s="152"/>
    </row>
    <row r="46" spans="1:7" x14ac:dyDescent="0.3">
      <c r="A46" s="152" t="s">
        <v>479</v>
      </c>
      <c r="B46" s="152" t="s">
        <v>8</v>
      </c>
      <c r="C46" s="224" t="s">
        <v>141</v>
      </c>
      <c r="D46" s="224" t="s">
        <v>59</v>
      </c>
      <c r="E46" s="177"/>
      <c r="F46" s="224" t="s">
        <v>141</v>
      </c>
      <c r="G46" s="152"/>
    </row>
    <row r="47" spans="1:7" x14ac:dyDescent="0.3">
      <c r="A47" s="152" t="s">
        <v>480</v>
      </c>
      <c r="B47" s="152" t="s">
        <v>481</v>
      </c>
      <c r="C47" s="224">
        <v>0</v>
      </c>
      <c r="D47" s="224">
        <v>0</v>
      </c>
      <c r="E47" s="177"/>
      <c r="F47" s="224">
        <v>0</v>
      </c>
      <c r="G47" s="152"/>
    </row>
    <row r="48" spans="1:7" x14ac:dyDescent="0.3">
      <c r="A48" s="152" t="s">
        <v>482</v>
      </c>
      <c r="B48" s="152" t="s">
        <v>483</v>
      </c>
      <c r="C48" s="224">
        <v>0</v>
      </c>
      <c r="D48" s="224">
        <v>0</v>
      </c>
      <c r="E48" s="177"/>
      <c r="F48" s="224">
        <v>0</v>
      </c>
      <c r="G48" s="152"/>
    </row>
    <row r="49" spans="1:7" x14ac:dyDescent="0.3">
      <c r="A49" s="152" t="s">
        <v>484</v>
      </c>
      <c r="B49" s="152" t="s">
        <v>485</v>
      </c>
      <c r="C49" s="224">
        <v>0</v>
      </c>
      <c r="D49" s="224">
        <v>0</v>
      </c>
      <c r="E49" s="177"/>
      <c r="F49" s="224">
        <v>0</v>
      </c>
      <c r="G49" s="152"/>
    </row>
    <row r="50" spans="1:7" x14ac:dyDescent="0.3">
      <c r="A50" s="152" t="s">
        <v>486</v>
      </c>
      <c r="B50" s="152" t="s">
        <v>1342</v>
      </c>
      <c r="C50" s="224">
        <v>0</v>
      </c>
      <c r="D50" s="224">
        <v>0</v>
      </c>
      <c r="E50" s="177"/>
      <c r="F50" s="224">
        <v>0</v>
      </c>
      <c r="G50" s="152"/>
    </row>
    <row r="51" spans="1:7" x14ac:dyDescent="0.3">
      <c r="A51" s="152" t="s">
        <v>487</v>
      </c>
      <c r="B51" s="152" t="s">
        <v>488</v>
      </c>
      <c r="C51" s="224">
        <v>0</v>
      </c>
      <c r="D51" s="224">
        <v>0</v>
      </c>
      <c r="E51" s="177"/>
      <c r="F51" s="224">
        <v>0</v>
      </c>
      <c r="G51" s="152"/>
    </row>
    <row r="52" spans="1:7" x14ac:dyDescent="0.3">
      <c r="A52" s="152" t="s">
        <v>489</v>
      </c>
      <c r="B52" s="152" t="s">
        <v>490</v>
      </c>
      <c r="C52" s="224">
        <v>0</v>
      </c>
      <c r="D52" s="224">
        <v>0</v>
      </c>
      <c r="E52" s="177"/>
      <c r="F52" s="224">
        <v>0</v>
      </c>
      <c r="G52" s="152"/>
    </row>
    <row r="53" spans="1:7" x14ac:dyDescent="0.3">
      <c r="A53" s="152" t="s">
        <v>491</v>
      </c>
      <c r="B53" s="152" t="s">
        <v>492</v>
      </c>
      <c r="C53" s="224">
        <v>0</v>
      </c>
      <c r="D53" s="224">
        <v>0</v>
      </c>
      <c r="E53" s="177"/>
      <c r="F53" s="224">
        <v>0</v>
      </c>
      <c r="G53" s="152"/>
    </row>
    <row r="54" spans="1:7" x14ac:dyDescent="0.3">
      <c r="A54" s="152" t="s">
        <v>493</v>
      </c>
      <c r="B54" s="152" t="s">
        <v>494</v>
      </c>
      <c r="C54" s="224">
        <v>0</v>
      </c>
      <c r="D54" s="224">
        <v>0</v>
      </c>
      <c r="E54" s="177"/>
      <c r="F54" s="224">
        <v>0</v>
      </c>
      <c r="G54" s="152"/>
    </row>
    <row r="55" spans="1:7" x14ac:dyDescent="0.3">
      <c r="A55" s="152" t="s">
        <v>495</v>
      </c>
      <c r="B55" s="152" t="s">
        <v>496</v>
      </c>
      <c r="C55" s="224">
        <v>0</v>
      </c>
      <c r="D55" s="224">
        <v>0</v>
      </c>
      <c r="E55" s="177"/>
      <c r="F55" s="224">
        <v>0</v>
      </c>
      <c r="G55" s="152"/>
    </row>
    <row r="56" spans="1:7" x14ac:dyDescent="0.3">
      <c r="A56" s="152" t="s">
        <v>497</v>
      </c>
      <c r="B56" s="152" t="s">
        <v>498</v>
      </c>
      <c r="C56" s="224">
        <v>0</v>
      </c>
      <c r="D56" s="224">
        <v>0</v>
      </c>
      <c r="E56" s="177"/>
      <c r="F56" s="224">
        <v>0</v>
      </c>
      <c r="G56" s="152"/>
    </row>
    <row r="57" spans="1:7" x14ac:dyDescent="0.3">
      <c r="A57" s="152" t="s">
        <v>499</v>
      </c>
      <c r="B57" s="152" t="s">
        <v>500</v>
      </c>
      <c r="C57" s="224">
        <v>0</v>
      </c>
      <c r="D57" s="224">
        <v>0</v>
      </c>
      <c r="E57" s="177"/>
      <c r="F57" s="224">
        <v>0</v>
      </c>
      <c r="G57" s="152"/>
    </row>
    <row r="58" spans="1:7" x14ac:dyDescent="0.3">
      <c r="A58" s="152" t="s">
        <v>501</v>
      </c>
      <c r="B58" s="152" t="s">
        <v>502</v>
      </c>
      <c r="C58" s="224">
        <v>0</v>
      </c>
      <c r="D58" s="224">
        <v>0</v>
      </c>
      <c r="E58" s="177"/>
      <c r="F58" s="224">
        <v>0</v>
      </c>
      <c r="G58" s="152"/>
    </row>
    <row r="59" spans="1:7" x14ac:dyDescent="0.3">
      <c r="A59" s="152" t="s">
        <v>503</v>
      </c>
      <c r="B59" s="152" t="s">
        <v>504</v>
      </c>
      <c r="C59" s="224">
        <v>0</v>
      </c>
      <c r="D59" s="224">
        <v>0</v>
      </c>
      <c r="E59" s="177"/>
      <c r="F59" s="224">
        <v>0</v>
      </c>
      <c r="G59" s="152"/>
    </row>
    <row r="60" spans="1:7" x14ac:dyDescent="0.3">
      <c r="A60" s="152" t="s">
        <v>505</v>
      </c>
      <c r="B60" s="152" t="s">
        <v>506</v>
      </c>
      <c r="C60" s="224">
        <v>0</v>
      </c>
      <c r="D60" s="224">
        <v>0</v>
      </c>
      <c r="E60" s="177"/>
      <c r="F60" s="224">
        <v>0</v>
      </c>
      <c r="G60" s="152"/>
    </row>
    <row r="61" spans="1:7" x14ac:dyDescent="0.3">
      <c r="A61" s="152" t="s">
        <v>507</v>
      </c>
      <c r="B61" s="152" t="s">
        <v>508</v>
      </c>
      <c r="C61" s="224">
        <v>0</v>
      </c>
      <c r="D61" s="224">
        <v>0</v>
      </c>
      <c r="E61" s="177"/>
      <c r="F61" s="224">
        <v>0</v>
      </c>
      <c r="G61" s="152"/>
    </row>
    <row r="62" spans="1:7" x14ac:dyDescent="0.3">
      <c r="A62" s="152" t="s">
        <v>509</v>
      </c>
      <c r="B62" s="152" t="s">
        <v>510</v>
      </c>
      <c r="C62" s="224">
        <v>0</v>
      </c>
      <c r="D62" s="224">
        <v>0</v>
      </c>
      <c r="E62" s="177"/>
      <c r="F62" s="224">
        <v>0</v>
      </c>
      <c r="G62" s="152"/>
    </row>
    <row r="63" spans="1:7" x14ac:dyDescent="0.3">
      <c r="A63" s="152" t="s">
        <v>511</v>
      </c>
      <c r="B63" s="152" t="s">
        <v>512</v>
      </c>
      <c r="C63" s="224">
        <v>0</v>
      </c>
      <c r="D63" s="224">
        <v>0</v>
      </c>
      <c r="E63" s="177"/>
      <c r="F63" s="224">
        <v>0</v>
      </c>
      <c r="G63" s="152"/>
    </row>
    <row r="64" spans="1:7" x14ac:dyDescent="0.3">
      <c r="A64" s="152" t="s">
        <v>513</v>
      </c>
      <c r="B64" s="152" t="s">
        <v>514</v>
      </c>
      <c r="C64" s="224">
        <v>0</v>
      </c>
      <c r="D64" s="224">
        <v>0</v>
      </c>
      <c r="E64" s="177"/>
      <c r="F64" s="224">
        <v>0</v>
      </c>
      <c r="G64" s="152"/>
    </row>
    <row r="65" spans="1:7" x14ac:dyDescent="0.3">
      <c r="A65" s="152" t="s">
        <v>515</v>
      </c>
      <c r="B65" s="152" t="s">
        <v>516</v>
      </c>
      <c r="C65" s="224">
        <v>0</v>
      </c>
      <c r="D65" s="224">
        <v>0</v>
      </c>
      <c r="E65" s="177"/>
      <c r="F65" s="224">
        <v>0</v>
      </c>
      <c r="G65" s="152"/>
    </row>
    <row r="66" spans="1:7" x14ac:dyDescent="0.3">
      <c r="A66" s="152" t="s">
        <v>517</v>
      </c>
      <c r="B66" s="152" t="s">
        <v>518</v>
      </c>
      <c r="C66" s="224">
        <v>0</v>
      </c>
      <c r="D66" s="224">
        <v>0</v>
      </c>
      <c r="E66" s="177"/>
      <c r="F66" s="224">
        <v>0</v>
      </c>
      <c r="G66" s="152"/>
    </row>
    <row r="67" spans="1:7" x14ac:dyDescent="0.3">
      <c r="A67" s="152" t="s">
        <v>519</v>
      </c>
      <c r="B67" s="152" t="s">
        <v>520</v>
      </c>
      <c r="C67" s="224">
        <v>0</v>
      </c>
      <c r="D67" s="224">
        <v>0</v>
      </c>
      <c r="E67" s="177"/>
      <c r="F67" s="224">
        <v>0</v>
      </c>
      <c r="G67" s="152"/>
    </row>
    <row r="68" spans="1:7" x14ac:dyDescent="0.3">
      <c r="A68" s="152" t="s">
        <v>521</v>
      </c>
      <c r="B68" s="152" t="s">
        <v>522</v>
      </c>
      <c r="C68" s="224">
        <v>0</v>
      </c>
      <c r="D68" s="224">
        <v>0</v>
      </c>
      <c r="E68" s="177"/>
      <c r="F68" s="224">
        <v>0</v>
      </c>
      <c r="G68" s="152"/>
    </row>
    <row r="69" spans="1:7" x14ac:dyDescent="0.3">
      <c r="A69" s="152" t="s">
        <v>523</v>
      </c>
      <c r="B69" s="152" t="s">
        <v>524</v>
      </c>
      <c r="C69" s="224">
        <v>0</v>
      </c>
      <c r="D69" s="224">
        <v>0</v>
      </c>
      <c r="E69" s="177"/>
      <c r="F69" s="224">
        <v>0</v>
      </c>
      <c r="G69" s="152"/>
    </row>
    <row r="70" spans="1:7" x14ac:dyDescent="0.3">
      <c r="A70" s="152" t="s">
        <v>525</v>
      </c>
      <c r="B70" s="152" t="s">
        <v>526</v>
      </c>
      <c r="C70" s="224">
        <v>0</v>
      </c>
      <c r="D70" s="224">
        <v>0</v>
      </c>
      <c r="E70" s="177"/>
      <c r="F70" s="224">
        <v>0</v>
      </c>
      <c r="G70" s="152"/>
    </row>
    <row r="71" spans="1:7" x14ac:dyDescent="0.3">
      <c r="A71" s="152" t="s">
        <v>527</v>
      </c>
      <c r="B71" s="152" t="s">
        <v>528</v>
      </c>
      <c r="C71" s="224">
        <v>0</v>
      </c>
      <c r="D71" s="224">
        <v>0</v>
      </c>
      <c r="E71" s="177"/>
      <c r="F71" s="224">
        <v>0</v>
      </c>
      <c r="G71" s="152"/>
    </row>
    <row r="72" spans="1:7" x14ac:dyDescent="0.3">
      <c r="A72" s="152" t="s">
        <v>529</v>
      </c>
      <c r="B72" s="225" t="s">
        <v>258</v>
      </c>
      <c r="C72" s="226" t="s">
        <v>59</v>
      </c>
      <c r="D72" s="224" t="s">
        <v>59</v>
      </c>
      <c r="E72" s="222"/>
      <c r="F72" s="224" t="s">
        <v>59</v>
      </c>
      <c r="G72" s="152"/>
    </row>
    <row r="73" spans="1:7" x14ac:dyDescent="0.3">
      <c r="A73" s="152" t="s">
        <v>530</v>
      </c>
      <c r="B73" s="152" t="s">
        <v>531</v>
      </c>
      <c r="C73" s="224">
        <v>0</v>
      </c>
      <c r="D73" s="224">
        <v>0</v>
      </c>
      <c r="E73" s="222"/>
      <c r="F73" s="224">
        <v>0</v>
      </c>
      <c r="G73" s="152"/>
    </row>
    <row r="74" spans="1:7" x14ac:dyDescent="0.3">
      <c r="A74" s="152" t="s">
        <v>532</v>
      </c>
      <c r="B74" s="152" t="s">
        <v>533</v>
      </c>
      <c r="C74" s="224">
        <v>0</v>
      </c>
      <c r="D74" s="224">
        <v>0</v>
      </c>
      <c r="E74" s="222"/>
      <c r="F74" s="224">
        <v>0</v>
      </c>
      <c r="G74" s="152"/>
    </row>
    <row r="75" spans="1:7" x14ac:dyDescent="0.3">
      <c r="A75" s="152" t="s">
        <v>534</v>
      </c>
      <c r="B75" s="152" t="s">
        <v>535</v>
      </c>
      <c r="C75" s="224">
        <v>0</v>
      </c>
      <c r="D75" s="224">
        <v>0</v>
      </c>
      <c r="E75" s="222"/>
      <c r="F75" s="224">
        <v>0</v>
      </c>
      <c r="G75" s="152"/>
    </row>
    <row r="76" spans="1:7" x14ac:dyDescent="0.3">
      <c r="A76" s="152" t="s">
        <v>536</v>
      </c>
      <c r="B76" s="225" t="s">
        <v>65</v>
      </c>
      <c r="C76" s="227" t="s">
        <v>59</v>
      </c>
      <c r="D76" s="224" t="s">
        <v>59</v>
      </c>
      <c r="E76" s="222"/>
      <c r="F76" s="224" t="s">
        <v>59</v>
      </c>
      <c r="G76" s="152"/>
    </row>
    <row r="77" spans="1:7" x14ac:dyDescent="0.3">
      <c r="A77" s="152" t="s">
        <v>537</v>
      </c>
      <c r="B77" s="167" t="s">
        <v>260</v>
      </c>
      <c r="C77" s="224">
        <v>0</v>
      </c>
      <c r="D77" s="224">
        <v>0</v>
      </c>
      <c r="E77" s="222"/>
      <c r="F77" s="224">
        <v>0</v>
      </c>
      <c r="G77" s="152"/>
    </row>
    <row r="78" spans="1:7" x14ac:dyDescent="0.3">
      <c r="A78" s="152" t="s">
        <v>538</v>
      </c>
      <c r="B78" s="152" t="s">
        <v>539</v>
      </c>
      <c r="C78" s="224">
        <v>0</v>
      </c>
      <c r="D78" s="224">
        <v>0</v>
      </c>
      <c r="E78" s="222"/>
      <c r="F78" s="224">
        <v>0</v>
      </c>
      <c r="G78" s="152"/>
    </row>
    <row r="79" spans="1:7" x14ac:dyDescent="0.3">
      <c r="A79" s="152" t="s">
        <v>540</v>
      </c>
      <c r="B79" s="167" t="s">
        <v>262</v>
      </c>
      <c r="C79" s="224">
        <v>0</v>
      </c>
      <c r="D79" s="224">
        <v>0</v>
      </c>
      <c r="E79" s="222"/>
      <c r="F79" s="224">
        <v>0</v>
      </c>
      <c r="G79" s="152"/>
    </row>
    <row r="80" spans="1:7" x14ac:dyDescent="0.3">
      <c r="A80" s="152" t="s">
        <v>541</v>
      </c>
      <c r="B80" s="167" t="s">
        <v>264</v>
      </c>
      <c r="C80" s="224">
        <v>0</v>
      </c>
      <c r="D80" s="224">
        <v>0</v>
      </c>
      <c r="E80" s="222"/>
      <c r="F80" s="224">
        <v>0</v>
      </c>
      <c r="G80" s="152"/>
    </row>
    <row r="81" spans="1:7" x14ac:dyDescent="0.3">
      <c r="A81" s="152" t="s">
        <v>542</v>
      </c>
      <c r="B81" s="167" t="s">
        <v>266</v>
      </c>
      <c r="C81" s="224">
        <v>0</v>
      </c>
      <c r="D81" s="224">
        <v>0</v>
      </c>
      <c r="E81" s="222"/>
      <c r="F81" s="224">
        <v>0</v>
      </c>
      <c r="G81" s="152"/>
    </row>
    <row r="82" spans="1:7" x14ac:dyDescent="0.3">
      <c r="A82" s="152" t="s">
        <v>543</v>
      </c>
      <c r="B82" s="167" t="s">
        <v>268</v>
      </c>
      <c r="C82" s="224">
        <v>0</v>
      </c>
      <c r="D82" s="224">
        <v>0</v>
      </c>
      <c r="E82" s="222"/>
      <c r="F82" s="224">
        <v>0</v>
      </c>
      <c r="G82" s="152"/>
    </row>
    <row r="83" spans="1:7" x14ac:dyDescent="0.3">
      <c r="A83" s="152" t="s">
        <v>544</v>
      </c>
      <c r="B83" s="167" t="s">
        <v>270</v>
      </c>
      <c r="C83" s="224">
        <v>0</v>
      </c>
      <c r="D83" s="224">
        <v>0</v>
      </c>
      <c r="E83" s="222"/>
      <c r="F83" s="224">
        <v>0</v>
      </c>
      <c r="G83" s="152"/>
    </row>
    <row r="84" spans="1:7" x14ac:dyDescent="0.3">
      <c r="A84" s="152" t="s">
        <v>545</v>
      </c>
      <c r="B84" s="167" t="s">
        <v>272</v>
      </c>
      <c r="C84" s="224">
        <v>0</v>
      </c>
      <c r="D84" s="224">
        <v>0</v>
      </c>
      <c r="E84" s="222"/>
      <c r="F84" s="224">
        <v>0</v>
      </c>
      <c r="G84" s="152"/>
    </row>
    <row r="85" spans="1:7" x14ac:dyDescent="0.3">
      <c r="A85" s="152" t="s">
        <v>546</v>
      </c>
      <c r="B85" s="167" t="s">
        <v>274</v>
      </c>
      <c r="C85" s="224">
        <v>0</v>
      </c>
      <c r="D85" s="224">
        <v>0</v>
      </c>
      <c r="E85" s="222"/>
      <c r="F85" s="224">
        <v>0</v>
      </c>
      <c r="G85" s="152"/>
    </row>
    <row r="86" spans="1:7" x14ac:dyDescent="0.3">
      <c r="A86" s="152" t="s">
        <v>547</v>
      </c>
      <c r="B86" s="167" t="s">
        <v>276</v>
      </c>
      <c r="C86" s="224">
        <v>0</v>
      </c>
      <c r="D86" s="224">
        <v>0</v>
      </c>
      <c r="E86" s="222"/>
      <c r="F86" s="224">
        <v>0</v>
      </c>
      <c r="G86" s="152"/>
    </row>
    <row r="87" spans="1:7" x14ac:dyDescent="0.3">
      <c r="A87" s="152" t="s">
        <v>548</v>
      </c>
      <c r="B87" s="167" t="s">
        <v>65</v>
      </c>
      <c r="C87" s="224">
        <v>0</v>
      </c>
      <c r="D87" s="224">
        <v>0</v>
      </c>
      <c r="E87" s="222"/>
      <c r="F87" s="224">
        <v>0</v>
      </c>
      <c r="G87" s="152"/>
    </row>
    <row r="88" spans="1:7" x14ac:dyDescent="0.3">
      <c r="A88" s="152" t="s">
        <v>549</v>
      </c>
      <c r="B88" s="185" t="s">
        <v>171</v>
      </c>
      <c r="C88" s="222"/>
      <c r="D88" s="222"/>
      <c r="E88" s="222"/>
      <c r="F88" s="222"/>
      <c r="G88" s="152"/>
    </row>
    <row r="89" spans="1:7" x14ac:dyDescent="0.3">
      <c r="A89" s="152" t="s">
        <v>550</v>
      </c>
      <c r="B89" s="185" t="s">
        <v>171</v>
      </c>
      <c r="C89" s="222"/>
      <c r="D89" s="222"/>
      <c r="E89" s="222"/>
      <c r="F89" s="222"/>
      <c r="G89" s="152"/>
    </row>
    <row r="90" spans="1:7" x14ac:dyDescent="0.3">
      <c r="A90" s="152" t="s">
        <v>551</v>
      </c>
      <c r="B90" s="185" t="s">
        <v>171</v>
      </c>
      <c r="C90" s="222"/>
      <c r="D90" s="222"/>
      <c r="E90" s="222"/>
      <c r="F90" s="222"/>
      <c r="G90" s="152"/>
    </row>
    <row r="91" spans="1:7" x14ac:dyDescent="0.3">
      <c r="A91" s="152" t="s">
        <v>552</v>
      </c>
      <c r="B91" s="185" t="s">
        <v>171</v>
      </c>
      <c r="C91" s="222"/>
      <c r="D91" s="222"/>
      <c r="E91" s="222"/>
      <c r="F91" s="222"/>
      <c r="G91" s="152"/>
    </row>
    <row r="92" spans="1:7" x14ac:dyDescent="0.3">
      <c r="A92" s="152" t="s">
        <v>553</v>
      </c>
      <c r="B92" s="185" t="s">
        <v>171</v>
      </c>
      <c r="C92" s="222"/>
      <c r="D92" s="222"/>
      <c r="E92" s="222"/>
      <c r="F92" s="222"/>
      <c r="G92" s="152"/>
    </row>
    <row r="93" spans="1:7" x14ac:dyDescent="0.3">
      <c r="A93" s="152" t="s">
        <v>554</v>
      </c>
      <c r="B93" s="185" t="s">
        <v>171</v>
      </c>
      <c r="C93" s="222"/>
      <c r="D93" s="222"/>
      <c r="E93" s="222"/>
      <c r="F93" s="222"/>
      <c r="G93" s="152"/>
    </row>
    <row r="94" spans="1:7" x14ac:dyDescent="0.3">
      <c r="A94" s="152" t="s">
        <v>555</v>
      </c>
      <c r="B94" s="185" t="s">
        <v>171</v>
      </c>
      <c r="C94" s="222"/>
      <c r="D94" s="222"/>
      <c r="E94" s="222"/>
      <c r="F94" s="222"/>
      <c r="G94" s="152"/>
    </row>
    <row r="95" spans="1:7" x14ac:dyDescent="0.3">
      <c r="A95" s="152" t="s">
        <v>556</v>
      </c>
      <c r="B95" s="185" t="s">
        <v>171</v>
      </c>
      <c r="C95" s="222"/>
      <c r="D95" s="222"/>
      <c r="E95" s="222"/>
      <c r="F95" s="222"/>
      <c r="G95" s="152"/>
    </row>
    <row r="96" spans="1:7" x14ac:dyDescent="0.3">
      <c r="A96" s="152" t="s">
        <v>557</v>
      </c>
      <c r="B96" s="185" t="s">
        <v>171</v>
      </c>
      <c r="C96" s="222"/>
      <c r="D96" s="222"/>
      <c r="E96" s="222"/>
      <c r="F96" s="222"/>
      <c r="G96" s="152"/>
    </row>
    <row r="97" spans="1:7" x14ac:dyDescent="0.3">
      <c r="A97" s="152" t="s">
        <v>558</v>
      </c>
      <c r="B97" s="185" t="s">
        <v>171</v>
      </c>
      <c r="C97" s="222"/>
      <c r="D97" s="222"/>
      <c r="E97" s="222"/>
      <c r="F97" s="222"/>
      <c r="G97" s="152"/>
    </row>
    <row r="98" spans="1:7" x14ac:dyDescent="0.3">
      <c r="A98" s="169"/>
      <c r="B98" s="199" t="s">
        <v>1343</v>
      </c>
      <c r="C98" s="169" t="s">
        <v>464</v>
      </c>
      <c r="D98" s="169" t="s">
        <v>465</v>
      </c>
      <c r="E98" s="171"/>
      <c r="F98" s="172" t="s">
        <v>430</v>
      </c>
      <c r="G98" s="172"/>
    </row>
    <row r="99" spans="1:7" x14ac:dyDescent="0.3">
      <c r="A99" s="152" t="s">
        <v>559</v>
      </c>
      <c r="B99" s="222" t="s">
        <v>560</v>
      </c>
      <c r="C99" s="224">
        <v>0.166670744029488</v>
      </c>
      <c r="D99" s="224">
        <v>0</v>
      </c>
      <c r="E99" s="222"/>
      <c r="F99" s="222">
        <f>SUM(C99:D99)</f>
        <v>0.166670744029488</v>
      </c>
      <c r="G99" s="152"/>
    </row>
    <row r="100" spans="1:7" x14ac:dyDescent="0.3">
      <c r="A100" s="152" t="s">
        <v>561</v>
      </c>
      <c r="B100" s="222" t="s">
        <v>562</v>
      </c>
      <c r="C100" s="224">
        <v>0.13459391805478599</v>
      </c>
      <c r="D100" s="224">
        <v>0</v>
      </c>
      <c r="E100" s="222"/>
      <c r="F100" s="222">
        <f t="shared" ref="F100:F109" si="2">SUM(C100:D100)</f>
        <v>0.13459391805478599</v>
      </c>
      <c r="G100" s="152"/>
    </row>
    <row r="101" spans="1:7" x14ac:dyDescent="0.3">
      <c r="A101" s="152" t="s">
        <v>563</v>
      </c>
      <c r="B101" s="222" t="s">
        <v>564</v>
      </c>
      <c r="C101" s="224">
        <v>0.15194931690640301</v>
      </c>
      <c r="D101" s="224">
        <v>0</v>
      </c>
      <c r="E101" s="222"/>
      <c r="F101" s="222">
        <f t="shared" si="2"/>
        <v>0.15194931690640301</v>
      </c>
      <c r="G101" s="152"/>
    </row>
    <row r="102" spans="1:7" x14ac:dyDescent="0.3">
      <c r="A102" s="152" t="s">
        <v>565</v>
      </c>
      <c r="B102" s="222" t="s">
        <v>566</v>
      </c>
      <c r="C102" s="224">
        <v>0.104589207634618</v>
      </c>
      <c r="D102" s="224">
        <v>0</v>
      </c>
      <c r="E102" s="222"/>
      <c r="F102" s="222">
        <f t="shared" si="2"/>
        <v>0.104589207634618</v>
      </c>
      <c r="G102" s="152"/>
    </row>
    <row r="103" spans="1:7" x14ac:dyDescent="0.3">
      <c r="A103" s="152" t="s">
        <v>567</v>
      </c>
      <c r="B103" s="222" t="s">
        <v>568</v>
      </c>
      <c r="C103" s="224">
        <v>0.109905736503147</v>
      </c>
      <c r="D103" s="224">
        <v>0</v>
      </c>
      <c r="E103" s="222"/>
      <c r="F103" s="222">
        <f t="shared" si="2"/>
        <v>0.109905736503147</v>
      </c>
      <c r="G103" s="152"/>
    </row>
    <row r="104" spans="1:7" x14ac:dyDescent="0.3">
      <c r="A104" s="152" t="s">
        <v>569</v>
      </c>
      <c r="B104" s="222" t="s">
        <v>570</v>
      </c>
      <c r="C104" s="224">
        <v>6.8860305278358402E-2</v>
      </c>
      <c r="D104" s="224">
        <v>0</v>
      </c>
      <c r="E104" s="222"/>
      <c r="F104" s="222">
        <f t="shared" si="2"/>
        <v>6.8860305278358402E-2</v>
      </c>
      <c r="G104" s="152"/>
    </row>
    <row r="105" spans="1:7" x14ac:dyDescent="0.3">
      <c r="A105" s="152" t="s">
        <v>571</v>
      </c>
      <c r="B105" s="222" t="s">
        <v>572</v>
      </c>
      <c r="C105" s="224">
        <v>7.8633163136227299E-2</v>
      </c>
      <c r="D105" s="224">
        <v>0</v>
      </c>
      <c r="E105" s="222"/>
      <c r="F105" s="222">
        <f t="shared" si="2"/>
        <v>7.8633163136227299E-2</v>
      </c>
      <c r="G105" s="152"/>
    </row>
    <row r="106" spans="1:7" x14ac:dyDescent="0.3">
      <c r="A106" s="152" t="s">
        <v>573</v>
      </c>
      <c r="B106" s="222" t="s">
        <v>574</v>
      </c>
      <c r="C106" s="224">
        <v>6.2493904365213702E-2</v>
      </c>
      <c r="D106" s="224">
        <v>0</v>
      </c>
      <c r="E106" s="222"/>
      <c r="F106" s="222">
        <f t="shared" si="2"/>
        <v>6.2493904365213702E-2</v>
      </c>
      <c r="G106" s="152"/>
    </row>
    <row r="107" spans="1:7" x14ac:dyDescent="0.3">
      <c r="A107" s="152" t="s">
        <v>575</v>
      </c>
      <c r="B107" s="222" t="s">
        <v>576</v>
      </c>
      <c r="C107" s="224">
        <v>5.5573156483175602E-2</v>
      </c>
      <c r="D107" s="224">
        <v>0</v>
      </c>
      <c r="E107" s="222"/>
      <c r="F107" s="222">
        <f t="shared" si="2"/>
        <v>5.5573156483175602E-2</v>
      </c>
      <c r="G107" s="152"/>
    </row>
    <row r="108" spans="1:7" x14ac:dyDescent="0.3">
      <c r="A108" s="152" t="s">
        <v>577</v>
      </c>
      <c r="B108" s="222" t="s">
        <v>578</v>
      </c>
      <c r="C108" s="224">
        <v>3.8136185812528603E-2</v>
      </c>
      <c r="D108" s="224">
        <v>0</v>
      </c>
      <c r="E108" s="222"/>
      <c r="F108" s="222">
        <f t="shared" si="2"/>
        <v>3.8136185812528603E-2</v>
      </c>
      <c r="G108" s="152"/>
    </row>
    <row r="109" spans="1:7" x14ac:dyDescent="0.3">
      <c r="A109" s="152" t="s">
        <v>579</v>
      </c>
      <c r="B109" s="222" t="s">
        <v>512</v>
      </c>
      <c r="C109" s="224">
        <v>2.76068614868243E-2</v>
      </c>
      <c r="D109" s="224">
        <v>0</v>
      </c>
      <c r="E109" s="222"/>
      <c r="F109" s="222">
        <f t="shared" si="2"/>
        <v>2.76068614868243E-2</v>
      </c>
      <c r="G109" s="152"/>
    </row>
    <row r="110" spans="1:7" x14ac:dyDescent="0.3">
      <c r="A110" s="152" t="s">
        <v>580</v>
      </c>
      <c r="B110" s="222" t="s">
        <v>65</v>
      </c>
      <c r="C110" s="224">
        <v>9.8750030922914391E-4</v>
      </c>
      <c r="D110" s="224">
        <v>0</v>
      </c>
      <c r="E110" s="222"/>
      <c r="F110" s="222">
        <f>SUM(C110:D110)</f>
        <v>9.8750030922914391E-4</v>
      </c>
      <c r="G110" s="152"/>
    </row>
    <row r="111" spans="1:7" x14ac:dyDescent="0.3">
      <c r="A111" s="152" t="s">
        <v>581</v>
      </c>
      <c r="B111" s="167" t="s">
        <v>582</v>
      </c>
      <c r="C111" s="222"/>
      <c r="D111" s="222"/>
      <c r="E111" s="222"/>
      <c r="F111" s="222"/>
      <c r="G111" s="152"/>
    </row>
    <row r="112" spans="1:7" x14ac:dyDescent="0.3">
      <c r="A112" s="152" t="s">
        <v>583</v>
      </c>
      <c r="B112" s="167" t="s">
        <v>582</v>
      </c>
      <c r="C112" s="222"/>
      <c r="D112" s="222"/>
      <c r="E112" s="222"/>
      <c r="F112" s="222"/>
      <c r="G112" s="152"/>
    </row>
    <row r="113" spans="1:7" x14ac:dyDescent="0.3">
      <c r="A113" s="152" t="s">
        <v>584</v>
      </c>
      <c r="B113" s="167" t="s">
        <v>582</v>
      </c>
      <c r="C113" s="222"/>
      <c r="D113" s="222"/>
      <c r="E113" s="222"/>
      <c r="F113" s="222"/>
      <c r="G113" s="152"/>
    </row>
    <row r="114" spans="1:7" x14ac:dyDescent="0.3">
      <c r="A114" s="152" t="s">
        <v>585</v>
      </c>
      <c r="B114" s="167" t="s">
        <v>582</v>
      </c>
      <c r="C114" s="222"/>
      <c r="D114" s="222"/>
      <c r="E114" s="222"/>
      <c r="F114" s="222"/>
      <c r="G114" s="152"/>
    </row>
    <row r="115" spans="1:7" x14ac:dyDescent="0.3">
      <c r="A115" s="152" t="s">
        <v>586</v>
      </c>
      <c r="B115" s="167" t="s">
        <v>582</v>
      </c>
      <c r="C115" s="222"/>
      <c r="D115" s="222"/>
      <c r="E115" s="222"/>
      <c r="F115" s="222"/>
      <c r="G115" s="152"/>
    </row>
    <row r="116" spans="1:7" x14ac:dyDescent="0.3">
      <c r="A116" s="152" t="s">
        <v>587</v>
      </c>
      <c r="B116" s="167" t="s">
        <v>582</v>
      </c>
      <c r="C116" s="222"/>
      <c r="D116" s="222"/>
      <c r="E116" s="222"/>
      <c r="F116" s="222"/>
      <c r="G116" s="152"/>
    </row>
    <row r="117" spans="1:7" x14ac:dyDescent="0.3">
      <c r="A117" s="152" t="s">
        <v>588</v>
      </c>
      <c r="B117" s="167" t="s">
        <v>582</v>
      </c>
      <c r="C117" s="222"/>
      <c r="D117" s="222"/>
      <c r="E117" s="222"/>
      <c r="F117" s="222"/>
      <c r="G117" s="152"/>
    </row>
    <row r="118" spans="1:7" x14ac:dyDescent="0.3">
      <c r="A118" s="152" t="s">
        <v>589</v>
      </c>
      <c r="B118" s="167" t="s">
        <v>582</v>
      </c>
      <c r="C118" s="222"/>
      <c r="D118" s="222"/>
      <c r="E118" s="222"/>
      <c r="F118" s="222"/>
      <c r="G118" s="152"/>
    </row>
    <row r="119" spans="1:7" x14ac:dyDescent="0.3">
      <c r="A119" s="152" t="s">
        <v>590</v>
      </c>
      <c r="B119" s="167" t="s">
        <v>582</v>
      </c>
      <c r="C119" s="222"/>
      <c r="D119" s="222"/>
      <c r="E119" s="222"/>
      <c r="F119" s="222"/>
      <c r="G119" s="152"/>
    </row>
    <row r="120" spans="1:7" x14ac:dyDescent="0.3">
      <c r="A120" s="152" t="s">
        <v>591</v>
      </c>
      <c r="B120" s="167" t="s">
        <v>582</v>
      </c>
      <c r="C120" s="222"/>
      <c r="D120" s="222"/>
      <c r="E120" s="222"/>
      <c r="F120" s="222"/>
      <c r="G120" s="152"/>
    </row>
    <row r="121" spans="1:7" x14ac:dyDescent="0.3">
      <c r="A121" s="152" t="s">
        <v>592</v>
      </c>
      <c r="B121" s="167" t="s">
        <v>582</v>
      </c>
      <c r="C121" s="222"/>
      <c r="D121" s="222"/>
      <c r="E121" s="222"/>
      <c r="F121" s="222"/>
      <c r="G121" s="152"/>
    </row>
    <row r="122" spans="1:7" x14ac:dyDescent="0.3">
      <c r="A122" s="152" t="s">
        <v>593</v>
      </c>
      <c r="B122" s="167" t="s">
        <v>582</v>
      </c>
      <c r="C122" s="222"/>
      <c r="D122" s="222"/>
      <c r="E122" s="222"/>
      <c r="F122" s="222"/>
      <c r="G122" s="152"/>
    </row>
    <row r="123" spans="1:7" x14ac:dyDescent="0.3">
      <c r="A123" s="152" t="s">
        <v>594</v>
      </c>
      <c r="B123" s="167" t="s">
        <v>582</v>
      </c>
      <c r="C123" s="222"/>
      <c r="D123" s="222"/>
      <c r="E123" s="222"/>
      <c r="F123" s="222"/>
      <c r="G123" s="152"/>
    </row>
    <row r="124" spans="1:7" x14ac:dyDescent="0.3">
      <c r="A124" s="152" t="s">
        <v>595</v>
      </c>
      <c r="B124" s="167" t="s">
        <v>582</v>
      </c>
      <c r="C124" s="222"/>
      <c r="D124" s="222"/>
      <c r="E124" s="222"/>
      <c r="F124" s="222"/>
      <c r="G124" s="152"/>
    </row>
    <row r="125" spans="1:7" x14ac:dyDescent="0.3">
      <c r="A125" s="152" t="s">
        <v>596</v>
      </c>
      <c r="B125" s="167" t="s">
        <v>582</v>
      </c>
      <c r="C125" s="222"/>
      <c r="D125" s="222"/>
      <c r="E125" s="222"/>
      <c r="F125" s="222"/>
      <c r="G125" s="152"/>
    </row>
    <row r="126" spans="1:7" x14ac:dyDescent="0.3">
      <c r="A126" s="152" t="s">
        <v>597</v>
      </c>
      <c r="B126" s="167" t="s">
        <v>582</v>
      </c>
      <c r="C126" s="222"/>
      <c r="D126" s="222"/>
      <c r="E126" s="222"/>
      <c r="F126" s="222"/>
      <c r="G126" s="152"/>
    </row>
    <row r="127" spans="1:7" x14ac:dyDescent="0.3">
      <c r="A127" s="152" t="s">
        <v>598</v>
      </c>
      <c r="B127" s="167" t="s">
        <v>582</v>
      </c>
      <c r="C127" s="222"/>
      <c r="D127" s="222"/>
      <c r="E127" s="222"/>
      <c r="F127" s="222"/>
      <c r="G127" s="152"/>
    </row>
    <row r="128" spans="1:7" x14ac:dyDescent="0.3">
      <c r="A128" s="152" t="s">
        <v>599</v>
      </c>
      <c r="B128" s="167" t="s">
        <v>582</v>
      </c>
      <c r="C128" s="222"/>
      <c r="D128" s="222"/>
      <c r="E128" s="222"/>
      <c r="F128" s="222"/>
      <c r="G128" s="152"/>
    </row>
    <row r="129" spans="1:7" x14ac:dyDescent="0.3">
      <c r="A129" s="152" t="s">
        <v>600</v>
      </c>
      <c r="B129" s="167" t="s">
        <v>582</v>
      </c>
      <c r="C129" s="222"/>
      <c r="D129" s="222"/>
      <c r="E129" s="222"/>
      <c r="F129" s="222"/>
      <c r="G129" s="152"/>
    </row>
    <row r="130" spans="1:7" x14ac:dyDescent="0.3">
      <c r="A130" s="152" t="s">
        <v>1344</v>
      </c>
      <c r="B130" s="167" t="s">
        <v>582</v>
      </c>
      <c r="C130" s="222"/>
      <c r="D130" s="222"/>
      <c r="E130" s="222"/>
      <c r="F130" s="222"/>
      <c r="G130" s="152"/>
    </row>
    <row r="131" spans="1:7" x14ac:dyDescent="0.3">
      <c r="A131" s="152" t="s">
        <v>1345</v>
      </c>
      <c r="B131" s="167" t="s">
        <v>582</v>
      </c>
      <c r="C131" s="222"/>
      <c r="D131" s="222"/>
      <c r="E131" s="222"/>
      <c r="F131" s="222"/>
      <c r="G131" s="152"/>
    </row>
    <row r="132" spans="1:7" x14ac:dyDescent="0.3">
      <c r="A132" s="152" t="s">
        <v>1346</v>
      </c>
      <c r="B132" s="167" t="s">
        <v>582</v>
      </c>
      <c r="C132" s="222"/>
      <c r="D132" s="222"/>
      <c r="E132" s="222"/>
      <c r="F132" s="222"/>
      <c r="G132" s="152"/>
    </row>
    <row r="133" spans="1:7" x14ac:dyDescent="0.3">
      <c r="A133" s="152" t="s">
        <v>1347</v>
      </c>
      <c r="B133" s="167" t="s">
        <v>582</v>
      </c>
      <c r="C133" s="222"/>
      <c r="D133" s="222"/>
      <c r="E133" s="222"/>
      <c r="F133" s="222"/>
      <c r="G133" s="152"/>
    </row>
    <row r="134" spans="1:7" x14ac:dyDescent="0.3">
      <c r="A134" s="152" t="s">
        <v>1348</v>
      </c>
      <c r="B134" s="167" t="s">
        <v>582</v>
      </c>
      <c r="C134" s="222"/>
      <c r="D134" s="222"/>
      <c r="E134" s="222"/>
      <c r="F134" s="222"/>
      <c r="G134" s="152"/>
    </row>
    <row r="135" spans="1:7" x14ac:dyDescent="0.3">
      <c r="A135" s="152" t="s">
        <v>1349</v>
      </c>
      <c r="B135" s="167" t="s">
        <v>582</v>
      </c>
      <c r="C135" s="222"/>
      <c r="D135" s="222"/>
      <c r="E135" s="222"/>
      <c r="F135" s="222"/>
      <c r="G135" s="152"/>
    </row>
    <row r="136" spans="1:7" x14ac:dyDescent="0.3">
      <c r="A136" s="152" t="s">
        <v>1350</v>
      </c>
      <c r="B136" s="167" t="s">
        <v>582</v>
      </c>
      <c r="C136" s="222"/>
      <c r="D136" s="222"/>
      <c r="E136" s="222"/>
      <c r="F136" s="222"/>
      <c r="G136" s="152"/>
    </row>
    <row r="137" spans="1:7" x14ac:dyDescent="0.3">
      <c r="A137" s="152" t="s">
        <v>1351</v>
      </c>
      <c r="B137" s="167" t="s">
        <v>582</v>
      </c>
      <c r="C137" s="222"/>
      <c r="D137" s="222"/>
      <c r="E137" s="222"/>
      <c r="F137" s="222"/>
      <c r="G137" s="152"/>
    </row>
    <row r="138" spans="1:7" x14ac:dyDescent="0.3">
      <c r="A138" s="152" t="s">
        <v>1352</v>
      </c>
      <c r="B138" s="167" t="s">
        <v>582</v>
      </c>
      <c r="C138" s="222"/>
      <c r="D138" s="222"/>
      <c r="E138" s="222"/>
      <c r="F138" s="222"/>
      <c r="G138" s="152"/>
    </row>
    <row r="139" spans="1:7" x14ac:dyDescent="0.3">
      <c r="A139" s="152" t="s">
        <v>1353</v>
      </c>
      <c r="B139" s="167" t="s">
        <v>582</v>
      </c>
      <c r="C139" s="222"/>
      <c r="D139" s="222"/>
      <c r="E139" s="222"/>
      <c r="F139" s="222"/>
      <c r="G139" s="152"/>
    </row>
    <row r="140" spans="1:7" x14ac:dyDescent="0.3">
      <c r="A140" s="152" t="s">
        <v>1354</v>
      </c>
      <c r="B140" s="167" t="s">
        <v>582</v>
      </c>
      <c r="C140" s="222"/>
      <c r="D140" s="222"/>
      <c r="E140" s="222"/>
      <c r="F140" s="222"/>
      <c r="G140" s="152"/>
    </row>
    <row r="141" spans="1:7" x14ac:dyDescent="0.3">
      <c r="A141" s="152" t="s">
        <v>1355</v>
      </c>
      <c r="B141" s="167" t="s">
        <v>582</v>
      </c>
      <c r="C141" s="222"/>
      <c r="D141" s="222"/>
      <c r="E141" s="222"/>
      <c r="F141" s="222"/>
      <c r="G141" s="152"/>
    </row>
    <row r="142" spans="1:7" x14ac:dyDescent="0.3">
      <c r="A142" s="152" t="s">
        <v>1356</v>
      </c>
      <c r="B142" s="167" t="s">
        <v>582</v>
      </c>
      <c r="C142" s="222"/>
      <c r="D142" s="222"/>
      <c r="E142" s="222"/>
      <c r="F142" s="222"/>
      <c r="G142" s="152"/>
    </row>
    <row r="143" spans="1:7" x14ac:dyDescent="0.3">
      <c r="A143" s="152" t="s">
        <v>1357</v>
      </c>
      <c r="B143" s="167" t="s">
        <v>582</v>
      </c>
      <c r="C143" s="222"/>
      <c r="D143" s="222"/>
      <c r="E143" s="222"/>
      <c r="F143" s="222"/>
      <c r="G143" s="152"/>
    </row>
    <row r="144" spans="1:7" x14ac:dyDescent="0.3">
      <c r="A144" s="152" t="s">
        <v>1358</v>
      </c>
      <c r="B144" s="167" t="s">
        <v>582</v>
      </c>
      <c r="C144" s="222"/>
      <c r="D144" s="222"/>
      <c r="E144" s="222"/>
      <c r="F144" s="222"/>
      <c r="G144" s="152"/>
    </row>
    <row r="145" spans="1:7" x14ac:dyDescent="0.3">
      <c r="A145" s="152" t="s">
        <v>1359</v>
      </c>
      <c r="B145" s="167" t="s">
        <v>582</v>
      </c>
      <c r="C145" s="222"/>
      <c r="D145" s="222"/>
      <c r="E145" s="222"/>
      <c r="F145" s="222"/>
      <c r="G145" s="152"/>
    </row>
    <row r="146" spans="1:7" x14ac:dyDescent="0.3">
      <c r="A146" s="152" t="s">
        <v>1360</v>
      </c>
      <c r="B146" s="167" t="s">
        <v>582</v>
      </c>
      <c r="C146" s="222"/>
      <c r="D146" s="222"/>
      <c r="E146" s="222"/>
      <c r="F146" s="222"/>
      <c r="G146" s="152"/>
    </row>
    <row r="147" spans="1:7" x14ac:dyDescent="0.3">
      <c r="A147" s="152" t="s">
        <v>1361</v>
      </c>
      <c r="B147" s="167" t="s">
        <v>582</v>
      </c>
      <c r="C147" s="222"/>
      <c r="D147" s="222"/>
      <c r="E147" s="222"/>
      <c r="F147" s="222"/>
      <c r="G147" s="152"/>
    </row>
    <row r="148" spans="1:7" x14ac:dyDescent="0.3">
      <c r="A148" s="152" t="s">
        <v>1362</v>
      </c>
      <c r="B148" s="167" t="s">
        <v>582</v>
      </c>
      <c r="C148" s="222"/>
      <c r="D148" s="222"/>
      <c r="E148" s="222"/>
      <c r="F148" s="222"/>
      <c r="G148" s="152"/>
    </row>
    <row r="149" spans="1:7" x14ac:dyDescent="0.3">
      <c r="A149" s="169"/>
      <c r="B149" s="170" t="s">
        <v>601</v>
      </c>
      <c r="C149" s="169" t="s">
        <v>464</v>
      </c>
      <c r="D149" s="169" t="s">
        <v>465</v>
      </c>
      <c r="E149" s="171"/>
      <c r="F149" s="172" t="s">
        <v>430</v>
      </c>
      <c r="G149" s="172"/>
    </row>
    <row r="150" spans="1:7" x14ac:dyDescent="0.3">
      <c r="A150" s="152" t="s">
        <v>602</v>
      </c>
      <c r="B150" s="152" t="s">
        <v>603</v>
      </c>
      <c r="C150" s="224">
        <v>0.93328596860124702</v>
      </c>
      <c r="D150" s="224">
        <v>0</v>
      </c>
      <c r="E150" s="228"/>
      <c r="F150" s="222">
        <f>SUM(C150:D150)</f>
        <v>0.93328596860124702</v>
      </c>
    </row>
    <row r="151" spans="1:7" x14ac:dyDescent="0.3">
      <c r="A151" s="152" t="s">
        <v>604</v>
      </c>
      <c r="B151" s="152" t="s">
        <v>605</v>
      </c>
      <c r="C151" s="224">
        <v>0</v>
      </c>
      <c r="D151" s="224">
        <v>0</v>
      </c>
      <c r="E151" s="228"/>
      <c r="F151" s="222">
        <f t="shared" ref="F151:F152" si="3">SUM(C151:D151)</f>
        <v>0</v>
      </c>
    </row>
    <row r="152" spans="1:7" x14ac:dyDescent="0.3">
      <c r="A152" s="152" t="s">
        <v>606</v>
      </c>
      <c r="B152" s="152" t="s">
        <v>65</v>
      </c>
      <c r="C152" s="224">
        <v>6.6714031398743795E-2</v>
      </c>
      <c r="D152" s="224">
        <v>0</v>
      </c>
      <c r="E152" s="228"/>
      <c r="F152" s="222">
        <f t="shared" si="3"/>
        <v>6.6714031398743795E-2</v>
      </c>
    </row>
    <row r="153" spans="1:7" x14ac:dyDescent="0.3">
      <c r="A153" s="152" t="s">
        <v>607</v>
      </c>
      <c r="C153" s="222"/>
      <c r="D153" s="222"/>
      <c r="E153" s="228"/>
      <c r="F153" s="222"/>
    </row>
    <row r="154" spans="1:7" x14ac:dyDescent="0.3">
      <c r="A154" s="152" t="s">
        <v>608</v>
      </c>
      <c r="C154" s="222"/>
      <c r="D154" s="222"/>
      <c r="E154" s="228"/>
      <c r="F154" s="222"/>
    </row>
    <row r="155" spans="1:7" x14ac:dyDescent="0.3">
      <c r="A155" s="152" t="s">
        <v>609</v>
      </c>
      <c r="C155" s="222"/>
      <c r="D155" s="222"/>
      <c r="E155" s="228"/>
      <c r="F155" s="222"/>
    </row>
    <row r="156" spans="1:7" x14ac:dyDescent="0.3">
      <c r="A156" s="152" t="s">
        <v>610</v>
      </c>
      <c r="C156" s="222"/>
      <c r="D156" s="222"/>
      <c r="E156" s="228"/>
      <c r="F156" s="222"/>
    </row>
    <row r="157" spans="1:7" x14ac:dyDescent="0.3">
      <c r="A157" s="152" t="s">
        <v>611</v>
      </c>
      <c r="C157" s="222"/>
      <c r="D157" s="222"/>
      <c r="E157" s="228"/>
      <c r="F157" s="222"/>
    </row>
    <row r="158" spans="1:7" x14ac:dyDescent="0.3">
      <c r="A158" s="152" t="s">
        <v>612</v>
      </c>
      <c r="C158" s="222"/>
      <c r="D158" s="222"/>
      <c r="E158" s="228"/>
      <c r="F158" s="222"/>
    </row>
    <row r="159" spans="1:7" x14ac:dyDescent="0.3">
      <c r="A159" s="169"/>
      <c r="B159" s="170" t="s">
        <v>613</v>
      </c>
      <c r="C159" s="169" t="s">
        <v>464</v>
      </c>
      <c r="D159" s="169" t="s">
        <v>465</v>
      </c>
      <c r="E159" s="171"/>
      <c r="F159" s="172" t="s">
        <v>430</v>
      </c>
      <c r="G159" s="172"/>
    </row>
    <row r="160" spans="1:7" x14ac:dyDescent="0.3">
      <c r="A160" s="152" t="s">
        <v>614</v>
      </c>
      <c r="B160" s="152" t="s">
        <v>615</v>
      </c>
      <c r="C160" s="224">
        <v>3.2938441785303502E-2</v>
      </c>
      <c r="D160" s="224">
        <v>0</v>
      </c>
      <c r="E160" s="228"/>
      <c r="F160" s="222">
        <f>SUM(C160:D160)</f>
        <v>3.2938441785303502E-2</v>
      </c>
    </row>
    <row r="161" spans="1:7" x14ac:dyDescent="0.3">
      <c r="A161" s="152" t="s">
        <v>616</v>
      </c>
      <c r="B161" s="152" t="s">
        <v>617</v>
      </c>
      <c r="C161" s="224">
        <v>0.96706155821469697</v>
      </c>
      <c r="D161" s="224">
        <v>0</v>
      </c>
      <c r="E161" s="228"/>
      <c r="F161" s="222">
        <f t="shared" ref="F161:F162" si="4">SUM(C161:D161)</f>
        <v>0.96706155821469697</v>
      </c>
    </row>
    <row r="162" spans="1:7" x14ac:dyDescent="0.3">
      <c r="A162" s="152" t="s">
        <v>618</v>
      </c>
      <c r="B162" s="152" t="s">
        <v>65</v>
      </c>
      <c r="C162" s="224">
        <v>0</v>
      </c>
      <c r="D162" s="224">
        <v>0</v>
      </c>
      <c r="E162" s="228"/>
      <c r="F162" s="222">
        <f t="shared" si="4"/>
        <v>0</v>
      </c>
    </row>
    <row r="163" spans="1:7" x14ac:dyDescent="0.3">
      <c r="A163" s="152" t="s">
        <v>619</v>
      </c>
      <c r="E163" s="145"/>
    </row>
    <row r="164" spans="1:7" x14ac:dyDescent="0.3">
      <c r="A164" s="152" t="s">
        <v>620</v>
      </c>
      <c r="E164" s="145"/>
    </row>
    <row r="165" spans="1:7" x14ac:dyDescent="0.3">
      <c r="A165" s="152" t="s">
        <v>621</v>
      </c>
      <c r="E165" s="145"/>
    </row>
    <row r="166" spans="1:7" x14ac:dyDescent="0.3">
      <c r="A166" s="152" t="s">
        <v>622</v>
      </c>
      <c r="E166" s="145"/>
    </row>
    <row r="167" spans="1:7" x14ac:dyDescent="0.3">
      <c r="A167" s="152" t="s">
        <v>623</v>
      </c>
      <c r="E167" s="145"/>
    </row>
    <row r="168" spans="1:7" x14ac:dyDescent="0.3">
      <c r="A168" s="152" t="s">
        <v>624</v>
      </c>
      <c r="E168" s="145"/>
    </row>
    <row r="169" spans="1:7" x14ac:dyDescent="0.3">
      <c r="A169" s="169"/>
      <c r="B169" s="170" t="s">
        <v>625</v>
      </c>
      <c r="C169" s="169" t="s">
        <v>464</v>
      </c>
      <c r="D169" s="169" t="s">
        <v>465</v>
      </c>
      <c r="E169" s="171"/>
      <c r="F169" s="172" t="s">
        <v>430</v>
      </c>
      <c r="G169" s="172"/>
    </row>
    <row r="170" spans="1:7" x14ac:dyDescent="0.3">
      <c r="A170" s="152" t="s">
        <v>626</v>
      </c>
      <c r="B170" s="191" t="s">
        <v>627</v>
      </c>
      <c r="C170" s="224">
        <v>7.0124771976866507E-2</v>
      </c>
      <c r="D170" s="224">
        <v>0</v>
      </c>
      <c r="E170" s="228"/>
      <c r="F170" s="222">
        <f>SUM(C170:D170)</f>
        <v>7.0124771976866507E-2</v>
      </c>
    </row>
    <row r="171" spans="1:7" x14ac:dyDescent="0.3">
      <c r="A171" s="152" t="s">
        <v>628</v>
      </c>
      <c r="B171" s="191" t="s">
        <v>1363</v>
      </c>
      <c r="C171" s="224">
        <v>0.158087996236842</v>
      </c>
      <c r="D171" s="224">
        <v>0</v>
      </c>
      <c r="E171" s="228"/>
      <c r="F171" s="222">
        <f t="shared" ref="F171:F174" si="5">SUM(C171:D171)</f>
        <v>0.158087996236842</v>
      </c>
    </row>
    <row r="172" spans="1:7" x14ac:dyDescent="0.3">
      <c r="A172" s="152" t="s">
        <v>629</v>
      </c>
      <c r="B172" s="191" t="s">
        <v>1364</v>
      </c>
      <c r="C172" s="224">
        <v>0.10878001294670001</v>
      </c>
      <c r="D172" s="224">
        <v>0</v>
      </c>
      <c r="E172" s="222"/>
      <c r="F172" s="222">
        <f t="shared" si="5"/>
        <v>0.10878001294670001</v>
      </c>
    </row>
    <row r="173" spans="1:7" x14ac:dyDescent="0.3">
      <c r="A173" s="152" t="s">
        <v>630</v>
      </c>
      <c r="B173" s="191" t="s">
        <v>1365</v>
      </c>
      <c r="C173" s="224">
        <v>0.13165839571784599</v>
      </c>
      <c r="D173" s="224">
        <v>0</v>
      </c>
      <c r="E173" s="222"/>
      <c r="F173" s="222">
        <f t="shared" si="5"/>
        <v>0.13165839571784599</v>
      </c>
    </row>
    <row r="174" spans="1:7" x14ac:dyDescent="0.3">
      <c r="A174" s="152" t="s">
        <v>631</v>
      </c>
      <c r="B174" s="191" t="s">
        <v>1366</v>
      </c>
      <c r="C174" s="224">
        <v>0.53134882312174503</v>
      </c>
      <c r="D174" s="224">
        <v>0</v>
      </c>
      <c r="E174" s="222"/>
      <c r="F174" s="222">
        <f t="shared" si="5"/>
        <v>0.53134882312174503</v>
      </c>
    </row>
    <row r="175" spans="1:7" x14ac:dyDescent="0.3">
      <c r="A175" s="152" t="s">
        <v>632</v>
      </c>
      <c r="B175" s="165"/>
      <c r="C175" s="222"/>
      <c r="D175" s="222"/>
      <c r="E175" s="222"/>
      <c r="F175" s="222"/>
    </row>
    <row r="176" spans="1:7" x14ac:dyDescent="0.3">
      <c r="A176" s="152" t="s">
        <v>633</v>
      </c>
      <c r="B176" s="165"/>
      <c r="C176" s="222"/>
      <c r="D176" s="222"/>
      <c r="E176" s="222"/>
      <c r="F176" s="222"/>
    </row>
    <row r="177" spans="1:7" x14ac:dyDescent="0.3">
      <c r="A177" s="152" t="s">
        <v>634</v>
      </c>
      <c r="B177" s="191"/>
      <c r="C177" s="222"/>
      <c r="D177" s="222"/>
      <c r="E177" s="222"/>
      <c r="F177" s="222"/>
    </row>
    <row r="178" spans="1:7" x14ac:dyDescent="0.3">
      <c r="A178" s="152" t="s">
        <v>635</v>
      </c>
      <c r="B178" s="191"/>
      <c r="C178" s="222"/>
      <c r="D178" s="222"/>
      <c r="E178" s="222"/>
      <c r="F178" s="222"/>
    </row>
    <row r="179" spans="1:7" x14ac:dyDescent="0.3">
      <c r="A179" s="169"/>
      <c r="B179" s="170" t="s">
        <v>636</v>
      </c>
      <c r="C179" s="169" t="s">
        <v>464</v>
      </c>
      <c r="D179" s="169" t="s">
        <v>465</v>
      </c>
      <c r="E179" s="171"/>
      <c r="F179" s="172" t="s">
        <v>430</v>
      </c>
      <c r="G179" s="172"/>
    </row>
    <row r="180" spans="1:7" x14ac:dyDescent="0.3">
      <c r="A180" s="152" t="s">
        <v>637</v>
      </c>
      <c r="B180" s="152" t="s">
        <v>1367</v>
      </c>
      <c r="C180" s="224">
        <v>1.4102643397397301E-3</v>
      </c>
      <c r="D180" s="222">
        <v>0</v>
      </c>
      <c r="E180" s="228"/>
      <c r="F180" s="229">
        <f>SUM(C180:D180)</f>
        <v>1.4102643397397301E-3</v>
      </c>
    </row>
    <row r="181" spans="1:7" x14ac:dyDescent="0.3">
      <c r="A181" s="152" t="s">
        <v>638</v>
      </c>
      <c r="B181" s="230"/>
      <c r="C181" s="222"/>
      <c r="D181" s="222"/>
      <c r="E181" s="228"/>
      <c r="F181" s="222"/>
    </row>
    <row r="182" spans="1:7" x14ac:dyDescent="0.3">
      <c r="A182" s="152" t="s">
        <v>639</v>
      </c>
      <c r="B182" s="230"/>
      <c r="C182" s="222"/>
      <c r="D182" s="222"/>
      <c r="E182" s="228"/>
      <c r="F182" s="222"/>
    </row>
    <row r="183" spans="1:7" x14ac:dyDescent="0.3">
      <c r="A183" s="152" t="s">
        <v>640</v>
      </c>
      <c r="B183" s="230"/>
      <c r="C183" s="222"/>
      <c r="D183" s="222"/>
      <c r="E183" s="228"/>
      <c r="F183" s="222"/>
    </row>
    <row r="184" spans="1:7" x14ac:dyDescent="0.3">
      <c r="A184" s="152" t="s">
        <v>641</v>
      </c>
      <c r="B184" s="230"/>
      <c r="C184" s="222"/>
      <c r="D184" s="222"/>
      <c r="E184" s="228"/>
      <c r="F184" s="222"/>
    </row>
    <row r="185" spans="1:7" ht="18.5" x14ac:dyDescent="0.3">
      <c r="A185" s="231"/>
      <c r="B185" s="232" t="s">
        <v>427</v>
      </c>
      <c r="C185" s="231"/>
      <c r="D185" s="231"/>
      <c r="E185" s="231"/>
      <c r="F185" s="233"/>
      <c r="G185" s="233"/>
    </row>
    <row r="186" spans="1:7" x14ac:dyDescent="0.3">
      <c r="A186" s="169"/>
      <c r="B186" s="170" t="s">
        <v>642</v>
      </c>
      <c r="C186" s="169" t="s">
        <v>643</v>
      </c>
      <c r="D186" s="169" t="s">
        <v>644</v>
      </c>
      <c r="E186" s="171"/>
      <c r="F186" s="169" t="s">
        <v>464</v>
      </c>
      <c r="G186" s="169" t="s">
        <v>645</v>
      </c>
    </row>
    <row r="187" spans="1:7" x14ac:dyDescent="0.3">
      <c r="A187" s="152" t="s">
        <v>646</v>
      </c>
      <c r="B187" s="167" t="s">
        <v>647</v>
      </c>
      <c r="C187" s="173">
        <v>68.153124651378306</v>
      </c>
      <c r="E187" s="163"/>
      <c r="F187" s="190"/>
      <c r="G187" s="190"/>
    </row>
    <row r="188" spans="1:7" x14ac:dyDescent="0.3">
      <c r="A188" s="163"/>
      <c r="B188" s="234"/>
      <c r="C188" s="163"/>
      <c r="D188" s="163"/>
      <c r="E188" s="163"/>
      <c r="F188" s="190"/>
      <c r="G188" s="190"/>
    </row>
    <row r="189" spans="1:7" x14ac:dyDescent="0.3">
      <c r="B189" s="167" t="s">
        <v>648</v>
      </c>
      <c r="C189" s="163"/>
      <c r="D189" s="163"/>
      <c r="E189" s="163"/>
      <c r="F189" s="190"/>
      <c r="G189" s="190"/>
    </row>
    <row r="190" spans="1:7" x14ac:dyDescent="0.3">
      <c r="A190" s="152" t="s">
        <v>649</v>
      </c>
      <c r="B190" s="167" t="s">
        <v>650</v>
      </c>
      <c r="C190" s="173">
        <v>1404.88477023001</v>
      </c>
      <c r="D190" s="173">
        <v>34089</v>
      </c>
      <c r="E190" s="163"/>
      <c r="F190" s="180">
        <f>IF($C$214=0,"",IF(C190="[for completion]","",IF(C190="","",C190/$C$214)))</f>
        <v>0.47607685274891265</v>
      </c>
      <c r="G190" s="180">
        <f>IF($D$214=0,"",IF(D190="[for completion]","",IF(D190="","",D190/$D$214)))</f>
        <v>0.78729300907642208</v>
      </c>
    </row>
    <row r="191" spans="1:7" x14ac:dyDescent="0.3">
      <c r="A191" s="152" t="s">
        <v>651</v>
      </c>
      <c r="B191" s="167" t="s">
        <v>652</v>
      </c>
      <c r="C191" s="173">
        <v>1001.90155394</v>
      </c>
      <c r="D191" s="173">
        <v>7370</v>
      </c>
      <c r="E191" s="163"/>
      <c r="F191" s="180">
        <f t="shared" ref="F191:F213" si="6">IF($C$214=0,"",IF(C191="[for completion]","",IF(C191="","",C191/$C$214)))</f>
        <v>0.33951691175775778</v>
      </c>
      <c r="G191" s="180">
        <f t="shared" ref="G191:G213" si="7">IF($D$214=0,"",IF(D191="[for completion]","",IF(D191="","",D191/$D$214)))</f>
        <v>0.17021178318205962</v>
      </c>
    </row>
    <row r="192" spans="1:7" x14ac:dyDescent="0.3">
      <c r="A192" s="152" t="s">
        <v>653</v>
      </c>
      <c r="B192" s="167" t="s">
        <v>654</v>
      </c>
      <c r="C192" s="173">
        <v>319.20650060000003</v>
      </c>
      <c r="D192" s="173">
        <v>1337</v>
      </c>
      <c r="E192" s="163"/>
      <c r="F192" s="180">
        <f t="shared" si="6"/>
        <v>0.10817031361067546</v>
      </c>
      <c r="G192" s="180">
        <f t="shared" si="7"/>
        <v>3.0878311277396708E-2</v>
      </c>
    </row>
    <row r="193" spans="1:7" x14ac:dyDescent="0.3">
      <c r="A193" s="152" t="s">
        <v>655</v>
      </c>
      <c r="B193" s="167" t="s">
        <v>656</v>
      </c>
      <c r="C193" s="173">
        <v>101.2521974</v>
      </c>
      <c r="D193" s="173">
        <v>296</v>
      </c>
      <c r="E193" s="163"/>
      <c r="F193" s="180">
        <f t="shared" si="6"/>
        <v>3.4311588034520175E-2</v>
      </c>
      <c r="G193" s="180">
        <f t="shared" si="7"/>
        <v>6.836185593200767E-3</v>
      </c>
    </row>
    <row r="194" spans="1:7" x14ac:dyDescent="0.3">
      <c r="A194" s="152" t="s">
        <v>657</v>
      </c>
      <c r="B194" s="167" t="s">
        <v>658</v>
      </c>
      <c r="C194" s="173">
        <v>123.71712211000001</v>
      </c>
      <c r="D194" s="173">
        <v>207</v>
      </c>
      <c r="E194" s="163"/>
      <c r="F194" s="180">
        <f t="shared" si="6"/>
        <v>4.1924333848133821E-2</v>
      </c>
      <c r="G194" s="180">
        <f t="shared" si="7"/>
        <v>4.7807108709208065E-3</v>
      </c>
    </row>
    <row r="195" spans="1:7" x14ac:dyDescent="0.3">
      <c r="A195" s="152" t="s">
        <v>659</v>
      </c>
      <c r="B195" s="167" t="s">
        <v>582</v>
      </c>
      <c r="C195" s="235"/>
      <c r="D195" s="235"/>
      <c r="E195" s="163"/>
      <c r="F195" s="180" t="str">
        <f t="shared" si="6"/>
        <v/>
      </c>
      <c r="G195" s="180" t="str">
        <f t="shared" si="7"/>
        <v/>
      </c>
    </row>
    <row r="196" spans="1:7" x14ac:dyDescent="0.3">
      <c r="A196" s="152" t="s">
        <v>660</v>
      </c>
      <c r="B196" s="167" t="s">
        <v>582</v>
      </c>
      <c r="C196" s="235"/>
      <c r="D196" s="235"/>
      <c r="E196" s="163"/>
      <c r="F196" s="180" t="str">
        <f t="shared" si="6"/>
        <v/>
      </c>
      <c r="G196" s="180" t="str">
        <f t="shared" si="7"/>
        <v/>
      </c>
    </row>
    <row r="197" spans="1:7" x14ac:dyDescent="0.3">
      <c r="A197" s="152" t="s">
        <v>661</v>
      </c>
      <c r="B197" s="167" t="s">
        <v>582</v>
      </c>
      <c r="C197" s="235"/>
      <c r="D197" s="235"/>
      <c r="E197" s="163"/>
      <c r="F197" s="180" t="str">
        <f t="shared" si="6"/>
        <v/>
      </c>
      <c r="G197" s="180" t="str">
        <f t="shared" si="7"/>
        <v/>
      </c>
    </row>
    <row r="198" spans="1:7" x14ac:dyDescent="0.3">
      <c r="A198" s="152" t="s">
        <v>662</v>
      </c>
      <c r="B198" s="167" t="s">
        <v>582</v>
      </c>
      <c r="C198" s="235"/>
      <c r="D198" s="235"/>
      <c r="E198" s="163"/>
      <c r="F198" s="180" t="str">
        <f t="shared" si="6"/>
        <v/>
      </c>
      <c r="G198" s="180" t="str">
        <f t="shared" si="7"/>
        <v/>
      </c>
    </row>
    <row r="199" spans="1:7" x14ac:dyDescent="0.3">
      <c r="A199" s="152" t="s">
        <v>663</v>
      </c>
      <c r="B199" s="167" t="s">
        <v>582</v>
      </c>
      <c r="C199" s="235"/>
      <c r="D199" s="235"/>
      <c r="E199" s="167"/>
      <c r="F199" s="180" t="str">
        <f t="shared" si="6"/>
        <v/>
      </c>
      <c r="G199" s="180" t="str">
        <f t="shared" si="7"/>
        <v/>
      </c>
    </row>
    <row r="200" spans="1:7" x14ac:dyDescent="0.3">
      <c r="A200" s="152" t="s">
        <v>664</v>
      </c>
      <c r="B200" s="167" t="s">
        <v>582</v>
      </c>
      <c r="C200" s="235"/>
      <c r="D200" s="235"/>
      <c r="E200" s="167"/>
      <c r="F200" s="180" t="str">
        <f t="shared" si="6"/>
        <v/>
      </c>
      <c r="G200" s="180" t="str">
        <f t="shared" si="7"/>
        <v/>
      </c>
    </row>
    <row r="201" spans="1:7" x14ac:dyDescent="0.3">
      <c r="A201" s="152" t="s">
        <v>665</v>
      </c>
      <c r="B201" s="167" t="s">
        <v>582</v>
      </c>
      <c r="C201" s="235"/>
      <c r="D201" s="235"/>
      <c r="E201" s="167"/>
      <c r="F201" s="180" t="str">
        <f t="shared" si="6"/>
        <v/>
      </c>
      <c r="G201" s="180" t="str">
        <f t="shared" si="7"/>
        <v/>
      </c>
    </row>
    <row r="202" spans="1:7" x14ac:dyDescent="0.3">
      <c r="A202" s="152" t="s">
        <v>666</v>
      </c>
      <c r="B202" s="167" t="s">
        <v>582</v>
      </c>
      <c r="C202" s="235"/>
      <c r="D202" s="235"/>
      <c r="E202" s="167"/>
      <c r="F202" s="180" t="str">
        <f t="shared" si="6"/>
        <v/>
      </c>
      <c r="G202" s="180" t="str">
        <f t="shared" si="7"/>
        <v/>
      </c>
    </row>
    <row r="203" spans="1:7" x14ac:dyDescent="0.3">
      <c r="A203" s="152" t="s">
        <v>667</v>
      </c>
      <c r="B203" s="167" t="s">
        <v>582</v>
      </c>
      <c r="C203" s="235"/>
      <c r="D203" s="235"/>
      <c r="E203" s="167"/>
      <c r="F203" s="180" t="str">
        <f t="shared" si="6"/>
        <v/>
      </c>
      <c r="G203" s="180" t="str">
        <f t="shared" si="7"/>
        <v/>
      </c>
    </row>
    <row r="204" spans="1:7" x14ac:dyDescent="0.3">
      <c r="A204" s="152" t="s">
        <v>668</v>
      </c>
      <c r="B204" s="167" t="s">
        <v>582</v>
      </c>
      <c r="C204" s="235"/>
      <c r="D204" s="235"/>
      <c r="E204" s="167"/>
      <c r="F204" s="180" t="str">
        <f t="shared" si="6"/>
        <v/>
      </c>
      <c r="G204" s="180" t="str">
        <f t="shared" si="7"/>
        <v/>
      </c>
    </row>
    <row r="205" spans="1:7" x14ac:dyDescent="0.3">
      <c r="A205" s="152" t="s">
        <v>669</v>
      </c>
      <c r="B205" s="167" t="s">
        <v>582</v>
      </c>
      <c r="C205" s="235"/>
      <c r="D205" s="235"/>
      <c r="F205" s="180" t="str">
        <f t="shared" si="6"/>
        <v/>
      </c>
      <c r="G205" s="180" t="str">
        <f t="shared" si="7"/>
        <v/>
      </c>
    </row>
    <row r="206" spans="1:7" x14ac:dyDescent="0.3">
      <c r="A206" s="152" t="s">
        <v>670</v>
      </c>
      <c r="B206" s="167" t="s">
        <v>582</v>
      </c>
      <c r="C206" s="235"/>
      <c r="D206" s="235"/>
      <c r="E206" s="236"/>
      <c r="F206" s="180" t="str">
        <f t="shared" si="6"/>
        <v/>
      </c>
      <c r="G206" s="180" t="str">
        <f t="shared" si="7"/>
        <v/>
      </c>
    </row>
    <row r="207" spans="1:7" x14ac:dyDescent="0.3">
      <c r="A207" s="152" t="s">
        <v>671</v>
      </c>
      <c r="B207" s="167" t="s">
        <v>582</v>
      </c>
      <c r="C207" s="235"/>
      <c r="D207" s="235"/>
      <c r="E207" s="236"/>
      <c r="F207" s="180" t="str">
        <f t="shared" si="6"/>
        <v/>
      </c>
      <c r="G207" s="180" t="str">
        <f t="shared" si="7"/>
        <v/>
      </c>
    </row>
    <row r="208" spans="1:7" x14ac:dyDescent="0.3">
      <c r="A208" s="152" t="s">
        <v>672</v>
      </c>
      <c r="B208" s="167" t="s">
        <v>582</v>
      </c>
      <c r="C208" s="235"/>
      <c r="D208" s="235"/>
      <c r="E208" s="236"/>
      <c r="F208" s="180" t="str">
        <f t="shared" si="6"/>
        <v/>
      </c>
      <c r="G208" s="180" t="str">
        <f t="shared" si="7"/>
        <v/>
      </c>
    </row>
    <row r="209" spans="1:7" x14ac:dyDescent="0.3">
      <c r="A209" s="152" t="s">
        <v>673</v>
      </c>
      <c r="B209" s="167" t="s">
        <v>582</v>
      </c>
      <c r="C209" s="235"/>
      <c r="D209" s="235"/>
      <c r="E209" s="236"/>
      <c r="F209" s="180" t="str">
        <f t="shared" si="6"/>
        <v/>
      </c>
      <c r="G209" s="180" t="str">
        <f t="shared" si="7"/>
        <v/>
      </c>
    </row>
    <row r="210" spans="1:7" x14ac:dyDescent="0.3">
      <c r="A210" s="152" t="s">
        <v>674</v>
      </c>
      <c r="B210" s="167" t="s">
        <v>582</v>
      </c>
      <c r="C210" s="235"/>
      <c r="D210" s="235"/>
      <c r="E210" s="236"/>
      <c r="F210" s="180" t="str">
        <f t="shared" si="6"/>
        <v/>
      </c>
      <c r="G210" s="180" t="str">
        <f t="shared" si="7"/>
        <v/>
      </c>
    </row>
    <row r="211" spans="1:7" x14ac:dyDescent="0.3">
      <c r="A211" s="152" t="s">
        <v>675</v>
      </c>
      <c r="B211" s="167" t="s">
        <v>582</v>
      </c>
      <c r="C211" s="235"/>
      <c r="D211" s="235"/>
      <c r="E211" s="236"/>
      <c r="F211" s="180" t="str">
        <f t="shared" si="6"/>
        <v/>
      </c>
      <c r="G211" s="180" t="str">
        <f t="shared" si="7"/>
        <v/>
      </c>
    </row>
    <row r="212" spans="1:7" x14ac:dyDescent="0.3">
      <c r="A212" s="152" t="s">
        <v>676</v>
      </c>
      <c r="B212" s="167" t="s">
        <v>582</v>
      </c>
      <c r="C212" s="235"/>
      <c r="D212" s="235"/>
      <c r="E212" s="236"/>
      <c r="F212" s="180" t="str">
        <f t="shared" si="6"/>
        <v/>
      </c>
      <c r="G212" s="180" t="str">
        <f t="shared" si="7"/>
        <v/>
      </c>
    </row>
    <row r="213" spans="1:7" x14ac:dyDescent="0.3">
      <c r="A213" s="152" t="s">
        <v>677</v>
      </c>
      <c r="B213" s="167" t="s">
        <v>582</v>
      </c>
      <c r="C213" s="235"/>
      <c r="D213" s="235"/>
      <c r="E213" s="236"/>
      <c r="F213" s="180" t="str">
        <f t="shared" si="6"/>
        <v/>
      </c>
      <c r="G213" s="180" t="str">
        <f t="shared" si="7"/>
        <v/>
      </c>
    </row>
    <row r="214" spans="1:7" x14ac:dyDescent="0.3">
      <c r="A214" s="152" t="s">
        <v>678</v>
      </c>
      <c r="B214" s="182" t="s">
        <v>67</v>
      </c>
      <c r="C214" s="183">
        <f>SUM(C190:C213)</f>
        <v>2950.9621442800103</v>
      </c>
      <c r="D214" s="179">
        <f>SUM(D190:D213)</f>
        <v>43299</v>
      </c>
      <c r="E214" s="236"/>
      <c r="F214" s="237">
        <f>SUM(F190:F213)</f>
        <v>0.99999999999999978</v>
      </c>
      <c r="G214" s="237">
        <f>SUM(G190:G213)</f>
        <v>1</v>
      </c>
    </row>
    <row r="215" spans="1:7" x14ac:dyDescent="0.3">
      <c r="A215" s="169"/>
      <c r="B215" s="176" t="s">
        <v>679</v>
      </c>
      <c r="C215" s="169" t="s">
        <v>643</v>
      </c>
      <c r="D215" s="169" t="s">
        <v>644</v>
      </c>
      <c r="E215" s="171"/>
      <c r="F215" s="169" t="s">
        <v>464</v>
      </c>
      <c r="G215" s="169" t="s">
        <v>645</v>
      </c>
    </row>
    <row r="216" spans="1:7" x14ac:dyDescent="0.3">
      <c r="A216" s="152" t="s">
        <v>680</v>
      </c>
      <c r="B216" s="152" t="s">
        <v>681</v>
      </c>
      <c r="C216" s="222">
        <v>0.57975773409237696</v>
      </c>
      <c r="F216" s="177"/>
      <c r="G216" s="177"/>
    </row>
    <row r="217" spans="1:7" x14ac:dyDescent="0.3">
      <c r="F217" s="177"/>
      <c r="G217" s="177"/>
    </row>
    <row r="218" spans="1:7" x14ac:dyDescent="0.3">
      <c r="B218" s="167" t="s">
        <v>682</v>
      </c>
      <c r="F218" s="177"/>
      <c r="G218" s="177"/>
    </row>
    <row r="219" spans="1:7" x14ac:dyDescent="0.3">
      <c r="A219" s="152" t="s">
        <v>683</v>
      </c>
      <c r="B219" s="152" t="s">
        <v>684</v>
      </c>
      <c r="C219" s="173">
        <v>784.07808995000198</v>
      </c>
      <c r="D219" s="173">
        <v>19721</v>
      </c>
      <c r="F219" s="180">
        <f t="shared" ref="F219:F233" si="8">IF($C$227=0,"",IF(C219="[for completion]","",C219/$C$227))</f>
        <v>0.26570252399537547</v>
      </c>
      <c r="G219" s="180">
        <f t="shared" ref="G219:G233" si="9">IF($D$227=0,"",IF(D219="[for completion]","",D219/$D$227))</f>
        <v>0.45546086514700107</v>
      </c>
    </row>
    <row r="220" spans="1:7" x14ac:dyDescent="0.3">
      <c r="A220" s="152" t="s">
        <v>685</v>
      </c>
      <c r="B220" s="152" t="s">
        <v>686</v>
      </c>
      <c r="C220" s="173">
        <v>351.00079098999998</v>
      </c>
      <c r="D220" s="173">
        <v>4983</v>
      </c>
      <c r="F220" s="180">
        <f t="shared" si="8"/>
        <v>0.118944525151013</v>
      </c>
      <c r="G220" s="180">
        <f t="shared" si="9"/>
        <v>0.11508348922607912</v>
      </c>
    </row>
    <row r="221" spans="1:7" x14ac:dyDescent="0.3">
      <c r="A221" s="152" t="s">
        <v>687</v>
      </c>
      <c r="B221" s="152" t="s">
        <v>688</v>
      </c>
      <c r="C221" s="173">
        <v>394.48143561000001</v>
      </c>
      <c r="D221" s="173">
        <v>4975</v>
      </c>
      <c r="F221" s="180">
        <f t="shared" si="8"/>
        <v>0.13367892108499024</v>
      </c>
      <c r="G221" s="180">
        <f t="shared" si="9"/>
        <v>0.11489872745328991</v>
      </c>
    </row>
    <row r="222" spans="1:7" x14ac:dyDescent="0.3">
      <c r="A222" s="152" t="s">
        <v>689</v>
      </c>
      <c r="B222" s="152" t="s">
        <v>690</v>
      </c>
      <c r="C222" s="173">
        <v>419.34307607999898</v>
      </c>
      <c r="D222" s="173">
        <v>4595</v>
      </c>
      <c r="F222" s="180">
        <f t="shared" si="8"/>
        <v>0.14210384802557793</v>
      </c>
      <c r="G222" s="180">
        <f t="shared" si="9"/>
        <v>0.10612254324580245</v>
      </c>
    </row>
    <row r="223" spans="1:7" x14ac:dyDescent="0.3">
      <c r="A223" s="152" t="s">
        <v>691</v>
      </c>
      <c r="B223" s="152" t="s">
        <v>692</v>
      </c>
      <c r="C223" s="173">
        <v>469.39021745999997</v>
      </c>
      <c r="D223" s="173">
        <v>4583</v>
      </c>
      <c r="F223" s="180">
        <f t="shared" si="8"/>
        <v>0.15906344931257169</v>
      </c>
      <c r="G223" s="180">
        <f t="shared" si="9"/>
        <v>0.10584540058661863</v>
      </c>
    </row>
    <row r="224" spans="1:7" x14ac:dyDescent="0.3">
      <c r="A224" s="152" t="s">
        <v>693</v>
      </c>
      <c r="B224" s="152" t="s">
        <v>694</v>
      </c>
      <c r="C224" s="173">
        <v>368.38366599000102</v>
      </c>
      <c r="D224" s="173">
        <v>3104</v>
      </c>
      <c r="F224" s="180">
        <f t="shared" si="8"/>
        <v>0.12483510393518858</v>
      </c>
      <c r="G224" s="180">
        <f t="shared" si="9"/>
        <v>7.1687567842213445E-2</v>
      </c>
    </row>
    <row r="225" spans="1:7" x14ac:dyDescent="0.3">
      <c r="A225" s="152" t="s">
        <v>695</v>
      </c>
      <c r="B225" s="152" t="s">
        <v>696</v>
      </c>
      <c r="C225" s="173">
        <v>112.71348034</v>
      </c>
      <c r="D225" s="173">
        <v>863</v>
      </c>
      <c r="F225" s="180">
        <f t="shared" si="8"/>
        <v>3.8195501951279923E-2</v>
      </c>
      <c r="G225" s="180">
        <f t="shared" si="9"/>
        <v>1.9931176239636018E-2</v>
      </c>
    </row>
    <row r="226" spans="1:7" x14ac:dyDescent="0.3">
      <c r="A226" s="152" t="s">
        <v>697</v>
      </c>
      <c r="B226" s="152" t="s">
        <v>698</v>
      </c>
      <c r="C226" s="173">
        <v>51.571387860000002</v>
      </c>
      <c r="D226" s="173">
        <v>475</v>
      </c>
      <c r="F226" s="180">
        <f t="shared" si="8"/>
        <v>1.7476126544003084E-2</v>
      </c>
      <c r="G226" s="180">
        <f t="shared" si="9"/>
        <v>1.0970230259359339E-2</v>
      </c>
    </row>
    <row r="227" spans="1:7" x14ac:dyDescent="0.3">
      <c r="A227" s="152" t="s">
        <v>699</v>
      </c>
      <c r="B227" s="182" t="s">
        <v>67</v>
      </c>
      <c r="C227" s="173">
        <f>SUM(C219:C226)</f>
        <v>2950.9621442800021</v>
      </c>
      <c r="D227" s="235">
        <f>SUM(D219:D226)</f>
        <v>43299</v>
      </c>
      <c r="F227" s="222">
        <f>SUM(F219:F226)</f>
        <v>1</v>
      </c>
      <c r="G227" s="222">
        <f>SUM(G219:G226)</f>
        <v>1</v>
      </c>
    </row>
    <row r="228" spans="1:7" x14ac:dyDescent="0.3">
      <c r="A228" s="152" t="s">
        <v>700</v>
      </c>
      <c r="B228" s="185" t="s">
        <v>701</v>
      </c>
      <c r="C228" s="173"/>
      <c r="D228" s="235"/>
      <c r="F228" s="180">
        <f t="shared" si="8"/>
        <v>0</v>
      </c>
      <c r="G228" s="180">
        <f t="shared" si="9"/>
        <v>0</v>
      </c>
    </row>
    <row r="229" spans="1:7" x14ac:dyDescent="0.3">
      <c r="A229" s="152" t="s">
        <v>702</v>
      </c>
      <c r="B229" s="185" t="s">
        <v>703</v>
      </c>
      <c r="C229" s="173"/>
      <c r="D229" s="235"/>
      <c r="F229" s="180">
        <f t="shared" si="8"/>
        <v>0</v>
      </c>
      <c r="G229" s="180">
        <f t="shared" si="9"/>
        <v>0</v>
      </c>
    </row>
    <row r="230" spans="1:7" x14ac:dyDescent="0.3">
      <c r="A230" s="152" t="s">
        <v>704</v>
      </c>
      <c r="B230" s="185" t="s">
        <v>705</v>
      </c>
      <c r="C230" s="173"/>
      <c r="D230" s="235"/>
      <c r="F230" s="180">
        <f t="shared" si="8"/>
        <v>0</v>
      </c>
      <c r="G230" s="180">
        <f t="shared" si="9"/>
        <v>0</v>
      </c>
    </row>
    <row r="231" spans="1:7" x14ac:dyDescent="0.3">
      <c r="A231" s="152" t="s">
        <v>706</v>
      </c>
      <c r="B231" s="185" t="s">
        <v>707</v>
      </c>
      <c r="C231" s="173"/>
      <c r="D231" s="235"/>
      <c r="F231" s="180">
        <f t="shared" si="8"/>
        <v>0</v>
      </c>
      <c r="G231" s="180">
        <f t="shared" si="9"/>
        <v>0</v>
      </c>
    </row>
    <row r="232" spans="1:7" x14ac:dyDescent="0.3">
      <c r="A232" s="152" t="s">
        <v>708</v>
      </c>
      <c r="B232" s="185" t="s">
        <v>709</v>
      </c>
      <c r="C232" s="173"/>
      <c r="D232" s="235"/>
      <c r="F232" s="180">
        <f t="shared" si="8"/>
        <v>0</v>
      </c>
      <c r="G232" s="180">
        <f t="shared" si="9"/>
        <v>0</v>
      </c>
    </row>
    <row r="233" spans="1:7" x14ac:dyDescent="0.3">
      <c r="A233" s="152" t="s">
        <v>710</v>
      </c>
      <c r="B233" s="185" t="s">
        <v>711</v>
      </c>
      <c r="C233" s="173"/>
      <c r="D233" s="235"/>
      <c r="F233" s="180">
        <f t="shared" si="8"/>
        <v>0</v>
      </c>
      <c r="G233" s="180">
        <f t="shared" si="9"/>
        <v>0</v>
      </c>
    </row>
    <row r="234" spans="1:7" x14ac:dyDescent="0.3">
      <c r="A234" s="152" t="s">
        <v>712</v>
      </c>
      <c r="B234" s="185"/>
      <c r="F234" s="180"/>
      <c r="G234" s="180"/>
    </row>
    <row r="235" spans="1:7" x14ac:dyDescent="0.3">
      <c r="A235" s="152" t="s">
        <v>713</v>
      </c>
      <c r="B235" s="185"/>
      <c r="F235" s="180"/>
      <c r="G235" s="180"/>
    </row>
    <row r="236" spans="1:7" x14ac:dyDescent="0.3">
      <c r="A236" s="152" t="s">
        <v>714</v>
      </c>
      <c r="B236" s="185"/>
      <c r="F236" s="180"/>
      <c r="G236" s="180"/>
    </row>
    <row r="237" spans="1:7" x14ac:dyDescent="0.3">
      <c r="A237" s="169"/>
      <c r="B237" s="176" t="s">
        <v>715</v>
      </c>
      <c r="C237" s="169" t="s">
        <v>643</v>
      </c>
      <c r="D237" s="169" t="s">
        <v>644</v>
      </c>
      <c r="E237" s="171"/>
      <c r="F237" s="169" t="s">
        <v>464</v>
      </c>
      <c r="G237" s="169" t="s">
        <v>645</v>
      </c>
    </row>
    <row r="238" spans="1:7" x14ac:dyDescent="0.3">
      <c r="A238" s="152" t="s">
        <v>716</v>
      </c>
      <c r="B238" s="152" t="s">
        <v>681</v>
      </c>
      <c r="C238" s="222">
        <v>0.53258555125228801</v>
      </c>
      <c r="F238" s="177"/>
      <c r="G238" s="177"/>
    </row>
    <row r="239" spans="1:7" x14ac:dyDescent="0.3">
      <c r="F239" s="177"/>
      <c r="G239" s="177"/>
    </row>
    <row r="240" spans="1:7" x14ac:dyDescent="0.3">
      <c r="B240" s="167" t="s">
        <v>682</v>
      </c>
      <c r="F240" s="177"/>
      <c r="G240" s="177"/>
    </row>
    <row r="241" spans="1:7" x14ac:dyDescent="0.3">
      <c r="A241" s="152" t="s">
        <v>717</v>
      </c>
      <c r="B241" s="152" t="s">
        <v>684</v>
      </c>
      <c r="C241" s="173">
        <v>949.15921910999998</v>
      </c>
      <c r="D241" s="173">
        <v>22470</v>
      </c>
      <c r="F241" s="180">
        <f>IF($C$249=0,"",IF(C241="[Mark as ND1 if not relevant]","",C241/$C$249))</f>
        <v>0.32164398345461781</v>
      </c>
      <c r="G241" s="180">
        <f>IF($D$249=0,"",IF(D241="[Mark as ND1 if not relevant]","",D241/$D$249))</f>
        <v>0.51894962932169331</v>
      </c>
    </row>
    <row r="242" spans="1:7" x14ac:dyDescent="0.3">
      <c r="A242" s="152" t="s">
        <v>718</v>
      </c>
      <c r="B242" s="152" t="s">
        <v>686</v>
      </c>
      <c r="C242" s="173">
        <v>372.43054472</v>
      </c>
      <c r="D242" s="173">
        <v>4867</v>
      </c>
      <c r="F242" s="180">
        <f t="shared" ref="F242:F248" si="10">IF($C$249=0,"",IF(C242="[Mark as ND1 if not relevant]","",C242/$C$249))</f>
        <v>0.12620647995837594</v>
      </c>
      <c r="G242" s="180">
        <f t="shared" ref="G242:G248" si="11">IF($D$249=0,"",IF(D242="[Mark as ND1 if not relevant]","",D242/$D$249))</f>
        <v>0.11240444352063558</v>
      </c>
    </row>
    <row r="243" spans="1:7" x14ac:dyDescent="0.3">
      <c r="A243" s="152" t="s">
        <v>719</v>
      </c>
      <c r="B243" s="152" t="s">
        <v>688</v>
      </c>
      <c r="C243" s="173">
        <v>400.02233185</v>
      </c>
      <c r="D243" s="173">
        <v>4647</v>
      </c>
      <c r="F243" s="180">
        <f t="shared" si="10"/>
        <v>0.13555657859772396</v>
      </c>
      <c r="G243" s="180">
        <f t="shared" si="11"/>
        <v>0.10732349476893231</v>
      </c>
    </row>
    <row r="244" spans="1:7" x14ac:dyDescent="0.3">
      <c r="A244" s="152" t="s">
        <v>720</v>
      </c>
      <c r="B244" s="152" t="s">
        <v>690</v>
      </c>
      <c r="C244" s="173">
        <v>421.58007167</v>
      </c>
      <c r="D244" s="173">
        <v>4254</v>
      </c>
      <c r="F244" s="180">
        <f t="shared" si="10"/>
        <v>0.14286190437487312</v>
      </c>
      <c r="G244" s="180">
        <f t="shared" si="11"/>
        <v>9.8247072680662365E-2</v>
      </c>
    </row>
    <row r="245" spans="1:7" x14ac:dyDescent="0.3">
      <c r="A245" s="152" t="s">
        <v>721</v>
      </c>
      <c r="B245" s="152" t="s">
        <v>692</v>
      </c>
      <c r="C245" s="173">
        <v>376.02317340000002</v>
      </c>
      <c r="D245" s="173">
        <v>3511</v>
      </c>
      <c r="F245" s="180">
        <f t="shared" si="10"/>
        <v>0.12742392311906298</v>
      </c>
      <c r="G245" s="180">
        <f t="shared" si="11"/>
        <v>8.1087323032864506E-2</v>
      </c>
    </row>
    <row r="246" spans="1:7" x14ac:dyDescent="0.3">
      <c r="A246" s="152" t="s">
        <v>722</v>
      </c>
      <c r="B246" s="152" t="s">
        <v>694</v>
      </c>
      <c r="C246" s="173">
        <v>280.29644298000102</v>
      </c>
      <c r="D246" s="173">
        <v>2265</v>
      </c>
      <c r="F246" s="180">
        <f t="shared" si="10"/>
        <v>9.4984764044945075E-2</v>
      </c>
      <c r="G246" s="180">
        <f t="shared" si="11"/>
        <v>5.2310676920945057E-2</v>
      </c>
    </row>
    <row r="247" spans="1:7" x14ac:dyDescent="0.3">
      <c r="A247" s="152" t="s">
        <v>723</v>
      </c>
      <c r="B247" s="152" t="s">
        <v>696</v>
      </c>
      <c r="C247" s="173">
        <v>98.160416950000098</v>
      </c>
      <c r="D247" s="173">
        <v>699</v>
      </c>
      <c r="F247" s="180">
        <f t="shared" si="10"/>
        <v>3.3263868579361276E-2</v>
      </c>
      <c r="G247" s="180">
        <f t="shared" si="11"/>
        <v>1.6143559897457214E-2</v>
      </c>
    </row>
    <row r="248" spans="1:7" x14ac:dyDescent="0.3">
      <c r="A248" s="152" t="s">
        <v>724</v>
      </c>
      <c r="B248" s="152" t="s">
        <v>698</v>
      </c>
      <c r="C248" s="173">
        <v>53.289943600000001</v>
      </c>
      <c r="D248" s="173">
        <v>586</v>
      </c>
      <c r="F248" s="180">
        <f t="shared" si="10"/>
        <v>1.805849787103999E-2</v>
      </c>
      <c r="G248" s="180">
        <f t="shared" si="11"/>
        <v>1.3533799856809626E-2</v>
      </c>
    </row>
    <row r="249" spans="1:7" x14ac:dyDescent="0.3">
      <c r="A249" s="152" t="s">
        <v>725</v>
      </c>
      <c r="B249" s="182" t="s">
        <v>67</v>
      </c>
      <c r="C249" s="173">
        <f>SUM(C241:C248)</f>
        <v>2950.9621442800008</v>
      </c>
      <c r="D249" s="235">
        <f>SUM(D241:D248)</f>
        <v>43299</v>
      </c>
      <c r="F249" s="222">
        <f>SUM(F241:F248)</f>
        <v>1</v>
      </c>
      <c r="G249" s="222">
        <f>SUM(G241:G248)</f>
        <v>0.99999999999999989</v>
      </c>
    </row>
    <row r="250" spans="1:7" x14ac:dyDescent="0.3">
      <c r="A250" s="152" t="s">
        <v>726</v>
      </c>
      <c r="B250" s="185" t="s">
        <v>701</v>
      </c>
      <c r="C250" s="173"/>
      <c r="D250" s="235"/>
      <c r="F250" s="180">
        <f t="shared" ref="F250:F255" si="12">IF($C$249=0,"",IF(C250="[for completion]","",C250/$C$249))</f>
        <v>0</v>
      </c>
      <c r="G250" s="180">
        <f t="shared" ref="G250:G255" si="13">IF($D$249=0,"",IF(D250="[for completion]","",D250/$D$249))</f>
        <v>0</v>
      </c>
    </row>
    <row r="251" spans="1:7" x14ac:dyDescent="0.3">
      <c r="A251" s="152" t="s">
        <v>727</v>
      </c>
      <c r="B251" s="185" t="s">
        <v>703</v>
      </c>
      <c r="C251" s="173"/>
      <c r="D251" s="235"/>
      <c r="F251" s="180">
        <f t="shared" si="12"/>
        <v>0</v>
      </c>
      <c r="G251" s="180">
        <f t="shared" si="13"/>
        <v>0</v>
      </c>
    </row>
    <row r="252" spans="1:7" x14ac:dyDescent="0.3">
      <c r="A252" s="152" t="s">
        <v>728</v>
      </c>
      <c r="B252" s="185" t="s">
        <v>705</v>
      </c>
      <c r="C252" s="173"/>
      <c r="D252" s="235"/>
      <c r="F252" s="180">
        <f t="shared" si="12"/>
        <v>0</v>
      </c>
      <c r="G252" s="180">
        <f t="shared" si="13"/>
        <v>0</v>
      </c>
    </row>
    <row r="253" spans="1:7" x14ac:dyDescent="0.3">
      <c r="A253" s="152" t="s">
        <v>729</v>
      </c>
      <c r="B253" s="185" t="s">
        <v>707</v>
      </c>
      <c r="C253" s="173"/>
      <c r="D253" s="235"/>
      <c r="F253" s="180">
        <f t="shared" si="12"/>
        <v>0</v>
      </c>
      <c r="G253" s="180">
        <f t="shared" si="13"/>
        <v>0</v>
      </c>
    </row>
    <row r="254" spans="1:7" x14ac:dyDescent="0.3">
      <c r="A254" s="152" t="s">
        <v>730</v>
      </c>
      <c r="B254" s="185" t="s">
        <v>709</v>
      </c>
      <c r="C254" s="173"/>
      <c r="D254" s="235"/>
      <c r="F254" s="180">
        <f t="shared" si="12"/>
        <v>0</v>
      </c>
      <c r="G254" s="180">
        <f t="shared" si="13"/>
        <v>0</v>
      </c>
    </row>
    <row r="255" spans="1:7" x14ac:dyDescent="0.3">
      <c r="A255" s="152" t="s">
        <v>731</v>
      </c>
      <c r="B255" s="185" t="s">
        <v>711</v>
      </c>
      <c r="C255" s="173"/>
      <c r="D255" s="235"/>
      <c r="F255" s="180">
        <f t="shared" si="12"/>
        <v>0</v>
      </c>
      <c r="G255" s="180">
        <f t="shared" si="13"/>
        <v>0</v>
      </c>
    </row>
    <row r="256" spans="1:7" x14ac:dyDescent="0.3">
      <c r="A256" s="152" t="s">
        <v>732</v>
      </c>
      <c r="B256" s="185"/>
      <c r="F256" s="181"/>
      <c r="G256" s="181"/>
    </row>
    <row r="257" spans="1:7" x14ac:dyDescent="0.3">
      <c r="A257" s="152" t="s">
        <v>733</v>
      </c>
      <c r="B257" s="185"/>
      <c r="F257" s="181"/>
      <c r="G257" s="181"/>
    </row>
    <row r="258" spans="1:7" x14ac:dyDescent="0.3">
      <c r="A258" s="152" t="s">
        <v>734</v>
      </c>
      <c r="B258" s="185"/>
      <c r="F258" s="181"/>
      <c r="G258" s="181"/>
    </row>
    <row r="259" spans="1:7" x14ac:dyDescent="0.3">
      <c r="A259" s="169"/>
      <c r="B259" s="176" t="s">
        <v>735</v>
      </c>
      <c r="C259" s="169" t="s">
        <v>464</v>
      </c>
      <c r="D259" s="169"/>
      <c r="E259" s="171"/>
      <c r="F259" s="169"/>
      <c r="G259" s="169"/>
    </row>
    <row r="260" spans="1:7" x14ac:dyDescent="0.3">
      <c r="A260" s="152" t="s">
        <v>736</v>
      </c>
      <c r="B260" s="152" t="s">
        <v>1368</v>
      </c>
      <c r="C260" s="222">
        <v>0</v>
      </c>
      <c r="E260" s="236"/>
      <c r="F260" s="236"/>
      <c r="G260" s="236"/>
    </row>
    <row r="261" spans="1:7" x14ac:dyDescent="0.3">
      <c r="A261" s="152" t="s">
        <v>738</v>
      </c>
      <c r="B261" s="152" t="s">
        <v>739</v>
      </c>
      <c r="C261" s="222">
        <v>0</v>
      </c>
      <c r="E261" s="236"/>
      <c r="F261" s="236"/>
    </row>
    <row r="262" spans="1:7" x14ac:dyDescent="0.3">
      <c r="A262" s="152" t="s">
        <v>740</v>
      </c>
      <c r="B262" s="152" t="s">
        <v>741</v>
      </c>
      <c r="C262" s="222">
        <v>0</v>
      </c>
      <c r="E262" s="236"/>
      <c r="F262" s="236"/>
    </row>
    <row r="263" spans="1:7" x14ac:dyDescent="0.3">
      <c r="A263" s="152" t="s">
        <v>742</v>
      </c>
      <c r="B263" s="152" t="s">
        <v>743</v>
      </c>
      <c r="C263" s="222">
        <v>0</v>
      </c>
      <c r="E263" s="236"/>
      <c r="F263" s="236"/>
    </row>
    <row r="264" spans="1:7" x14ac:dyDescent="0.3">
      <c r="A264" s="152" t="s">
        <v>744</v>
      </c>
      <c r="B264" s="167" t="s">
        <v>745</v>
      </c>
      <c r="C264" s="222">
        <v>0</v>
      </c>
      <c r="D264" s="163"/>
      <c r="E264" s="163"/>
      <c r="F264" s="190"/>
      <c r="G264" s="190"/>
    </row>
    <row r="265" spans="1:7" x14ac:dyDescent="0.3">
      <c r="A265" s="152" t="s">
        <v>746</v>
      </c>
      <c r="B265" s="152" t="s">
        <v>65</v>
      </c>
      <c r="C265" s="222">
        <v>1</v>
      </c>
      <c r="E265" s="236"/>
      <c r="F265" s="236"/>
    </row>
    <row r="266" spans="1:7" x14ac:dyDescent="0.3">
      <c r="A266" s="152" t="s">
        <v>748</v>
      </c>
      <c r="B266" s="185" t="s">
        <v>750</v>
      </c>
      <c r="C266" s="238"/>
      <c r="E266" s="236"/>
      <c r="F266" s="236"/>
    </row>
    <row r="267" spans="1:7" x14ac:dyDescent="0.3">
      <c r="A267" s="152" t="s">
        <v>749</v>
      </c>
      <c r="B267" s="185" t="s">
        <v>752</v>
      </c>
      <c r="C267" s="222"/>
      <c r="E267" s="236"/>
      <c r="F267" s="236"/>
    </row>
    <row r="268" spans="1:7" x14ac:dyDescent="0.3">
      <c r="A268" s="152" t="s">
        <v>751</v>
      </c>
      <c r="B268" s="185" t="s">
        <v>754</v>
      </c>
      <c r="C268" s="222"/>
      <c r="E268" s="236"/>
      <c r="F268" s="236"/>
    </row>
    <row r="269" spans="1:7" x14ac:dyDescent="0.3">
      <c r="A269" s="152" t="s">
        <v>753</v>
      </c>
      <c r="B269" s="185" t="s">
        <v>756</v>
      </c>
      <c r="C269" s="222"/>
      <c r="E269" s="236"/>
      <c r="F269" s="236"/>
    </row>
    <row r="270" spans="1:7" x14ac:dyDescent="0.3">
      <c r="A270" s="152" t="s">
        <v>755</v>
      </c>
      <c r="B270" s="185" t="s">
        <v>171</v>
      </c>
      <c r="C270" s="222"/>
      <c r="E270" s="236"/>
      <c r="F270" s="236"/>
    </row>
    <row r="271" spans="1:7" x14ac:dyDescent="0.3">
      <c r="A271" s="152" t="s">
        <v>757</v>
      </c>
      <c r="B271" s="185" t="s">
        <v>171</v>
      </c>
      <c r="C271" s="222"/>
      <c r="E271" s="236"/>
      <c r="F271" s="236"/>
    </row>
    <row r="272" spans="1:7" x14ac:dyDescent="0.3">
      <c r="A272" s="152" t="s">
        <v>758</v>
      </c>
      <c r="B272" s="185" t="s">
        <v>171</v>
      </c>
      <c r="C272" s="222"/>
      <c r="E272" s="236"/>
      <c r="F272" s="236"/>
    </row>
    <row r="273" spans="1:7" x14ac:dyDescent="0.3">
      <c r="A273" s="152" t="s">
        <v>759</v>
      </c>
      <c r="B273" s="185" t="s">
        <v>171</v>
      </c>
      <c r="C273" s="222"/>
      <c r="E273" s="236"/>
      <c r="F273" s="236"/>
    </row>
    <row r="274" spans="1:7" x14ac:dyDescent="0.3">
      <c r="A274" s="152" t="s">
        <v>760</v>
      </c>
      <c r="B274" s="185" t="s">
        <v>171</v>
      </c>
      <c r="C274" s="222"/>
      <c r="E274" s="236"/>
      <c r="F274" s="236"/>
    </row>
    <row r="275" spans="1:7" x14ac:dyDescent="0.3">
      <c r="A275" s="152" t="s">
        <v>761</v>
      </c>
      <c r="B275" s="185" t="s">
        <v>171</v>
      </c>
      <c r="C275" s="222"/>
      <c r="E275" s="236"/>
      <c r="F275" s="236"/>
    </row>
    <row r="276" spans="1:7" x14ac:dyDescent="0.3">
      <c r="A276" s="169"/>
      <c r="B276" s="176" t="s">
        <v>762</v>
      </c>
      <c r="C276" s="169" t="s">
        <v>464</v>
      </c>
      <c r="D276" s="169"/>
      <c r="E276" s="171"/>
      <c r="F276" s="169"/>
      <c r="G276" s="172"/>
    </row>
    <row r="277" spans="1:7" x14ac:dyDescent="0.3">
      <c r="A277" s="152" t="s">
        <v>763</v>
      </c>
      <c r="B277" s="152" t="s">
        <v>764</v>
      </c>
      <c r="C277" s="222">
        <v>1</v>
      </c>
      <c r="E277" s="145"/>
      <c r="F277" s="145"/>
    </row>
    <row r="278" spans="1:7" x14ac:dyDescent="0.3">
      <c r="A278" s="152" t="s">
        <v>765</v>
      </c>
      <c r="B278" s="152" t="s">
        <v>766</v>
      </c>
      <c r="C278" s="222">
        <v>0</v>
      </c>
      <c r="E278" s="145"/>
      <c r="F278" s="145"/>
    </row>
    <row r="279" spans="1:7" x14ac:dyDescent="0.3">
      <c r="A279" s="152" t="s">
        <v>767</v>
      </c>
      <c r="B279" s="152" t="s">
        <v>65</v>
      </c>
      <c r="C279" s="222">
        <v>0</v>
      </c>
      <c r="E279" s="145"/>
      <c r="F279" s="145"/>
    </row>
    <row r="280" spans="1:7" x14ac:dyDescent="0.3">
      <c r="A280" s="152" t="s">
        <v>768</v>
      </c>
      <c r="C280" s="222"/>
      <c r="E280" s="145"/>
      <c r="F280" s="145"/>
    </row>
    <row r="281" spans="1:7" x14ac:dyDescent="0.3">
      <c r="A281" s="152" t="s">
        <v>769</v>
      </c>
      <c r="C281" s="222"/>
      <c r="E281" s="145"/>
      <c r="F281" s="145"/>
    </row>
    <row r="282" spans="1:7" x14ac:dyDescent="0.3">
      <c r="A282" s="152" t="s">
        <v>770</v>
      </c>
      <c r="C282" s="222"/>
      <c r="E282" s="145"/>
      <c r="F282" s="145"/>
    </row>
    <row r="283" spans="1:7" x14ac:dyDescent="0.3">
      <c r="A283" s="152" t="s">
        <v>771</v>
      </c>
      <c r="C283" s="222"/>
      <c r="E283" s="145"/>
      <c r="F283" s="145"/>
    </row>
    <row r="284" spans="1:7" x14ac:dyDescent="0.3">
      <c r="A284" s="152" t="s">
        <v>772</v>
      </c>
      <c r="C284" s="222"/>
      <c r="E284" s="145"/>
      <c r="F284" s="145"/>
    </row>
    <row r="285" spans="1:7" x14ac:dyDescent="0.3">
      <c r="A285" s="152" t="s">
        <v>773</v>
      </c>
      <c r="C285" s="222"/>
      <c r="E285" s="145"/>
      <c r="F285" s="145"/>
    </row>
    <row r="286" spans="1:7" x14ac:dyDescent="0.3">
      <c r="A286" s="170"/>
      <c r="B286" s="170" t="s">
        <v>1369</v>
      </c>
      <c r="C286" s="170" t="s">
        <v>53</v>
      </c>
      <c r="D286" s="170" t="s">
        <v>1370</v>
      </c>
      <c r="E286" s="170"/>
      <c r="F286" s="170" t="s">
        <v>464</v>
      </c>
      <c r="G286" s="170" t="s">
        <v>1371</v>
      </c>
    </row>
    <row r="287" spans="1:7" x14ac:dyDescent="0.3">
      <c r="A287" s="152" t="s">
        <v>1372</v>
      </c>
      <c r="B287" s="167" t="s">
        <v>582</v>
      </c>
      <c r="C287" s="173"/>
      <c r="E287" s="155"/>
      <c r="F287" s="180" t="str">
        <f>IF($C$305=0,"",IF(C287="[For completion]","",C287/$C$305))</f>
        <v/>
      </c>
      <c r="G287" s="180" t="str">
        <f>IF($D$305=0,"",IF(D287="[For completion]","",D287/$D$305))</f>
        <v/>
      </c>
    </row>
    <row r="288" spans="1:7" x14ac:dyDescent="0.3">
      <c r="A288" s="152" t="s">
        <v>1373</v>
      </c>
      <c r="B288" s="167" t="s">
        <v>582</v>
      </c>
      <c r="C288" s="173"/>
      <c r="E288" s="155"/>
      <c r="F288" s="180" t="str">
        <f t="shared" ref="F288:F304" si="14">IF($C$305=0,"",IF(C288="[For completion]","",C288/$C$305))</f>
        <v/>
      </c>
      <c r="G288" s="180" t="str">
        <f t="shared" ref="G288:G304" si="15">IF($D$305=0,"",IF(D288="[For completion]","",D288/$D$305))</f>
        <v/>
      </c>
    </row>
    <row r="289" spans="1:7" x14ac:dyDescent="0.3">
      <c r="A289" s="152" t="s">
        <v>1374</v>
      </c>
      <c r="B289" s="167" t="s">
        <v>582</v>
      </c>
      <c r="C289" s="173"/>
      <c r="E289" s="155"/>
      <c r="F289" s="180" t="str">
        <f t="shared" si="14"/>
        <v/>
      </c>
      <c r="G289" s="180" t="str">
        <f t="shared" si="15"/>
        <v/>
      </c>
    </row>
    <row r="290" spans="1:7" x14ac:dyDescent="0.3">
      <c r="A290" s="152" t="s">
        <v>1375</v>
      </c>
      <c r="B290" s="167" t="s">
        <v>582</v>
      </c>
      <c r="C290" s="173"/>
      <c r="E290" s="155"/>
      <c r="F290" s="180" t="str">
        <f t="shared" si="14"/>
        <v/>
      </c>
      <c r="G290" s="180" t="str">
        <f t="shared" si="15"/>
        <v/>
      </c>
    </row>
    <row r="291" spans="1:7" x14ac:dyDescent="0.3">
      <c r="A291" s="152" t="s">
        <v>1376</v>
      </c>
      <c r="B291" s="167" t="s">
        <v>582</v>
      </c>
      <c r="C291" s="173"/>
      <c r="E291" s="155"/>
      <c r="F291" s="180" t="str">
        <f t="shared" si="14"/>
        <v/>
      </c>
      <c r="G291" s="180" t="str">
        <f t="shared" si="15"/>
        <v/>
      </c>
    </row>
    <row r="292" spans="1:7" x14ac:dyDescent="0.3">
      <c r="A292" s="152" t="s">
        <v>1377</v>
      </c>
      <c r="B292" s="167" t="s">
        <v>582</v>
      </c>
      <c r="C292" s="173"/>
      <c r="E292" s="155"/>
      <c r="F292" s="180" t="str">
        <f t="shared" si="14"/>
        <v/>
      </c>
      <c r="G292" s="180" t="str">
        <f t="shared" si="15"/>
        <v/>
      </c>
    </row>
    <row r="293" spans="1:7" x14ac:dyDescent="0.3">
      <c r="A293" s="152" t="s">
        <v>1378</v>
      </c>
      <c r="B293" s="167" t="s">
        <v>582</v>
      </c>
      <c r="C293" s="173"/>
      <c r="E293" s="155"/>
      <c r="F293" s="180" t="str">
        <f t="shared" si="14"/>
        <v/>
      </c>
      <c r="G293" s="180" t="str">
        <f t="shared" si="15"/>
        <v/>
      </c>
    </row>
    <row r="294" spans="1:7" x14ac:dyDescent="0.3">
      <c r="A294" s="152" t="s">
        <v>1379</v>
      </c>
      <c r="B294" s="167" t="s">
        <v>582</v>
      </c>
      <c r="C294" s="173"/>
      <c r="E294" s="155"/>
      <c r="F294" s="180" t="str">
        <f t="shared" si="14"/>
        <v/>
      </c>
      <c r="G294" s="180" t="str">
        <f t="shared" si="15"/>
        <v/>
      </c>
    </row>
    <row r="295" spans="1:7" x14ac:dyDescent="0.3">
      <c r="A295" s="152" t="s">
        <v>1380</v>
      </c>
      <c r="B295" s="167" t="s">
        <v>582</v>
      </c>
      <c r="C295" s="173"/>
      <c r="E295" s="155"/>
      <c r="F295" s="180" t="str">
        <f t="shared" si="14"/>
        <v/>
      </c>
      <c r="G295" s="180" t="str">
        <f t="shared" si="15"/>
        <v/>
      </c>
    </row>
    <row r="296" spans="1:7" x14ac:dyDescent="0.3">
      <c r="A296" s="152" t="s">
        <v>1381</v>
      </c>
      <c r="B296" s="167" t="s">
        <v>582</v>
      </c>
      <c r="C296" s="173"/>
      <c r="E296" s="155"/>
      <c r="F296" s="180" t="str">
        <f t="shared" si="14"/>
        <v/>
      </c>
      <c r="G296" s="180" t="str">
        <f t="shared" si="15"/>
        <v/>
      </c>
    </row>
    <row r="297" spans="1:7" x14ac:dyDescent="0.3">
      <c r="A297" s="152" t="s">
        <v>1382</v>
      </c>
      <c r="B297" s="167" t="s">
        <v>582</v>
      </c>
      <c r="C297" s="173"/>
      <c r="E297" s="155"/>
      <c r="F297" s="180" t="str">
        <f t="shared" si="14"/>
        <v/>
      </c>
      <c r="G297" s="180" t="str">
        <f t="shared" si="15"/>
        <v/>
      </c>
    </row>
    <row r="298" spans="1:7" x14ac:dyDescent="0.3">
      <c r="A298" s="152" t="s">
        <v>1383</v>
      </c>
      <c r="B298" s="167" t="s">
        <v>582</v>
      </c>
      <c r="C298" s="173"/>
      <c r="E298" s="155"/>
      <c r="F298" s="180" t="str">
        <f t="shared" si="14"/>
        <v/>
      </c>
      <c r="G298" s="180" t="str">
        <f t="shared" si="15"/>
        <v/>
      </c>
    </row>
    <row r="299" spans="1:7" x14ac:dyDescent="0.3">
      <c r="A299" s="152" t="s">
        <v>1384</v>
      </c>
      <c r="B299" s="167" t="s">
        <v>582</v>
      </c>
      <c r="C299" s="173"/>
      <c r="E299" s="155"/>
      <c r="F299" s="180" t="str">
        <f t="shared" si="14"/>
        <v/>
      </c>
      <c r="G299" s="180" t="str">
        <f t="shared" si="15"/>
        <v/>
      </c>
    </row>
    <row r="300" spans="1:7" x14ac:dyDescent="0.3">
      <c r="A300" s="152" t="s">
        <v>1385</v>
      </c>
      <c r="B300" s="167" t="s">
        <v>582</v>
      </c>
      <c r="C300" s="173"/>
      <c r="E300" s="155"/>
      <c r="F300" s="180" t="str">
        <f t="shared" si="14"/>
        <v/>
      </c>
      <c r="G300" s="180" t="str">
        <f t="shared" si="15"/>
        <v/>
      </c>
    </row>
    <row r="301" spans="1:7" x14ac:dyDescent="0.3">
      <c r="A301" s="152" t="s">
        <v>1386</v>
      </c>
      <c r="B301" s="167" t="s">
        <v>582</v>
      </c>
      <c r="C301" s="173"/>
      <c r="E301" s="155"/>
      <c r="F301" s="180" t="str">
        <f t="shared" si="14"/>
        <v/>
      </c>
      <c r="G301" s="180" t="str">
        <f t="shared" si="15"/>
        <v/>
      </c>
    </row>
    <row r="302" spans="1:7" x14ac:dyDescent="0.3">
      <c r="A302" s="152" t="s">
        <v>1387</v>
      </c>
      <c r="B302" s="167" t="s">
        <v>582</v>
      </c>
      <c r="C302" s="173"/>
      <c r="E302" s="155"/>
      <c r="F302" s="180" t="str">
        <f t="shared" si="14"/>
        <v/>
      </c>
      <c r="G302" s="180" t="str">
        <f t="shared" si="15"/>
        <v/>
      </c>
    </row>
    <row r="303" spans="1:7" x14ac:dyDescent="0.3">
      <c r="A303" s="152" t="s">
        <v>1388</v>
      </c>
      <c r="B303" s="167" t="s">
        <v>582</v>
      </c>
      <c r="C303" s="173"/>
      <c r="E303" s="155"/>
      <c r="F303" s="180" t="str">
        <f t="shared" si="14"/>
        <v/>
      </c>
      <c r="G303" s="180" t="str">
        <f t="shared" si="15"/>
        <v/>
      </c>
    </row>
    <row r="304" spans="1:7" x14ac:dyDescent="0.3">
      <c r="A304" s="152" t="s">
        <v>1389</v>
      </c>
      <c r="B304" s="167" t="s">
        <v>1390</v>
      </c>
      <c r="C304" s="173"/>
      <c r="E304" s="155"/>
      <c r="F304" s="180" t="str">
        <f t="shared" si="14"/>
        <v/>
      </c>
      <c r="G304" s="180" t="str">
        <f t="shared" si="15"/>
        <v/>
      </c>
    </row>
    <row r="305" spans="1:7" x14ac:dyDescent="0.3">
      <c r="A305" s="152" t="s">
        <v>1391</v>
      </c>
      <c r="B305" s="167" t="s">
        <v>67</v>
      </c>
      <c r="C305" s="173">
        <f>SUM(C287:C304)</f>
        <v>0</v>
      </c>
      <c r="D305" s="152">
        <f>SUM(D287:D304)</f>
        <v>0</v>
      </c>
      <c r="E305" s="155"/>
      <c r="F305" s="177">
        <f>SUM(F287:F304)</f>
        <v>0</v>
      </c>
      <c r="G305" s="177">
        <f>SUM(G287:G304)</f>
        <v>0</v>
      </c>
    </row>
    <row r="306" spans="1:7" x14ac:dyDescent="0.3">
      <c r="A306" s="152" t="s">
        <v>1392</v>
      </c>
      <c r="B306" s="167"/>
      <c r="E306" s="155"/>
      <c r="F306" s="155"/>
      <c r="G306" s="155"/>
    </row>
    <row r="307" spans="1:7" x14ac:dyDescent="0.3">
      <c r="A307" s="152" t="s">
        <v>1393</v>
      </c>
      <c r="B307" s="167"/>
      <c r="E307" s="155"/>
      <c r="F307" s="155"/>
      <c r="G307" s="155"/>
    </row>
    <row r="308" spans="1:7" x14ac:dyDescent="0.3">
      <c r="A308" s="152" t="s">
        <v>1394</v>
      </c>
      <c r="B308" s="167"/>
      <c r="E308" s="155"/>
      <c r="F308" s="155"/>
      <c r="G308" s="155"/>
    </row>
    <row r="309" spans="1:7" x14ac:dyDescent="0.3">
      <c r="A309" s="170"/>
      <c r="B309" s="170" t="s">
        <v>1395</v>
      </c>
      <c r="C309" s="170" t="s">
        <v>53</v>
      </c>
      <c r="D309" s="170" t="s">
        <v>1370</v>
      </c>
      <c r="E309" s="170"/>
      <c r="F309" s="170" t="s">
        <v>464</v>
      </c>
      <c r="G309" s="170" t="s">
        <v>1371</v>
      </c>
    </row>
    <row r="310" spans="1:7" x14ac:dyDescent="0.3">
      <c r="A310" s="152" t="s">
        <v>1396</v>
      </c>
      <c r="B310" s="167" t="s">
        <v>582</v>
      </c>
      <c r="C310" s="173"/>
      <c r="E310" s="155"/>
      <c r="F310" s="180" t="str">
        <f>IF($C$328=0,"",IF(C310="[For completion]","",C310/$C$328))</f>
        <v/>
      </c>
      <c r="G310" s="180" t="str">
        <f>IF($D$328=0,"",IF(D310="[For completion]","",D310/$D$328))</f>
        <v/>
      </c>
    </row>
    <row r="311" spans="1:7" x14ac:dyDescent="0.3">
      <c r="A311" s="152" t="s">
        <v>1397</v>
      </c>
      <c r="B311" s="167" t="s">
        <v>582</v>
      </c>
      <c r="C311" s="173"/>
      <c r="E311" s="155"/>
      <c r="F311" s="155"/>
      <c r="G311" s="155"/>
    </row>
    <row r="312" spans="1:7" x14ac:dyDescent="0.3">
      <c r="A312" s="152" t="s">
        <v>1398</v>
      </c>
      <c r="B312" s="167" t="s">
        <v>582</v>
      </c>
      <c r="C312" s="173"/>
      <c r="E312" s="155"/>
      <c r="F312" s="155"/>
      <c r="G312" s="155"/>
    </row>
    <row r="313" spans="1:7" x14ac:dyDescent="0.3">
      <c r="A313" s="152" t="s">
        <v>1399</v>
      </c>
      <c r="B313" s="167" t="s">
        <v>582</v>
      </c>
      <c r="C313" s="173"/>
      <c r="E313" s="155"/>
      <c r="F313" s="155"/>
      <c r="G313" s="155"/>
    </row>
    <row r="314" spans="1:7" x14ac:dyDescent="0.3">
      <c r="A314" s="152" t="s">
        <v>1400</v>
      </c>
      <c r="B314" s="167" t="s">
        <v>582</v>
      </c>
      <c r="C314" s="173"/>
      <c r="E314" s="155"/>
      <c r="F314" s="155"/>
      <c r="G314" s="155"/>
    </row>
    <row r="315" spans="1:7" x14ac:dyDescent="0.3">
      <c r="A315" s="152" t="s">
        <v>1401</v>
      </c>
      <c r="B315" s="167" t="s">
        <v>582</v>
      </c>
      <c r="C315" s="173"/>
      <c r="E315" s="155"/>
      <c r="F315" s="155"/>
      <c r="G315" s="155"/>
    </row>
    <row r="316" spans="1:7" x14ac:dyDescent="0.3">
      <c r="A316" s="152" t="s">
        <v>1402</v>
      </c>
      <c r="B316" s="167" t="s">
        <v>582</v>
      </c>
      <c r="C316" s="173"/>
      <c r="E316" s="155"/>
      <c r="F316" s="155"/>
      <c r="G316" s="155"/>
    </row>
    <row r="317" spans="1:7" x14ac:dyDescent="0.3">
      <c r="A317" s="152" t="s">
        <v>1403</v>
      </c>
      <c r="B317" s="167" t="s">
        <v>582</v>
      </c>
      <c r="C317" s="173"/>
      <c r="E317" s="155"/>
      <c r="F317" s="155"/>
      <c r="G317" s="155"/>
    </row>
    <row r="318" spans="1:7" x14ac:dyDescent="0.3">
      <c r="A318" s="152" t="s">
        <v>1404</v>
      </c>
      <c r="B318" s="167" t="s">
        <v>582</v>
      </c>
      <c r="C318" s="173"/>
      <c r="E318" s="155"/>
      <c r="F318" s="155"/>
      <c r="G318" s="155"/>
    </row>
    <row r="319" spans="1:7" x14ac:dyDescent="0.3">
      <c r="A319" s="152" t="s">
        <v>1405</v>
      </c>
      <c r="B319" s="167" t="s">
        <v>582</v>
      </c>
      <c r="C319" s="173"/>
      <c r="E319" s="155"/>
      <c r="F319" s="155"/>
      <c r="G319" s="155"/>
    </row>
    <row r="320" spans="1:7" x14ac:dyDescent="0.3">
      <c r="A320" s="152" t="s">
        <v>1406</v>
      </c>
      <c r="B320" s="167" t="s">
        <v>582</v>
      </c>
      <c r="C320" s="173"/>
      <c r="E320" s="155"/>
      <c r="F320" s="155"/>
      <c r="G320" s="155"/>
    </row>
    <row r="321" spans="1:7" x14ac:dyDescent="0.3">
      <c r="A321" s="152" t="s">
        <v>1407</v>
      </c>
      <c r="B321" s="167" t="s">
        <v>582</v>
      </c>
      <c r="C321" s="173"/>
      <c r="E321" s="155"/>
      <c r="F321" s="155"/>
      <c r="G321" s="155"/>
    </row>
    <row r="322" spans="1:7" x14ac:dyDescent="0.3">
      <c r="A322" s="152" t="s">
        <v>1408</v>
      </c>
      <c r="B322" s="167" t="s">
        <v>582</v>
      </c>
      <c r="C322" s="173"/>
      <c r="E322" s="155"/>
      <c r="F322" s="155"/>
      <c r="G322" s="155"/>
    </row>
    <row r="323" spans="1:7" x14ac:dyDescent="0.3">
      <c r="A323" s="152" t="s">
        <v>1409</v>
      </c>
      <c r="B323" s="167" t="s">
        <v>582</v>
      </c>
      <c r="C323" s="173"/>
      <c r="E323" s="155"/>
      <c r="F323" s="155"/>
      <c r="G323" s="155"/>
    </row>
    <row r="324" spans="1:7" x14ac:dyDescent="0.3">
      <c r="A324" s="152" t="s">
        <v>1410</v>
      </c>
      <c r="B324" s="167" t="s">
        <v>582</v>
      </c>
      <c r="C324" s="173"/>
      <c r="E324" s="155"/>
      <c r="F324" s="155"/>
      <c r="G324" s="155"/>
    </row>
    <row r="325" spans="1:7" x14ac:dyDescent="0.3">
      <c r="A325" s="152" t="s">
        <v>1411</v>
      </c>
      <c r="B325" s="167" t="s">
        <v>582</v>
      </c>
      <c r="C325" s="173"/>
      <c r="E325" s="155"/>
      <c r="F325" s="155"/>
      <c r="G325" s="155"/>
    </row>
    <row r="326" spans="1:7" x14ac:dyDescent="0.3">
      <c r="A326" s="152" t="s">
        <v>1412</v>
      </c>
      <c r="B326" s="167" t="s">
        <v>582</v>
      </c>
      <c r="C326" s="173"/>
      <c r="E326" s="155"/>
      <c r="F326" s="155"/>
      <c r="G326" s="155"/>
    </row>
    <row r="327" spans="1:7" x14ac:dyDescent="0.3">
      <c r="A327" s="152" t="s">
        <v>1413</v>
      </c>
      <c r="B327" s="167" t="s">
        <v>1390</v>
      </c>
      <c r="C327" s="173"/>
      <c r="E327" s="155"/>
      <c r="F327" s="155"/>
      <c r="G327" s="155"/>
    </row>
    <row r="328" spans="1:7" x14ac:dyDescent="0.3">
      <c r="A328" s="152" t="s">
        <v>1414</v>
      </c>
      <c r="B328" s="167" t="s">
        <v>67</v>
      </c>
      <c r="C328" s="173">
        <f>SUM(C310:C327)</f>
        <v>0</v>
      </c>
      <c r="D328" s="152">
        <f>SUM(D310:D327)</f>
        <v>0</v>
      </c>
      <c r="E328" s="155"/>
      <c r="F328" s="177">
        <f>SUM(F310:F327)</f>
        <v>0</v>
      </c>
      <c r="G328" s="177">
        <f>SUM(G310:G327)</f>
        <v>0</v>
      </c>
    </row>
    <row r="329" spans="1:7" x14ac:dyDescent="0.3">
      <c r="A329" s="152" t="s">
        <v>1415</v>
      </c>
      <c r="B329" s="167"/>
      <c r="E329" s="155"/>
      <c r="F329" s="155"/>
      <c r="G329" s="155"/>
    </row>
    <row r="330" spans="1:7" x14ac:dyDescent="0.3">
      <c r="A330" s="152" t="s">
        <v>1416</v>
      </c>
      <c r="B330" s="167"/>
      <c r="E330" s="155"/>
      <c r="F330" s="155"/>
      <c r="G330" s="155"/>
    </row>
    <row r="331" spans="1:7" x14ac:dyDescent="0.3">
      <c r="A331" s="152" t="s">
        <v>1417</v>
      </c>
      <c r="B331" s="167"/>
      <c r="E331" s="155"/>
      <c r="F331" s="155"/>
      <c r="G331" s="155"/>
    </row>
    <row r="332" spans="1:7" x14ac:dyDescent="0.3">
      <c r="A332" s="170"/>
      <c r="B332" s="170" t="s">
        <v>1418</v>
      </c>
      <c r="C332" s="170" t="s">
        <v>53</v>
      </c>
      <c r="D332" s="170" t="s">
        <v>1370</v>
      </c>
      <c r="E332" s="170"/>
      <c r="F332" s="170" t="s">
        <v>464</v>
      </c>
      <c r="G332" s="170" t="s">
        <v>1371</v>
      </c>
    </row>
    <row r="333" spans="1:7" x14ac:dyDescent="0.3">
      <c r="A333" s="152" t="s">
        <v>1419</v>
      </c>
      <c r="B333" s="167" t="s">
        <v>1420</v>
      </c>
      <c r="C333" s="173"/>
      <c r="E333" s="155"/>
      <c r="F333" s="180" t="str">
        <f>IF($C$343=0,"",IF(C333="[For completion]","",C333/$C$343))</f>
        <v/>
      </c>
      <c r="G333" s="180" t="str">
        <f>IF($D$343=0,"",IF(D333="[For completion]","",D333/$D$343))</f>
        <v/>
      </c>
    </row>
    <row r="334" spans="1:7" x14ac:dyDescent="0.3">
      <c r="A334" s="152" t="s">
        <v>1421</v>
      </c>
      <c r="B334" s="167" t="s">
        <v>1422</v>
      </c>
      <c r="C334" s="173"/>
      <c r="E334" s="155"/>
      <c r="F334" s="180" t="str">
        <f t="shared" ref="F334:F342" si="16">IF($C$343=0,"",IF(C334="[For completion]","",C334/$C$343))</f>
        <v/>
      </c>
      <c r="G334" s="180" t="str">
        <f t="shared" ref="G334:G342" si="17">IF($D$343=0,"",IF(D334="[For completion]","",D334/$D$343))</f>
        <v/>
      </c>
    </row>
    <row r="335" spans="1:7" x14ac:dyDescent="0.3">
      <c r="A335" s="152" t="s">
        <v>1423</v>
      </c>
      <c r="B335" s="167" t="s">
        <v>1424</v>
      </c>
      <c r="C335" s="173"/>
      <c r="E335" s="155"/>
      <c r="F335" s="180" t="str">
        <f t="shared" si="16"/>
        <v/>
      </c>
      <c r="G335" s="180" t="str">
        <f t="shared" si="17"/>
        <v/>
      </c>
    </row>
    <row r="336" spans="1:7" x14ac:dyDescent="0.3">
      <c r="A336" s="152" t="s">
        <v>1425</v>
      </c>
      <c r="B336" s="167" t="s">
        <v>1426</v>
      </c>
      <c r="C336" s="173"/>
      <c r="E336" s="155"/>
      <c r="F336" s="180" t="str">
        <f t="shared" si="16"/>
        <v/>
      </c>
      <c r="G336" s="180" t="str">
        <f t="shared" si="17"/>
        <v/>
      </c>
    </row>
    <row r="337" spans="1:7" x14ac:dyDescent="0.3">
      <c r="A337" s="152" t="s">
        <v>1427</v>
      </c>
      <c r="B337" s="167" t="s">
        <v>1428</v>
      </c>
      <c r="C337" s="173"/>
      <c r="E337" s="155"/>
      <c r="F337" s="180" t="str">
        <f t="shared" si="16"/>
        <v/>
      </c>
      <c r="G337" s="180" t="str">
        <f t="shared" si="17"/>
        <v/>
      </c>
    </row>
    <row r="338" spans="1:7" x14ac:dyDescent="0.3">
      <c r="A338" s="152" t="s">
        <v>1429</v>
      </c>
      <c r="B338" s="167" t="s">
        <v>1430</v>
      </c>
      <c r="C338" s="173"/>
      <c r="E338" s="155"/>
      <c r="F338" s="180" t="str">
        <f t="shared" si="16"/>
        <v/>
      </c>
      <c r="G338" s="180" t="str">
        <f t="shared" si="17"/>
        <v/>
      </c>
    </row>
    <row r="339" spans="1:7" x14ac:dyDescent="0.3">
      <c r="A339" s="152" t="s">
        <v>1431</v>
      </c>
      <c r="B339" s="167" t="s">
        <v>1432</v>
      </c>
      <c r="C339" s="173"/>
      <c r="E339" s="155"/>
      <c r="F339" s="180" t="str">
        <f t="shared" si="16"/>
        <v/>
      </c>
      <c r="G339" s="180" t="str">
        <f t="shared" si="17"/>
        <v/>
      </c>
    </row>
    <row r="340" spans="1:7" x14ac:dyDescent="0.3">
      <c r="A340" s="152" t="s">
        <v>1433</v>
      </c>
      <c r="B340" s="167" t="s">
        <v>1434</v>
      </c>
      <c r="C340" s="173"/>
      <c r="E340" s="155"/>
      <c r="F340" s="180" t="str">
        <f t="shared" si="16"/>
        <v/>
      </c>
      <c r="G340" s="180" t="str">
        <f t="shared" si="17"/>
        <v/>
      </c>
    </row>
    <row r="341" spans="1:7" x14ac:dyDescent="0.3">
      <c r="A341" s="152" t="s">
        <v>1435</v>
      </c>
      <c r="B341" s="167" t="s">
        <v>1436</v>
      </c>
      <c r="C341" s="173"/>
      <c r="E341" s="155"/>
      <c r="F341" s="180" t="str">
        <f t="shared" si="16"/>
        <v/>
      </c>
      <c r="G341" s="180" t="str">
        <f t="shared" si="17"/>
        <v/>
      </c>
    </row>
    <row r="342" spans="1:7" x14ac:dyDescent="0.3">
      <c r="A342" s="152" t="s">
        <v>1437</v>
      </c>
      <c r="B342" s="152" t="s">
        <v>1390</v>
      </c>
      <c r="C342" s="173"/>
      <c r="E342" s="147"/>
      <c r="F342" s="180" t="str">
        <f t="shared" si="16"/>
        <v/>
      </c>
      <c r="G342" s="180" t="str">
        <f t="shared" si="17"/>
        <v/>
      </c>
    </row>
    <row r="343" spans="1:7" x14ac:dyDescent="0.3">
      <c r="A343" s="152" t="s">
        <v>1438</v>
      </c>
      <c r="B343" s="167" t="s">
        <v>67</v>
      </c>
      <c r="C343" s="173">
        <f>SUM(C333:C341)</f>
        <v>0</v>
      </c>
      <c r="D343" s="152">
        <f>SUM(D333:D341)</f>
        <v>0</v>
      </c>
      <c r="E343" s="155"/>
      <c r="F343" s="177">
        <f>SUM(F333:F342)</f>
        <v>0</v>
      </c>
      <c r="G343" s="177">
        <f>SUM(G333:G342)</f>
        <v>0</v>
      </c>
    </row>
    <row r="344" spans="1:7" x14ac:dyDescent="0.3">
      <c r="A344" s="152" t="s">
        <v>1439</v>
      </c>
      <c r="B344" s="167"/>
      <c r="E344" s="155"/>
      <c r="F344" s="155"/>
      <c r="G344" s="155"/>
    </row>
    <row r="345" spans="1:7" x14ac:dyDescent="0.3">
      <c r="A345" s="170"/>
      <c r="B345" s="170" t="s">
        <v>1440</v>
      </c>
      <c r="C345" s="170" t="s">
        <v>53</v>
      </c>
      <c r="D345" s="170" t="s">
        <v>1370</v>
      </c>
      <c r="E345" s="170"/>
      <c r="F345" s="170" t="s">
        <v>464</v>
      </c>
      <c r="G345" s="170" t="s">
        <v>1371</v>
      </c>
    </row>
    <row r="346" spans="1:7" x14ac:dyDescent="0.3">
      <c r="A346" s="152" t="s">
        <v>1441</v>
      </c>
      <c r="B346" s="167" t="s">
        <v>1442</v>
      </c>
      <c r="C346" s="173"/>
      <c r="E346" s="155"/>
      <c r="F346" s="180" t="str">
        <f>IF($C$353=0,"",IF(C346="[For completion]","",C346/$C$353))</f>
        <v/>
      </c>
      <c r="G346" s="180" t="str">
        <f>IF($D$353=0,"",IF(D346="[For completion]","",D346/$D$353))</f>
        <v/>
      </c>
    </row>
    <row r="347" spans="1:7" x14ac:dyDescent="0.3">
      <c r="A347" s="152" t="s">
        <v>1443</v>
      </c>
      <c r="B347" s="239" t="s">
        <v>1444</v>
      </c>
      <c r="C347" s="173"/>
      <c r="E347" s="155"/>
      <c r="F347" s="180" t="str">
        <f t="shared" ref="F347:F352" si="18">IF($C$353=0,"",IF(C347="[For completion]","",C347/$C$353))</f>
        <v/>
      </c>
      <c r="G347" s="180" t="str">
        <f t="shared" ref="G347:G352" si="19">IF($D$353=0,"",IF(D347="[For completion]","",D347/$D$353))</f>
        <v/>
      </c>
    </row>
    <row r="348" spans="1:7" x14ac:dyDescent="0.3">
      <c r="A348" s="152" t="s">
        <v>1445</v>
      </c>
      <c r="B348" s="167" t="s">
        <v>1446</v>
      </c>
      <c r="C348" s="173"/>
      <c r="E348" s="155"/>
      <c r="F348" s="180" t="str">
        <f t="shared" si="18"/>
        <v/>
      </c>
      <c r="G348" s="180" t="str">
        <f t="shared" si="19"/>
        <v/>
      </c>
    </row>
    <row r="349" spans="1:7" x14ac:dyDescent="0.3">
      <c r="A349" s="152" t="s">
        <v>1447</v>
      </c>
      <c r="B349" s="167" t="s">
        <v>1448</v>
      </c>
      <c r="C349" s="173"/>
      <c r="E349" s="155"/>
      <c r="F349" s="180" t="str">
        <f t="shared" si="18"/>
        <v/>
      </c>
      <c r="G349" s="180" t="str">
        <f t="shared" si="19"/>
        <v/>
      </c>
    </row>
    <row r="350" spans="1:7" x14ac:dyDescent="0.3">
      <c r="A350" s="152" t="s">
        <v>1449</v>
      </c>
      <c r="B350" s="167" t="s">
        <v>1450</v>
      </c>
      <c r="C350" s="173"/>
      <c r="E350" s="155"/>
      <c r="F350" s="180" t="str">
        <f t="shared" si="18"/>
        <v/>
      </c>
      <c r="G350" s="180" t="str">
        <f t="shared" si="19"/>
        <v/>
      </c>
    </row>
    <row r="351" spans="1:7" x14ac:dyDescent="0.3">
      <c r="A351" s="152" t="s">
        <v>1451</v>
      </c>
      <c r="B351" s="167" t="s">
        <v>1452</v>
      </c>
      <c r="C351" s="173"/>
      <c r="E351" s="155"/>
      <c r="F351" s="180" t="str">
        <f t="shared" si="18"/>
        <v/>
      </c>
      <c r="G351" s="180" t="str">
        <f t="shared" si="19"/>
        <v/>
      </c>
    </row>
    <row r="352" spans="1:7" x14ac:dyDescent="0.3">
      <c r="A352" s="152" t="s">
        <v>1453</v>
      </c>
      <c r="B352" s="167" t="s">
        <v>1454</v>
      </c>
      <c r="C352" s="173"/>
      <c r="E352" s="155"/>
      <c r="F352" s="180" t="str">
        <f t="shared" si="18"/>
        <v/>
      </c>
      <c r="G352" s="180" t="str">
        <f t="shared" si="19"/>
        <v/>
      </c>
    </row>
    <row r="353" spans="1:7" x14ac:dyDescent="0.3">
      <c r="A353" s="152" t="s">
        <v>1455</v>
      </c>
      <c r="B353" s="167" t="s">
        <v>67</v>
      </c>
      <c r="C353" s="173">
        <f>SUM(C346:C352)</f>
        <v>0</v>
      </c>
      <c r="D353" s="152">
        <f>SUM(D346:D352)</f>
        <v>0</v>
      </c>
      <c r="E353" s="155"/>
      <c r="F353" s="177">
        <f>SUM(F346:F352)</f>
        <v>0</v>
      </c>
      <c r="G353" s="177">
        <f>SUM(G346:G352)</f>
        <v>0</v>
      </c>
    </row>
    <row r="354" spans="1:7" x14ac:dyDescent="0.3">
      <c r="A354" s="152" t="s">
        <v>1456</v>
      </c>
      <c r="B354" s="167"/>
      <c r="E354" s="155"/>
      <c r="F354" s="155"/>
      <c r="G354" s="155"/>
    </row>
    <row r="355" spans="1:7" x14ac:dyDescent="0.3">
      <c r="A355" s="170"/>
      <c r="B355" s="170" t="s">
        <v>1457</v>
      </c>
      <c r="C355" s="170" t="s">
        <v>53</v>
      </c>
      <c r="D355" s="170" t="s">
        <v>1370</v>
      </c>
      <c r="E355" s="170"/>
      <c r="F355" s="170" t="s">
        <v>464</v>
      </c>
      <c r="G355" s="170" t="s">
        <v>1371</v>
      </c>
    </row>
    <row r="356" spans="1:7" x14ac:dyDescent="0.3">
      <c r="A356" s="152" t="s">
        <v>1458</v>
      </c>
      <c r="B356" s="167" t="s">
        <v>1459</v>
      </c>
      <c r="C356" s="173"/>
      <c r="E356" s="155"/>
      <c r="F356" s="180" t="str">
        <f>IF($C$360=0,"",IF(C356="[For completion]","",C356/$C$360))</f>
        <v/>
      </c>
      <c r="G356" s="180" t="str">
        <f>IF($D$360=0,"",IF(D356="[For completion]","",D356/$D$360))</f>
        <v/>
      </c>
    </row>
    <row r="357" spans="1:7" x14ac:dyDescent="0.3">
      <c r="A357" s="152" t="s">
        <v>1460</v>
      </c>
      <c r="B357" s="239" t="s">
        <v>1461</v>
      </c>
      <c r="C357" s="173"/>
      <c r="E357" s="155"/>
      <c r="F357" s="180" t="str">
        <f t="shared" ref="F357:F359" si="20">IF($C$360=0,"",IF(C357="[For completion]","",C357/$C$360))</f>
        <v/>
      </c>
      <c r="G357" s="180" t="str">
        <f t="shared" ref="G357:G359" si="21">IF($D$360=0,"",IF(D357="[For completion]","",D357/$D$360))</f>
        <v/>
      </c>
    </row>
    <row r="358" spans="1:7" x14ac:dyDescent="0.3">
      <c r="A358" s="152" t="s">
        <v>1462</v>
      </c>
      <c r="B358" s="167" t="s">
        <v>1454</v>
      </c>
      <c r="C358" s="173"/>
      <c r="E358" s="155"/>
      <c r="F358" s="180" t="str">
        <f t="shared" si="20"/>
        <v/>
      </c>
      <c r="G358" s="180" t="str">
        <f t="shared" si="21"/>
        <v/>
      </c>
    </row>
    <row r="359" spans="1:7" x14ac:dyDescent="0.3">
      <c r="A359" s="152" t="s">
        <v>1463</v>
      </c>
      <c r="B359" s="152" t="s">
        <v>1390</v>
      </c>
      <c r="C359" s="173"/>
      <c r="E359" s="155"/>
      <c r="F359" s="180" t="str">
        <f t="shared" si="20"/>
        <v/>
      </c>
      <c r="G359" s="180" t="str">
        <f t="shared" si="21"/>
        <v/>
      </c>
    </row>
    <row r="360" spans="1:7" x14ac:dyDescent="0.3">
      <c r="A360" s="152" t="s">
        <v>1464</v>
      </c>
      <c r="B360" s="167" t="s">
        <v>67</v>
      </c>
      <c r="C360" s="173">
        <f>SUM(C356:C359)</f>
        <v>0</v>
      </c>
      <c r="D360" s="152">
        <f>SUM(D356:D359)</f>
        <v>0</v>
      </c>
      <c r="E360" s="155"/>
      <c r="F360" s="177">
        <f>SUM(F356:F359)</f>
        <v>0</v>
      </c>
      <c r="G360" s="177">
        <f>SUM(G356:G359)</f>
        <v>0</v>
      </c>
    </row>
    <row r="361" spans="1:7" x14ac:dyDescent="0.3">
      <c r="A361" s="152" t="s">
        <v>1465</v>
      </c>
      <c r="B361" s="167"/>
      <c r="E361" s="155"/>
      <c r="F361" s="155"/>
      <c r="G361" s="155"/>
    </row>
    <row r="362" spans="1:7" x14ac:dyDescent="0.3">
      <c r="A362" s="170"/>
      <c r="B362" s="170" t="s">
        <v>1466</v>
      </c>
      <c r="C362" s="170" t="s">
        <v>53</v>
      </c>
      <c r="D362" s="170" t="s">
        <v>1370</v>
      </c>
      <c r="E362" s="170"/>
      <c r="F362" s="170" t="s">
        <v>464</v>
      </c>
      <c r="G362" s="170" t="s">
        <v>1371</v>
      </c>
    </row>
    <row r="363" spans="1:7" x14ac:dyDescent="0.3">
      <c r="A363" s="152" t="s">
        <v>1467</v>
      </c>
      <c r="B363" s="167" t="s">
        <v>582</v>
      </c>
      <c r="C363" s="173"/>
      <c r="E363" s="145"/>
      <c r="F363" s="180" t="str">
        <f>IF($C$381=0,"",IF(C363="[For completion]","",C363/$C$381))</f>
        <v/>
      </c>
      <c r="G363" s="180" t="str">
        <f>IF($D$381=0,"",IF(D363="[For completion]","",D363/$D$381))</f>
        <v/>
      </c>
    </row>
    <row r="364" spans="1:7" x14ac:dyDescent="0.3">
      <c r="A364" s="152" t="s">
        <v>1468</v>
      </c>
      <c r="B364" s="167" t="s">
        <v>582</v>
      </c>
      <c r="C364" s="173"/>
      <c r="E364" s="145"/>
      <c r="F364" s="180" t="str">
        <f t="shared" ref="F364:F381" si="22">IF($C$381=0,"",IF(C364="[For completion]","",C364/$C$381))</f>
        <v/>
      </c>
      <c r="G364" s="180" t="str">
        <f t="shared" ref="G364:G381" si="23">IF($D$381=0,"",IF(D364="[For completion]","",D364/$D$381))</f>
        <v/>
      </c>
    </row>
    <row r="365" spans="1:7" x14ac:dyDescent="0.3">
      <c r="A365" s="152" t="s">
        <v>1469</v>
      </c>
      <c r="B365" s="167" t="s">
        <v>582</v>
      </c>
      <c r="C365" s="173"/>
      <c r="E365" s="145"/>
      <c r="F365" s="180" t="str">
        <f t="shared" si="22"/>
        <v/>
      </c>
      <c r="G365" s="180" t="str">
        <f t="shared" si="23"/>
        <v/>
      </c>
    </row>
    <row r="366" spans="1:7" x14ac:dyDescent="0.3">
      <c r="A366" s="152" t="s">
        <v>1470</v>
      </c>
      <c r="B366" s="167" t="s">
        <v>582</v>
      </c>
      <c r="C366" s="173"/>
      <c r="E366" s="145"/>
      <c r="F366" s="180" t="str">
        <f t="shared" si="22"/>
        <v/>
      </c>
      <c r="G366" s="180" t="str">
        <f t="shared" si="23"/>
        <v/>
      </c>
    </row>
    <row r="367" spans="1:7" x14ac:dyDescent="0.3">
      <c r="A367" s="152" t="s">
        <v>1471</v>
      </c>
      <c r="B367" s="167" t="s">
        <v>582</v>
      </c>
      <c r="C367" s="173"/>
      <c r="E367" s="145"/>
      <c r="F367" s="180" t="str">
        <f t="shared" si="22"/>
        <v/>
      </c>
      <c r="G367" s="180" t="str">
        <f t="shared" si="23"/>
        <v/>
      </c>
    </row>
    <row r="368" spans="1:7" x14ac:dyDescent="0.3">
      <c r="A368" s="152" t="s">
        <v>1472</v>
      </c>
      <c r="B368" s="167" t="s">
        <v>582</v>
      </c>
      <c r="C368" s="173"/>
      <c r="E368" s="145"/>
      <c r="F368" s="180" t="str">
        <f t="shared" si="22"/>
        <v/>
      </c>
      <c r="G368" s="180" t="str">
        <f t="shared" si="23"/>
        <v/>
      </c>
    </row>
    <row r="369" spans="1:7" x14ac:dyDescent="0.3">
      <c r="A369" s="152" t="s">
        <v>1473</v>
      </c>
      <c r="B369" s="167" t="s">
        <v>582</v>
      </c>
      <c r="C369" s="173"/>
      <c r="E369" s="145"/>
      <c r="F369" s="180" t="str">
        <f t="shared" si="22"/>
        <v/>
      </c>
      <c r="G369" s="180" t="str">
        <f t="shared" si="23"/>
        <v/>
      </c>
    </row>
    <row r="370" spans="1:7" x14ac:dyDescent="0.3">
      <c r="A370" s="152" t="s">
        <v>1474</v>
      </c>
      <c r="B370" s="167" t="s">
        <v>582</v>
      </c>
      <c r="C370" s="173"/>
      <c r="E370" s="145"/>
      <c r="F370" s="180" t="str">
        <f t="shared" si="22"/>
        <v/>
      </c>
      <c r="G370" s="180" t="str">
        <f t="shared" si="23"/>
        <v/>
      </c>
    </row>
    <row r="371" spans="1:7" x14ac:dyDescent="0.3">
      <c r="A371" s="152" t="s">
        <v>1475</v>
      </c>
      <c r="B371" s="167" t="s">
        <v>582</v>
      </c>
      <c r="C371" s="173"/>
      <c r="E371" s="145"/>
      <c r="F371" s="180" t="str">
        <f t="shared" si="22"/>
        <v/>
      </c>
      <c r="G371" s="180" t="str">
        <f t="shared" si="23"/>
        <v/>
      </c>
    </row>
    <row r="372" spans="1:7" x14ac:dyDescent="0.3">
      <c r="A372" s="152" t="s">
        <v>1476</v>
      </c>
      <c r="B372" s="167" t="s">
        <v>582</v>
      </c>
      <c r="C372" s="173"/>
      <c r="E372" s="145"/>
      <c r="F372" s="180" t="str">
        <f t="shared" si="22"/>
        <v/>
      </c>
      <c r="G372" s="180" t="str">
        <f t="shared" si="23"/>
        <v/>
      </c>
    </row>
    <row r="373" spans="1:7" x14ac:dyDescent="0.3">
      <c r="A373" s="152" t="s">
        <v>1477</v>
      </c>
      <c r="B373" s="167" t="s">
        <v>582</v>
      </c>
      <c r="C373" s="173"/>
      <c r="E373" s="145"/>
      <c r="F373" s="180" t="str">
        <f t="shared" si="22"/>
        <v/>
      </c>
      <c r="G373" s="180" t="str">
        <f t="shared" si="23"/>
        <v/>
      </c>
    </row>
    <row r="374" spans="1:7" x14ac:dyDescent="0.3">
      <c r="A374" s="152" t="s">
        <v>1478</v>
      </c>
      <c r="B374" s="167" t="s">
        <v>582</v>
      </c>
      <c r="C374" s="173"/>
      <c r="E374" s="145"/>
      <c r="F374" s="180" t="str">
        <f t="shared" si="22"/>
        <v/>
      </c>
      <c r="G374" s="180" t="str">
        <f t="shared" si="23"/>
        <v/>
      </c>
    </row>
    <row r="375" spans="1:7" x14ac:dyDescent="0.3">
      <c r="A375" s="152" t="s">
        <v>1479</v>
      </c>
      <c r="B375" s="167" t="s">
        <v>582</v>
      </c>
      <c r="C375" s="173"/>
      <c r="E375" s="145"/>
      <c r="F375" s="180" t="str">
        <f t="shared" si="22"/>
        <v/>
      </c>
      <c r="G375" s="180" t="str">
        <f t="shared" si="23"/>
        <v/>
      </c>
    </row>
    <row r="376" spans="1:7" x14ac:dyDescent="0.3">
      <c r="A376" s="152" t="s">
        <v>1480</v>
      </c>
      <c r="B376" s="167" t="s">
        <v>582</v>
      </c>
      <c r="C376" s="173"/>
      <c r="E376" s="145"/>
      <c r="F376" s="180" t="str">
        <f t="shared" si="22"/>
        <v/>
      </c>
      <c r="G376" s="180" t="str">
        <f t="shared" si="23"/>
        <v/>
      </c>
    </row>
    <row r="377" spans="1:7" x14ac:dyDescent="0.3">
      <c r="A377" s="152" t="s">
        <v>1481</v>
      </c>
      <c r="B377" s="167" t="s">
        <v>582</v>
      </c>
      <c r="C377" s="173"/>
      <c r="E377" s="145"/>
      <c r="F377" s="180" t="str">
        <f t="shared" si="22"/>
        <v/>
      </c>
      <c r="G377" s="180" t="str">
        <f t="shared" si="23"/>
        <v/>
      </c>
    </row>
    <row r="378" spans="1:7" x14ac:dyDescent="0.3">
      <c r="A378" s="152" t="s">
        <v>1482</v>
      </c>
      <c r="B378" s="167" t="s">
        <v>582</v>
      </c>
      <c r="C378" s="173"/>
      <c r="E378" s="145"/>
      <c r="F378" s="180" t="str">
        <f t="shared" si="22"/>
        <v/>
      </c>
      <c r="G378" s="180" t="str">
        <f t="shared" si="23"/>
        <v/>
      </c>
    </row>
    <row r="379" spans="1:7" x14ac:dyDescent="0.3">
      <c r="A379" s="152" t="s">
        <v>1483</v>
      </c>
      <c r="B379" s="167" t="s">
        <v>582</v>
      </c>
      <c r="C379" s="173"/>
      <c r="E379" s="145"/>
      <c r="F379" s="180" t="str">
        <f t="shared" si="22"/>
        <v/>
      </c>
      <c r="G379" s="180" t="str">
        <f t="shared" si="23"/>
        <v/>
      </c>
    </row>
    <row r="380" spans="1:7" x14ac:dyDescent="0.3">
      <c r="A380" s="152" t="s">
        <v>1484</v>
      </c>
      <c r="B380" s="167" t="s">
        <v>1390</v>
      </c>
      <c r="C380" s="173"/>
      <c r="E380" s="145"/>
      <c r="F380" s="180" t="str">
        <f t="shared" si="22"/>
        <v/>
      </c>
      <c r="G380" s="180" t="str">
        <f t="shared" si="23"/>
        <v/>
      </c>
    </row>
    <row r="381" spans="1:7" x14ac:dyDescent="0.3">
      <c r="A381" s="152" t="s">
        <v>1485</v>
      </c>
      <c r="B381" s="167" t="s">
        <v>67</v>
      </c>
      <c r="C381" s="173">
        <f>SUM(C363:C380)</f>
        <v>0</v>
      </c>
      <c r="D381" s="152">
        <f>SUM(D363:D380)</f>
        <v>0</v>
      </c>
      <c r="E381" s="145"/>
      <c r="F381" s="180" t="str">
        <f t="shared" si="22"/>
        <v/>
      </c>
      <c r="G381" s="180" t="str">
        <f t="shared" si="23"/>
        <v/>
      </c>
    </row>
    <row r="382" spans="1:7" x14ac:dyDescent="0.3">
      <c r="A382" s="152" t="s">
        <v>1486</v>
      </c>
      <c r="C382" s="240"/>
      <c r="E382" s="145"/>
      <c r="F382" s="145"/>
    </row>
    <row r="383" spans="1:7" x14ac:dyDescent="0.3">
      <c r="A383" s="152" t="s">
        <v>1487</v>
      </c>
      <c r="C383" s="240"/>
      <c r="E383" s="145"/>
      <c r="F383" s="145"/>
    </row>
    <row r="384" spans="1:7" x14ac:dyDescent="0.3">
      <c r="A384" s="152" t="s">
        <v>1488</v>
      </c>
      <c r="C384" s="240"/>
      <c r="E384" s="145"/>
      <c r="F384" s="145"/>
    </row>
    <row r="385" spans="1:6" x14ac:dyDescent="0.3">
      <c r="A385" s="152" t="s">
        <v>1489</v>
      </c>
      <c r="C385" s="240"/>
      <c r="E385" s="145"/>
      <c r="F385" s="145"/>
    </row>
    <row r="386" spans="1:6" x14ac:dyDescent="0.3">
      <c r="A386" s="152" t="s">
        <v>1490</v>
      </c>
      <c r="C386" s="240"/>
      <c r="E386" s="145"/>
      <c r="F386" s="145"/>
    </row>
    <row r="387" spans="1:6" x14ac:dyDescent="0.3">
      <c r="A387" s="152" t="s">
        <v>1491</v>
      </c>
      <c r="C387" s="240"/>
      <c r="E387" s="145"/>
      <c r="F387" s="145"/>
    </row>
    <row r="388" spans="1:6" x14ac:dyDescent="0.3">
      <c r="A388" s="152" t="s">
        <v>1492</v>
      </c>
      <c r="C388" s="240"/>
      <c r="E388" s="145"/>
      <c r="F388" s="145"/>
    </row>
    <row r="389" spans="1:6" x14ac:dyDescent="0.3">
      <c r="A389" s="152" t="s">
        <v>1493</v>
      </c>
      <c r="C389" s="240"/>
      <c r="E389" s="145"/>
      <c r="F389" s="145"/>
    </row>
    <row r="390" spans="1:6" x14ac:dyDescent="0.3">
      <c r="A390" s="152" t="s">
        <v>1494</v>
      </c>
      <c r="C390" s="240"/>
      <c r="E390" s="145"/>
      <c r="F390" s="145"/>
    </row>
    <row r="391" spans="1:6" x14ac:dyDescent="0.3">
      <c r="A391" s="152" t="s">
        <v>1495</v>
      </c>
      <c r="C391" s="240"/>
      <c r="E391" s="145"/>
      <c r="F391" s="145"/>
    </row>
    <row r="392" spans="1:6" x14ac:dyDescent="0.3">
      <c r="A392" s="152" t="s">
        <v>1496</v>
      </c>
      <c r="C392" s="240"/>
      <c r="E392" s="145"/>
      <c r="F392" s="145"/>
    </row>
    <row r="393" spans="1:6" x14ac:dyDescent="0.3">
      <c r="A393" s="152" t="s">
        <v>1497</v>
      </c>
      <c r="C393" s="240"/>
      <c r="E393" s="145"/>
      <c r="F393" s="145"/>
    </row>
    <row r="394" spans="1:6" x14ac:dyDescent="0.3">
      <c r="A394" s="152" t="s">
        <v>1498</v>
      </c>
      <c r="C394" s="240"/>
      <c r="E394" s="145"/>
      <c r="F394" s="145"/>
    </row>
    <row r="395" spans="1:6" x14ac:dyDescent="0.3">
      <c r="A395" s="152" t="s">
        <v>1499</v>
      </c>
      <c r="C395" s="240"/>
      <c r="E395" s="145"/>
      <c r="F395" s="145"/>
    </row>
    <row r="396" spans="1:6" x14ac:dyDescent="0.3">
      <c r="A396" s="152" t="s">
        <v>1500</v>
      </c>
      <c r="C396" s="240"/>
      <c r="E396" s="145"/>
      <c r="F396" s="145"/>
    </row>
    <row r="397" spans="1:6" x14ac:dyDescent="0.3">
      <c r="A397" s="152" t="s">
        <v>1501</v>
      </c>
      <c r="C397" s="240"/>
      <c r="E397" s="145"/>
      <c r="F397" s="145"/>
    </row>
    <row r="398" spans="1:6" x14ac:dyDescent="0.3">
      <c r="A398" s="152" t="s">
        <v>1502</v>
      </c>
      <c r="C398" s="240"/>
      <c r="E398" s="145"/>
      <c r="F398" s="145"/>
    </row>
    <row r="399" spans="1:6" x14ac:dyDescent="0.3">
      <c r="A399" s="152" t="s">
        <v>1503</v>
      </c>
      <c r="C399" s="240"/>
      <c r="E399" s="145"/>
      <c r="F399" s="145"/>
    </row>
    <row r="400" spans="1:6" x14ac:dyDescent="0.3">
      <c r="A400" s="152" t="s">
        <v>1504</v>
      </c>
      <c r="C400" s="240"/>
      <c r="E400" s="145"/>
      <c r="F400" s="145"/>
    </row>
    <row r="401" spans="1:7" x14ac:dyDescent="0.3">
      <c r="A401" s="152" t="s">
        <v>1505</v>
      </c>
      <c r="C401" s="240"/>
      <c r="E401" s="145"/>
      <c r="F401" s="145"/>
    </row>
    <row r="402" spans="1:7" x14ac:dyDescent="0.3">
      <c r="A402" s="152" t="s">
        <v>1506</v>
      </c>
      <c r="C402" s="240"/>
      <c r="E402" s="145"/>
      <c r="F402" s="145"/>
    </row>
    <row r="403" spans="1:7" x14ac:dyDescent="0.3">
      <c r="A403" s="152" t="s">
        <v>1507</v>
      </c>
      <c r="C403" s="240"/>
      <c r="E403" s="145"/>
      <c r="F403" s="145"/>
    </row>
    <row r="404" spans="1:7" x14ac:dyDescent="0.3">
      <c r="A404" s="152" t="s">
        <v>1508</v>
      </c>
      <c r="C404" s="240"/>
      <c r="E404" s="145"/>
      <c r="F404" s="145"/>
    </row>
    <row r="405" spans="1:7" x14ac:dyDescent="0.3">
      <c r="A405" s="152" t="s">
        <v>1509</v>
      </c>
      <c r="C405" s="240"/>
      <c r="E405" s="145"/>
      <c r="F405" s="145"/>
    </row>
    <row r="406" spans="1:7" x14ac:dyDescent="0.3">
      <c r="A406" s="152" t="s">
        <v>1510</v>
      </c>
      <c r="C406" s="240"/>
      <c r="E406" s="145"/>
      <c r="F406" s="145"/>
    </row>
    <row r="407" spans="1:7" x14ac:dyDescent="0.3">
      <c r="A407" s="152" t="s">
        <v>1511</v>
      </c>
      <c r="C407" s="240"/>
      <c r="E407" s="145"/>
      <c r="F407" s="145"/>
    </row>
    <row r="408" spans="1:7" x14ac:dyDescent="0.3">
      <c r="A408" s="152" t="s">
        <v>1512</v>
      </c>
      <c r="C408" s="240"/>
      <c r="E408" s="145"/>
      <c r="F408" s="145"/>
    </row>
    <row r="409" spans="1:7" x14ac:dyDescent="0.3">
      <c r="A409" s="152" t="s">
        <v>1513</v>
      </c>
      <c r="C409" s="240"/>
      <c r="E409" s="145"/>
      <c r="F409" s="145"/>
    </row>
    <row r="410" spans="1:7" x14ac:dyDescent="0.3">
      <c r="A410" s="152" t="s">
        <v>1514</v>
      </c>
      <c r="C410" s="240"/>
      <c r="E410" s="145"/>
      <c r="F410" s="145"/>
    </row>
    <row r="411" spans="1:7" ht="18.5" x14ac:dyDescent="0.3">
      <c r="A411" s="231"/>
      <c r="B411" s="232" t="s">
        <v>1515</v>
      </c>
      <c r="C411" s="231"/>
      <c r="D411" s="231"/>
      <c r="E411" s="231"/>
      <c r="F411" s="233"/>
      <c r="G411" s="233"/>
    </row>
    <row r="412" spans="1:7" x14ac:dyDescent="0.3">
      <c r="A412" s="169"/>
      <c r="B412" s="169" t="s">
        <v>1516</v>
      </c>
      <c r="C412" s="169" t="s">
        <v>643</v>
      </c>
      <c r="D412" s="169" t="s">
        <v>644</v>
      </c>
      <c r="E412" s="169"/>
      <c r="F412" s="169" t="s">
        <v>465</v>
      </c>
      <c r="G412" s="169" t="s">
        <v>645</v>
      </c>
    </row>
    <row r="413" spans="1:7" x14ac:dyDescent="0.3">
      <c r="A413" s="152" t="s">
        <v>1517</v>
      </c>
      <c r="B413" s="152" t="s">
        <v>647</v>
      </c>
      <c r="C413" s="173" t="s">
        <v>1518</v>
      </c>
      <c r="D413" s="163"/>
      <c r="E413" s="163"/>
      <c r="F413" s="190"/>
      <c r="G413" s="190"/>
    </row>
    <row r="414" spans="1:7" x14ac:dyDescent="0.3">
      <c r="A414" s="163"/>
      <c r="D414" s="163"/>
      <c r="E414" s="163"/>
      <c r="F414" s="190"/>
      <c r="G414" s="190"/>
    </row>
    <row r="415" spans="1:7" x14ac:dyDescent="0.3">
      <c r="B415" s="152" t="s">
        <v>648</v>
      </c>
      <c r="D415" s="163"/>
      <c r="E415" s="163"/>
      <c r="F415" s="190"/>
      <c r="G415" s="190"/>
    </row>
    <row r="416" spans="1:7" x14ac:dyDescent="0.3">
      <c r="A416" s="152" t="s">
        <v>1519</v>
      </c>
      <c r="B416" s="167" t="s">
        <v>582</v>
      </c>
      <c r="C416" s="173" t="s">
        <v>1518</v>
      </c>
      <c r="D416" s="235" t="s">
        <v>1518</v>
      </c>
      <c r="E416" s="163"/>
      <c r="F416" s="180" t="str">
        <f t="shared" ref="F416:F439" si="24">IF($C$440=0,"",IF(C416="[for completion]","",C416/$C$440))</f>
        <v/>
      </c>
      <c r="G416" s="180" t="str">
        <f t="shared" ref="G416:G439" si="25">IF($D$440=0,"",IF(D416="[for completion]","",D416/$D$440))</f>
        <v/>
      </c>
    </row>
    <row r="417" spans="1:7" x14ac:dyDescent="0.3">
      <c r="A417" s="152" t="s">
        <v>1520</v>
      </c>
      <c r="B417" s="167" t="s">
        <v>582</v>
      </c>
      <c r="C417" s="173" t="s">
        <v>1518</v>
      </c>
      <c r="D417" s="235" t="s">
        <v>1518</v>
      </c>
      <c r="E417" s="163"/>
      <c r="F417" s="180" t="str">
        <f t="shared" si="24"/>
        <v/>
      </c>
      <c r="G417" s="180" t="str">
        <f t="shared" si="25"/>
        <v/>
      </c>
    </row>
    <row r="418" spans="1:7" x14ac:dyDescent="0.3">
      <c r="A418" s="152" t="s">
        <v>1521</v>
      </c>
      <c r="B418" s="167" t="s">
        <v>582</v>
      </c>
      <c r="C418" s="173" t="s">
        <v>1518</v>
      </c>
      <c r="D418" s="235" t="s">
        <v>1518</v>
      </c>
      <c r="E418" s="163"/>
      <c r="F418" s="180" t="str">
        <f t="shared" si="24"/>
        <v/>
      </c>
      <c r="G418" s="180" t="str">
        <f t="shared" si="25"/>
        <v/>
      </c>
    </row>
    <row r="419" spans="1:7" x14ac:dyDescent="0.3">
      <c r="A419" s="152" t="s">
        <v>1522</v>
      </c>
      <c r="B419" s="167" t="s">
        <v>582</v>
      </c>
      <c r="C419" s="173" t="s">
        <v>1518</v>
      </c>
      <c r="D419" s="235" t="s">
        <v>1518</v>
      </c>
      <c r="E419" s="163"/>
      <c r="F419" s="180" t="str">
        <f t="shared" si="24"/>
        <v/>
      </c>
      <c r="G419" s="180" t="str">
        <f t="shared" si="25"/>
        <v/>
      </c>
    </row>
    <row r="420" spans="1:7" x14ac:dyDescent="0.3">
      <c r="A420" s="152" t="s">
        <v>1523</v>
      </c>
      <c r="B420" s="167" t="s">
        <v>582</v>
      </c>
      <c r="C420" s="173" t="s">
        <v>1518</v>
      </c>
      <c r="D420" s="235" t="s">
        <v>1518</v>
      </c>
      <c r="E420" s="163"/>
      <c r="F420" s="180" t="str">
        <f t="shared" si="24"/>
        <v/>
      </c>
      <c r="G420" s="180" t="str">
        <f t="shared" si="25"/>
        <v/>
      </c>
    </row>
    <row r="421" spans="1:7" x14ac:dyDescent="0.3">
      <c r="A421" s="152" t="s">
        <v>1524</v>
      </c>
      <c r="B421" s="167" t="s">
        <v>582</v>
      </c>
      <c r="C421" s="173" t="s">
        <v>1518</v>
      </c>
      <c r="D421" s="235" t="s">
        <v>1518</v>
      </c>
      <c r="E421" s="163"/>
      <c r="F421" s="180" t="str">
        <f t="shared" si="24"/>
        <v/>
      </c>
      <c r="G421" s="180" t="str">
        <f t="shared" si="25"/>
        <v/>
      </c>
    </row>
    <row r="422" spans="1:7" x14ac:dyDescent="0.3">
      <c r="A422" s="152" t="s">
        <v>1525</v>
      </c>
      <c r="B422" s="167" t="s">
        <v>582</v>
      </c>
      <c r="C422" s="173" t="s">
        <v>1518</v>
      </c>
      <c r="D422" s="235" t="s">
        <v>1518</v>
      </c>
      <c r="E422" s="163"/>
      <c r="F422" s="180" t="str">
        <f t="shared" si="24"/>
        <v/>
      </c>
      <c r="G422" s="180" t="str">
        <f t="shared" si="25"/>
        <v/>
      </c>
    </row>
    <row r="423" spans="1:7" x14ac:dyDescent="0.3">
      <c r="A423" s="152" t="s">
        <v>1526</v>
      </c>
      <c r="B423" s="167" t="s">
        <v>582</v>
      </c>
      <c r="C423" s="173" t="s">
        <v>1518</v>
      </c>
      <c r="D423" s="235" t="s">
        <v>1518</v>
      </c>
      <c r="E423" s="163"/>
      <c r="F423" s="180" t="str">
        <f t="shared" si="24"/>
        <v/>
      </c>
      <c r="G423" s="180" t="str">
        <f t="shared" si="25"/>
        <v/>
      </c>
    </row>
    <row r="424" spans="1:7" x14ac:dyDescent="0.3">
      <c r="A424" s="152" t="s">
        <v>1527</v>
      </c>
      <c r="B424" s="167" t="s">
        <v>582</v>
      </c>
      <c r="C424" s="173" t="s">
        <v>1518</v>
      </c>
      <c r="D424" s="235" t="s">
        <v>1518</v>
      </c>
      <c r="E424" s="163"/>
      <c r="F424" s="180" t="str">
        <f t="shared" si="24"/>
        <v/>
      </c>
      <c r="G424" s="180" t="str">
        <f t="shared" si="25"/>
        <v/>
      </c>
    </row>
    <row r="425" spans="1:7" x14ac:dyDescent="0.3">
      <c r="A425" s="152" t="s">
        <v>1528</v>
      </c>
      <c r="B425" s="167" t="s">
        <v>582</v>
      </c>
      <c r="C425" s="173" t="s">
        <v>1518</v>
      </c>
      <c r="D425" s="235" t="s">
        <v>1518</v>
      </c>
      <c r="E425" s="167"/>
      <c r="F425" s="180" t="str">
        <f t="shared" si="24"/>
        <v/>
      </c>
      <c r="G425" s="180" t="str">
        <f t="shared" si="25"/>
        <v/>
      </c>
    </row>
    <row r="426" spans="1:7" x14ac:dyDescent="0.3">
      <c r="A426" s="152" t="s">
        <v>1529</v>
      </c>
      <c r="B426" s="167" t="s">
        <v>582</v>
      </c>
      <c r="C426" s="173" t="s">
        <v>1518</v>
      </c>
      <c r="D426" s="235" t="s">
        <v>1518</v>
      </c>
      <c r="E426" s="167"/>
      <c r="F426" s="180" t="str">
        <f t="shared" si="24"/>
        <v/>
      </c>
      <c r="G426" s="180" t="str">
        <f t="shared" si="25"/>
        <v/>
      </c>
    </row>
    <row r="427" spans="1:7" x14ac:dyDescent="0.3">
      <c r="A427" s="152" t="s">
        <v>1530</v>
      </c>
      <c r="B427" s="167" t="s">
        <v>582</v>
      </c>
      <c r="C427" s="173" t="s">
        <v>1518</v>
      </c>
      <c r="D427" s="235" t="s">
        <v>1518</v>
      </c>
      <c r="E427" s="167"/>
      <c r="F427" s="180" t="str">
        <f t="shared" si="24"/>
        <v/>
      </c>
      <c r="G427" s="180" t="str">
        <f t="shared" si="25"/>
        <v/>
      </c>
    </row>
    <row r="428" spans="1:7" x14ac:dyDescent="0.3">
      <c r="A428" s="152" t="s">
        <v>1531</v>
      </c>
      <c r="B428" s="167" t="s">
        <v>582</v>
      </c>
      <c r="C428" s="173" t="s">
        <v>1518</v>
      </c>
      <c r="D428" s="235" t="s">
        <v>1518</v>
      </c>
      <c r="E428" s="167"/>
      <c r="F428" s="180" t="str">
        <f t="shared" si="24"/>
        <v/>
      </c>
      <c r="G428" s="180" t="str">
        <f t="shared" si="25"/>
        <v/>
      </c>
    </row>
    <row r="429" spans="1:7" x14ac:dyDescent="0.3">
      <c r="A429" s="152" t="s">
        <v>1532</v>
      </c>
      <c r="B429" s="167" t="s">
        <v>582</v>
      </c>
      <c r="C429" s="173" t="s">
        <v>1518</v>
      </c>
      <c r="D429" s="235" t="s">
        <v>1518</v>
      </c>
      <c r="E429" s="167"/>
      <c r="F429" s="180" t="str">
        <f t="shared" si="24"/>
        <v/>
      </c>
      <c r="G429" s="180" t="str">
        <f t="shared" si="25"/>
        <v/>
      </c>
    </row>
    <row r="430" spans="1:7" x14ac:dyDescent="0.3">
      <c r="A430" s="152" t="s">
        <v>1533</v>
      </c>
      <c r="B430" s="167" t="s">
        <v>582</v>
      </c>
      <c r="C430" s="173" t="s">
        <v>1518</v>
      </c>
      <c r="D430" s="235" t="s">
        <v>1518</v>
      </c>
      <c r="E430" s="167"/>
      <c r="F430" s="180" t="str">
        <f t="shared" si="24"/>
        <v/>
      </c>
      <c r="G430" s="180" t="str">
        <f t="shared" si="25"/>
        <v/>
      </c>
    </row>
    <row r="431" spans="1:7" x14ac:dyDescent="0.3">
      <c r="A431" s="152" t="s">
        <v>1534</v>
      </c>
      <c r="B431" s="167" t="s">
        <v>582</v>
      </c>
      <c r="C431" s="173" t="s">
        <v>1518</v>
      </c>
      <c r="D431" s="235" t="s">
        <v>1518</v>
      </c>
      <c r="F431" s="180" t="str">
        <f t="shared" si="24"/>
        <v/>
      </c>
      <c r="G431" s="180" t="str">
        <f t="shared" si="25"/>
        <v/>
      </c>
    </row>
    <row r="432" spans="1:7" x14ac:dyDescent="0.3">
      <c r="A432" s="152" t="s">
        <v>1535</v>
      </c>
      <c r="B432" s="167" t="s">
        <v>582</v>
      </c>
      <c r="C432" s="173" t="s">
        <v>1518</v>
      </c>
      <c r="D432" s="235" t="s">
        <v>1518</v>
      </c>
      <c r="E432" s="236"/>
      <c r="F432" s="180" t="str">
        <f t="shared" si="24"/>
        <v/>
      </c>
      <c r="G432" s="180" t="str">
        <f t="shared" si="25"/>
        <v/>
      </c>
    </row>
    <row r="433" spans="1:7" x14ac:dyDescent="0.3">
      <c r="A433" s="152" t="s">
        <v>1536</v>
      </c>
      <c r="B433" s="167" t="s">
        <v>582</v>
      </c>
      <c r="C433" s="173" t="s">
        <v>1518</v>
      </c>
      <c r="D433" s="235" t="s">
        <v>1518</v>
      </c>
      <c r="E433" s="236"/>
      <c r="F433" s="180" t="str">
        <f t="shared" si="24"/>
        <v/>
      </c>
      <c r="G433" s="180" t="str">
        <f t="shared" si="25"/>
        <v/>
      </c>
    </row>
    <row r="434" spans="1:7" x14ac:dyDescent="0.3">
      <c r="A434" s="152" t="s">
        <v>1537</v>
      </c>
      <c r="B434" s="167" t="s">
        <v>582</v>
      </c>
      <c r="C434" s="173" t="s">
        <v>1518</v>
      </c>
      <c r="D434" s="235" t="s">
        <v>1518</v>
      </c>
      <c r="E434" s="236"/>
      <c r="F434" s="180" t="str">
        <f t="shared" si="24"/>
        <v/>
      </c>
      <c r="G434" s="180" t="str">
        <f t="shared" si="25"/>
        <v/>
      </c>
    </row>
    <row r="435" spans="1:7" x14ac:dyDescent="0.3">
      <c r="A435" s="152" t="s">
        <v>1538</v>
      </c>
      <c r="B435" s="167" t="s">
        <v>582</v>
      </c>
      <c r="C435" s="173" t="s">
        <v>1518</v>
      </c>
      <c r="D435" s="235" t="s">
        <v>1518</v>
      </c>
      <c r="E435" s="236"/>
      <c r="F435" s="180" t="str">
        <f t="shared" si="24"/>
        <v/>
      </c>
      <c r="G435" s="180" t="str">
        <f t="shared" si="25"/>
        <v/>
      </c>
    </row>
    <row r="436" spans="1:7" x14ac:dyDescent="0.3">
      <c r="A436" s="152" t="s">
        <v>1539</v>
      </c>
      <c r="B436" s="167" t="s">
        <v>582</v>
      </c>
      <c r="C436" s="173" t="s">
        <v>1518</v>
      </c>
      <c r="D436" s="235" t="s">
        <v>1518</v>
      </c>
      <c r="E436" s="236"/>
      <c r="F436" s="180" t="str">
        <f t="shared" si="24"/>
        <v/>
      </c>
      <c r="G436" s="180" t="str">
        <f t="shared" si="25"/>
        <v/>
      </c>
    </row>
    <row r="437" spans="1:7" x14ac:dyDescent="0.3">
      <c r="A437" s="152" t="s">
        <v>1540</v>
      </c>
      <c r="B437" s="167" t="s">
        <v>582</v>
      </c>
      <c r="C437" s="173" t="s">
        <v>1518</v>
      </c>
      <c r="D437" s="235" t="s">
        <v>1518</v>
      </c>
      <c r="E437" s="236"/>
      <c r="F437" s="180" t="str">
        <f t="shared" si="24"/>
        <v/>
      </c>
      <c r="G437" s="180" t="str">
        <f t="shared" si="25"/>
        <v/>
      </c>
    </row>
    <row r="438" spans="1:7" x14ac:dyDescent="0.3">
      <c r="A438" s="152" t="s">
        <v>1541</v>
      </c>
      <c r="B438" s="167" t="s">
        <v>582</v>
      </c>
      <c r="C438" s="173" t="s">
        <v>1518</v>
      </c>
      <c r="D438" s="235" t="s">
        <v>1518</v>
      </c>
      <c r="E438" s="236"/>
      <c r="F438" s="180" t="str">
        <f t="shared" si="24"/>
        <v/>
      </c>
      <c r="G438" s="180" t="str">
        <f t="shared" si="25"/>
        <v/>
      </c>
    </row>
    <row r="439" spans="1:7" x14ac:dyDescent="0.3">
      <c r="A439" s="152" t="s">
        <v>1542</v>
      </c>
      <c r="B439" s="167" t="s">
        <v>582</v>
      </c>
      <c r="C439" s="173" t="s">
        <v>1518</v>
      </c>
      <c r="D439" s="235" t="s">
        <v>1518</v>
      </c>
      <c r="E439" s="236"/>
      <c r="F439" s="180" t="str">
        <f t="shared" si="24"/>
        <v/>
      </c>
      <c r="G439" s="180" t="str">
        <f t="shared" si="25"/>
        <v/>
      </c>
    </row>
    <row r="440" spans="1:7" x14ac:dyDescent="0.3">
      <c r="A440" s="152" t="s">
        <v>1543</v>
      </c>
      <c r="B440" s="167" t="s">
        <v>67</v>
      </c>
      <c r="C440" s="183">
        <f>SUM(C416:C439)</f>
        <v>0</v>
      </c>
      <c r="D440" s="179">
        <f>SUM(D416:D439)</f>
        <v>0</v>
      </c>
      <c r="E440" s="236"/>
      <c r="F440" s="237">
        <f>SUM(F416:F439)</f>
        <v>0</v>
      </c>
      <c r="G440" s="237">
        <f>SUM(G416:G439)</f>
        <v>0</v>
      </c>
    </row>
    <row r="441" spans="1:7" x14ac:dyDescent="0.3">
      <c r="A441" s="169"/>
      <c r="B441" s="169" t="s">
        <v>1544</v>
      </c>
      <c r="C441" s="169" t="s">
        <v>643</v>
      </c>
      <c r="D441" s="169" t="s">
        <v>644</v>
      </c>
      <c r="E441" s="169"/>
      <c r="F441" s="169" t="s">
        <v>465</v>
      </c>
      <c r="G441" s="169" t="s">
        <v>645</v>
      </c>
    </row>
    <row r="442" spans="1:7" x14ac:dyDescent="0.3">
      <c r="A442" s="152" t="s">
        <v>1545</v>
      </c>
      <c r="B442" s="152" t="s">
        <v>681</v>
      </c>
      <c r="C442" s="222" t="s">
        <v>1518</v>
      </c>
      <c r="G442" s="152"/>
    </row>
    <row r="443" spans="1:7" x14ac:dyDescent="0.3">
      <c r="G443" s="152"/>
    </row>
    <row r="444" spans="1:7" x14ac:dyDescent="0.3">
      <c r="B444" s="167" t="s">
        <v>682</v>
      </c>
      <c r="G444" s="152"/>
    </row>
    <row r="445" spans="1:7" x14ac:dyDescent="0.3">
      <c r="A445" s="152" t="s">
        <v>1546</v>
      </c>
      <c r="B445" s="152" t="s">
        <v>684</v>
      </c>
      <c r="C445" s="173" t="s">
        <v>1518</v>
      </c>
      <c r="D445" s="235" t="s">
        <v>1518</v>
      </c>
      <c r="F445" s="180" t="str">
        <f>IF($C$453=0,"",IF(C445="[for completion]","",C445/$C$453))</f>
        <v/>
      </c>
      <c r="G445" s="180" t="str">
        <f>IF($D$453=0,"",IF(D445="[for completion]","",D445/$D$453))</f>
        <v/>
      </c>
    </row>
    <row r="446" spans="1:7" x14ac:dyDescent="0.3">
      <c r="A446" s="152" t="s">
        <v>1547</v>
      </c>
      <c r="B446" s="152" t="s">
        <v>686</v>
      </c>
      <c r="C446" s="173" t="s">
        <v>1518</v>
      </c>
      <c r="D446" s="235" t="s">
        <v>1518</v>
      </c>
      <c r="F446" s="180" t="str">
        <f t="shared" ref="F446:F459" si="26">IF($C$453=0,"",IF(C446="[for completion]","",C446/$C$453))</f>
        <v/>
      </c>
      <c r="G446" s="180" t="str">
        <f t="shared" ref="G446:G459" si="27">IF($D$453=0,"",IF(D446="[for completion]","",D446/$D$453))</f>
        <v/>
      </c>
    </row>
    <row r="447" spans="1:7" x14ac:dyDescent="0.3">
      <c r="A447" s="152" t="s">
        <v>1548</v>
      </c>
      <c r="B447" s="152" t="s">
        <v>688</v>
      </c>
      <c r="C447" s="173" t="s">
        <v>1518</v>
      </c>
      <c r="D447" s="235" t="s">
        <v>1518</v>
      </c>
      <c r="F447" s="180" t="str">
        <f t="shared" si="26"/>
        <v/>
      </c>
      <c r="G447" s="180" t="str">
        <f t="shared" si="27"/>
        <v/>
      </c>
    </row>
    <row r="448" spans="1:7" x14ac:dyDescent="0.3">
      <c r="A448" s="152" t="s">
        <v>1549</v>
      </c>
      <c r="B448" s="152" t="s">
        <v>690</v>
      </c>
      <c r="C448" s="173" t="s">
        <v>1518</v>
      </c>
      <c r="D448" s="235" t="s">
        <v>1518</v>
      </c>
      <c r="F448" s="180" t="str">
        <f t="shared" si="26"/>
        <v/>
      </c>
      <c r="G448" s="180" t="str">
        <f t="shared" si="27"/>
        <v/>
      </c>
    </row>
    <row r="449" spans="1:7" x14ac:dyDescent="0.3">
      <c r="A449" s="152" t="s">
        <v>1550</v>
      </c>
      <c r="B449" s="152" t="s">
        <v>692</v>
      </c>
      <c r="C449" s="173" t="s">
        <v>1518</v>
      </c>
      <c r="D449" s="235" t="s">
        <v>1518</v>
      </c>
      <c r="F449" s="180" t="str">
        <f t="shared" si="26"/>
        <v/>
      </c>
      <c r="G449" s="180" t="str">
        <f t="shared" si="27"/>
        <v/>
      </c>
    </row>
    <row r="450" spans="1:7" x14ac:dyDescent="0.3">
      <c r="A450" s="152" t="s">
        <v>1551</v>
      </c>
      <c r="B450" s="152" t="s">
        <v>694</v>
      </c>
      <c r="C450" s="173" t="s">
        <v>1518</v>
      </c>
      <c r="D450" s="235" t="s">
        <v>1518</v>
      </c>
      <c r="F450" s="180" t="str">
        <f t="shared" si="26"/>
        <v/>
      </c>
      <c r="G450" s="180" t="str">
        <f t="shared" si="27"/>
        <v/>
      </c>
    </row>
    <row r="451" spans="1:7" x14ac:dyDescent="0.3">
      <c r="A451" s="152" t="s">
        <v>1552</v>
      </c>
      <c r="B451" s="152" t="s">
        <v>696</v>
      </c>
      <c r="C451" s="173" t="s">
        <v>1518</v>
      </c>
      <c r="D451" s="235" t="s">
        <v>1518</v>
      </c>
      <c r="F451" s="180" t="str">
        <f t="shared" si="26"/>
        <v/>
      </c>
      <c r="G451" s="180" t="str">
        <f t="shared" si="27"/>
        <v/>
      </c>
    </row>
    <row r="452" spans="1:7" x14ac:dyDescent="0.3">
      <c r="A452" s="152" t="s">
        <v>1553</v>
      </c>
      <c r="B452" s="152" t="s">
        <v>698</v>
      </c>
      <c r="C452" s="173" t="s">
        <v>1518</v>
      </c>
      <c r="D452" s="235" t="s">
        <v>1518</v>
      </c>
      <c r="F452" s="180" t="str">
        <f t="shared" si="26"/>
        <v/>
      </c>
      <c r="G452" s="180" t="str">
        <f t="shared" si="27"/>
        <v/>
      </c>
    </row>
    <row r="453" spans="1:7" x14ac:dyDescent="0.3">
      <c r="A453" s="152" t="s">
        <v>1554</v>
      </c>
      <c r="B453" s="182" t="s">
        <v>67</v>
      </c>
      <c r="C453" s="173">
        <f>SUM(C445:C452)</f>
        <v>0</v>
      </c>
      <c r="D453" s="235">
        <f>SUM(D445:D452)</f>
        <v>0</v>
      </c>
      <c r="F453" s="222">
        <f>SUM(F445:F452)</f>
        <v>0</v>
      </c>
      <c r="G453" s="222">
        <f>SUM(G445:G452)</f>
        <v>0</v>
      </c>
    </row>
    <row r="454" spans="1:7" x14ac:dyDescent="0.3">
      <c r="A454" s="152" t="s">
        <v>1555</v>
      </c>
      <c r="B454" s="185" t="s">
        <v>701</v>
      </c>
      <c r="C454" s="173"/>
      <c r="D454" s="235"/>
      <c r="F454" s="180" t="str">
        <f t="shared" si="26"/>
        <v/>
      </c>
      <c r="G454" s="180" t="str">
        <f t="shared" si="27"/>
        <v/>
      </c>
    </row>
    <row r="455" spans="1:7" x14ac:dyDescent="0.3">
      <c r="A455" s="152" t="s">
        <v>1556</v>
      </c>
      <c r="B455" s="185" t="s">
        <v>703</v>
      </c>
      <c r="C455" s="173"/>
      <c r="D455" s="235"/>
      <c r="F455" s="180" t="str">
        <f t="shared" si="26"/>
        <v/>
      </c>
      <c r="G455" s="180" t="str">
        <f t="shared" si="27"/>
        <v/>
      </c>
    </row>
    <row r="456" spans="1:7" x14ac:dyDescent="0.3">
      <c r="A456" s="152" t="s">
        <v>1557</v>
      </c>
      <c r="B456" s="185" t="s">
        <v>705</v>
      </c>
      <c r="C456" s="173"/>
      <c r="D456" s="235"/>
      <c r="F456" s="180" t="str">
        <f t="shared" si="26"/>
        <v/>
      </c>
      <c r="G456" s="180" t="str">
        <f t="shared" si="27"/>
        <v/>
      </c>
    </row>
    <row r="457" spans="1:7" x14ac:dyDescent="0.3">
      <c r="A457" s="152" t="s">
        <v>1558</v>
      </c>
      <c r="B457" s="185" t="s">
        <v>707</v>
      </c>
      <c r="C457" s="173"/>
      <c r="D457" s="235"/>
      <c r="F457" s="180" t="str">
        <f t="shared" si="26"/>
        <v/>
      </c>
      <c r="G457" s="180" t="str">
        <f t="shared" si="27"/>
        <v/>
      </c>
    </row>
    <row r="458" spans="1:7" x14ac:dyDescent="0.3">
      <c r="A458" s="152" t="s">
        <v>1559</v>
      </c>
      <c r="B458" s="185" t="s">
        <v>709</v>
      </c>
      <c r="C458" s="173"/>
      <c r="D458" s="235"/>
      <c r="F458" s="180" t="str">
        <f t="shared" si="26"/>
        <v/>
      </c>
      <c r="G458" s="180" t="str">
        <f t="shared" si="27"/>
        <v/>
      </c>
    </row>
    <row r="459" spans="1:7" x14ac:dyDescent="0.3">
      <c r="A459" s="152" t="s">
        <v>1560</v>
      </c>
      <c r="B459" s="185" t="s">
        <v>711</v>
      </c>
      <c r="C459" s="173"/>
      <c r="D459" s="235"/>
      <c r="F459" s="180" t="str">
        <f t="shared" si="26"/>
        <v/>
      </c>
      <c r="G459" s="180" t="str">
        <f t="shared" si="27"/>
        <v/>
      </c>
    </row>
    <row r="460" spans="1:7" x14ac:dyDescent="0.3">
      <c r="A460" s="152" t="s">
        <v>1561</v>
      </c>
      <c r="B460" s="185"/>
      <c r="F460" s="181"/>
      <c r="G460" s="181"/>
    </row>
    <row r="461" spans="1:7" x14ac:dyDescent="0.3">
      <c r="A461" s="152" t="s">
        <v>1562</v>
      </c>
      <c r="B461" s="185"/>
      <c r="F461" s="181"/>
      <c r="G461" s="181"/>
    </row>
    <row r="462" spans="1:7" x14ac:dyDescent="0.3">
      <c r="A462" s="152" t="s">
        <v>1563</v>
      </c>
      <c r="B462" s="185"/>
      <c r="F462" s="236"/>
      <c r="G462" s="236"/>
    </row>
    <row r="463" spans="1:7" x14ac:dyDescent="0.3">
      <c r="A463" s="169"/>
      <c r="B463" s="169" t="s">
        <v>1564</v>
      </c>
      <c r="C463" s="169" t="s">
        <v>643</v>
      </c>
      <c r="D463" s="169" t="s">
        <v>644</v>
      </c>
      <c r="E463" s="169"/>
      <c r="F463" s="169" t="s">
        <v>465</v>
      </c>
      <c r="G463" s="169" t="s">
        <v>645</v>
      </c>
    </row>
    <row r="464" spans="1:7" x14ac:dyDescent="0.3">
      <c r="A464" s="152" t="s">
        <v>1565</v>
      </c>
      <c r="B464" s="152" t="s">
        <v>681</v>
      </c>
      <c r="C464" s="222" t="s">
        <v>1566</v>
      </c>
      <c r="G464" s="152"/>
    </row>
    <row r="465" spans="1:7" x14ac:dyDescent="0.3">
      <c r="G465" s="152"/>
    </row>
    <row r="466" spans="1:7" x14ac:dyDescent="0.3">
      <c r="B466" s="167" t="s">
        <v>682</v>
      </c>
      <c r="G466" s="152"/>
    </row>
    <row r="467" spans="1:7" x14ac:dyDescent="0.3">
      <c r="A467" s="152" t="s">
        <v>1567</v>
      </c>
      <c r="B467" s="152" t="s">
        <v>684</v>
      </c>
      <c r="C467" s="173" t="s">
        <v>1566</v>
      </c>
      <c r="D467" s="235" t="s">
        <v>1566</v>
      </c>
      <c r="F467" s="180" t="str">
        <f>IF($C$475=0,"",IF(C467="[Mark as ND1 if not relevant]","",C467/$C$475))</f>
        <v/>
      </c>
      <c r="G467" s="180" t="str">
        <f>IF($D$475=0,"",IF(D467="[Mark as ND1 if not relevant]","",D467/$D$475))</f>
        <v/>
      </c>
    </row>
    <row r="468" spans="1:7" x14ac:dyDescent="0.3">
      <c r="A468" s="152" t="s">
        <v>1568</v>
      </c>
      <c r="B468" s="152" t="s">
        <v>686</v>
      </c>
      <c r="C468" s="173" t="s">
        <v>1566</v>
      </c>
      <c r="D468" s="235" t="s">
        <v>1566</v>
      </c>
      <c r="F468" s="180" t="str">
        <f t="shared" ref="F468:F474" si="28">IF($C$475=0,"",IF(C468="[Mark as ND1 if not relevant]","",C468/$C$475))</f>
        <v/>
      </c>
      <c r="G468" s="180" t="str">
        <f t="shared" ref="G468:G474" si="29">IF($D$475=0,"",IF(D468="[Mark as ND1 if not relevant]","",D468/$D$475))</f>
        <v/>
      </c>
    </row>
    <row r="469" spans="1:7" x14ac:dyDescent="0.3">
      <c r="A469" s="152" t="s">
        <v>1569</v>
      </c>
      <c r="B469" s="152" t="s">
        <v>688</v>
      </c>
      <c r="C469" s="173" t="s">
        <v>1566</v>
      </c>
      <c r="D469" s="235" t="s">
        <v>1566</v>
      </c>
      <c r="F469" s="180" t="str">
        <f t="shared" si="28"/>
        <v/>
      </c>
      <c r="G469" s="180" t="str">
        <f t="shared" si="29"/>
        <v/>
      </c>
    </row>
    <row r="470" spans="1:7" x14ac:dyDescent="0.3">
      <c r="A470" s="152" t="s">
        <v>1570</v>
      </c>
      <c r="B470" s="152" t="s">
        <v>690</v>
      </c>
      <c r="C470" s="173" t="s">
        <v>1566</v>
      </c>
      <c r="D470" s="235" t="s">
        <v>1566</v>
      </c>
      <c r="F470" s="180" t="str">
        <f t="shared" si="28"/>
        <v/>
      </c>
      <c r="G470" s="180" t="str">
        <f t="shared" si="29"/>
        <v/>
      </c>
    </row>
    <row r="471" spans="1:7" x14ac:dyDescent="0.3">
      <c r="A471" s="152" t="s">
        <v>1571</v>
      </c>
      <c r="B471" s="152" t="s">
        <v>692</v>
      </c>
      <c r="C471" s="173" t="s">
        <v>1566</v>
      </c>
      <c r="D471" s="235" t="s">
        <v>1566</v>
      </c>
      <c r="F471" s="180" t="str">
        <f t="shared" si="28"/>
        <v/>
      </c>
      <c r="G471" s="180" t="str">
        <f t="shared" si="29"/>
        <v/>
      </c>
    </row>
    <row r="472" spans="1:7" x14ac:dyDescent="0.3">
      <c r="A472" s="152" t="s">
        <v>1572</v>
      </c>
      <c r="B472" s="152" t="s">
        <v>694</v>
      </c>
      <c r="C472" s="173" t="s">
        <v>1566</v>
      </c>
      <c r="D472" s="235" t="s">
        <v>1566</v>
      </c>
      <c r="F472" s="180" t="str">
        <f t="shared" si="28"/>
        <v/>
      </c>
      <c r="G472" s="180" t="str">
        <f t="shared" si="29"/>
        <v/>
      </c>
    </row>
    <row r="473" spans="1:7" x14ac:dyDescent="0.3">
      <c r="A473" s="152" t="s">
        <v>1573</v>
      </c>
      <c r="B473" s="152" t="s">
        <v>696</v>
      </c>
      <c r="C473" s="173" t="s">
        <v>1566</v>
      </c>
      <c r="D473" s="235" t="s">
        <v>1566</v>
      </c>
      <c r="F473" s="180" t="str">
        <f t="shared" si="28"/>
        <v/>
      </c>
      <c r="G473" s="180" t="str">
        <f t="shared" si="29"/>
        <v/>
      </c>
    </row>
    <row r="474" spans="1:7" x14ac:dyDescent="0.3">
      <c r="A474" s="152" t="s">
        <v>1574</v>
      </c>
      <c r="B474" s="152" t="s">
        <v>698</v>
      </c>
      <c r="C474" s="173" t="s">
        <v>1566</v>
      </c>
      <c r="D474" s="235" t="s">
        <v>1566</v>
      </c>
      <c r="F474" s="180" t="str">
        <f t="shared" si="28"/>
        <v/>
      </c>
      <c r="G474" s="180" t="str">
        <f t="shared" si="29"/>
        <v/>
      </c>
    </row>
    <row r="475" spans="1:7" x14ac:dyDescent="0.3">
      <c r="A475" s="152" t="s">
        <v>1575</v>
      </c>
      <c r="B475" s="182" t="s">
        <v>67</v>
      </c>
      <c r="C475" s="173">
        <f>SUM(C467:C474)</f>
        <v>0</v>
      </c>
      <c r="D475" s="235">
        <f>SUM(D467:D474)</f>
        <v>0</v>
      </c>
      <c r="F475" s="222">
        <f>SUM(F467:F474)</f>
        <v>0</v>
      </c>
      <c r="G475" s="222">
        <f>SUM(G467:G474)</f>
        <v>0</v>
      </c>
    </row>
    <row r="476" spans="1:7" x14ac:dyDescent="0.3">
      <c r="A476" s="152" t="s">
        <v>1576</v>
      </c>
      <c r="B476" s="185" t="s">
        <v>701</v>
      </c>
      <c r="C476" s="173"/>
      <c r="D476" s="235"/>
      <c r="F476" s="180" t="str">
        <f t="shared" ref="F476:F481" si="30">IF($C$475=0,"",IF(C476="[for completion]","",C476/$C$475))</f>
        <v/>
      </c>
      <c r="G476" s="180" t="str">
        <f t="shared" ref="G476:G481" si="31">IF($D$475=0,"",IF(D476="[for completion]","",D476/$D$475))</f>
        <v/>
      </c>
    </row>
    <row r="477" spans="1:7" x14ac:dyDescent="0.3">
      <c r="A477" s="152" t="s">
        <v>1577</v>
      </c>
      <c r="B477" s="185" t="s">
        <v>703</v>
      </c>
      <c r="C477" s="173"/>
      <c r="D477" s="235"/>
      <c r="F477" s="180" t="str">
        <f t="shared" si="30"/>
        <v/>
      </c>
      <c r="G477" s="180" t="str">
        <f t="shared" si="31"/>
        <v/>
      </c>
    </row>
    <row r="478" spans="1:7" x14ac:dyDescent="0.3">
      <c r="A478" s="152" t="s">
        <v>1578</v>
      </c>
      <c r="B478" s="185" t="s">
        <v>705</v>
      </c>
      <c r="C478" s="173"/>
      <c r="D478" s="235"/>
      <c r="F478" s="180" t="str">
        <f t="shared" si="30"/>
        <v/>
      </c>
      <c r="G478" s="180" t="str">
        <f t="shared" si="31"/>
        <v/>
      </c>
    </row>
    <row r="479" spans="1:7" x14ac:dyDescent="0.3">
      <c r="A479" s="152" t="s">
        <v>1579</v>
      </c>
      <c r="B479" s="185" t="s">
        <v>707</v>
      </c>
      <c r="C479" s="173"/>
      <c r="D479" s="235"/>
      <c r="F479" s="180" t="str">
        <f t="shared" si="30"/>
        <v/>
      </c>
      <c r="G479" s="180" t="str">
        <f t="shared" si="31"/>
        <v/>
      </c>
    </row>
    <row r="480" spans="1:7" x14ac:dyDescent="0.3">
      <c r="A480" s="152" t="s">
        <v>1580</v>
      </c>
      <c r="B480" s="185" t="s">
        <v>709</v>
      </c>
      <c r="C480" s="173"/>
      <c r="D480" s="235"/>
      <c r="F480" s="180" t="str">
        <f t="shared" si="30"/>
        <v/>
      </c>
      <c r="G480" s="180" t="str">
        <f t="shared" si="31"/>
        <v/>
      </c>
    </row>
    <row r="481" spans="1:7" x14ac:dyDescent="0.3">
      <c r="A481" s="152" t="s">
        <v>1581</v>
      </c>
      <c r="B481" s="185" t="s">
        <v>711</v>
      </c>
      <c r="C481" s="173"/>
      <c r="D481" s="235"/>
      <c r="F481" s="180" t="str">
        <f t="shared" si="30"/>
        <v/>
      </c>
      <c r="G481" s="180" t="str">
        <f t="shared" si="31"/>
        <v/>
      </c>
    </row>
    <row r="482" spans="1:7" x14ac:dyDescent="0.3">
      <c r="A482" s="152" t="s">
        <v>1582</v>
      </c>
      <c r="B482" s="185"/>
      <c r="F482" s="180"/>
      <c r="G482" s="180"/>
    </row>
    <row r="483" spans="1:7" x14ac:dyDescent="0.3">
      <c r="A483" s="152" t="s">
        <v>1583</v>
      </c>
      <c r="B483" s="185"/>
      <c r="F483" s="180"/>
      <c r="G483" s="180"/>
    </row>
    <row r="484" spans="1:7" x14ac:dyDescent="0.3">
      <c r="A484" s="152" t="s">
        <v>1584</v>
      </c>
      <c r="B484" s="185"/>
      <c r="F484" s="180"/>
      <c r="G484" s="222"/>
    </row>
    <row r="485" spans="1:7" x14ac:dyDescent="0.3">
      <c r="A485" s="169"/>
      <c r="B485" s="169" t="s">
        <v>1585</v>
      </c>
      <c r="C485" s="169" t="s">
        <v>774</v>
      </c>
      <c r="D485" s="169"/>
      <c r="E485" s="169"/>
      <c r="F485" s="169"/>
      <c r="G485" s="172"/>
    </row>
    <row r="486" spans="1:7" x14ac:dyDescent="0.3">
      <c r="A486" s="152" t="s">
        <v>1586</v>
      </c>
      <c r="B486" s="167" t="s">
        <v>775</v>
      </c>
      <c r="C486" s="222" t="s">
        <v>1518</v>
      </c>
      <c r="G486" s="152"/>
    </row>
    <row r="487" spans="1:7" x14ac:dyDescent="0.3">
      <c r="A487" s="152" t="s">
        <v>1587</v>
      </c>
      <c r="B487" s="167" t="s">
        <v>776</v>
      </c>
      <c r="C487" s="222" t="s">
        <v>1518</v>
      </c>
      <c r="G487" s="152"/>
    </row>
    <row r="488" spans="1:7" x14ac:dyDescent="0.3">
      <c r="A488" s="152" t="s">
        <v>1588</v>
      </c>
      <c r="B488" s="167" t="s">
        <v>777</v>
      </c>
      <c r="C488" s="222" t="s">
        <v>1518</v>
      </c>
      <c r="G488" s="152"/>
    </row>
    <row r="489" spans="1:7" x14ac:dyDescent="0.3">
      <c r="A489" s="152" t="s">
        <v>1589</v>
      </c>
      <c r="B489" s="167" t="s">
        <v>778</v>
      </c>
      <c r="C489" s="222" t="s">
        <v>1518</v>
      </c>
      <c r="G489" s="152"/>
    </row>
    <row r="490" spans="1:7" x14ac:dyDescent="0.3">
      <c r="A490" s="152" t="s">
        <v>1590</v>
      </c>
      <c r="B490" s="167" t="s">
        <v>779</v>
      </c>
      <c r="C490" s="222" t="s">
        <v>1518</v>
      </c>
      <c r="G490" s="152"/>
    </row>
    <row r="491" spans="1:7" x14ac:dyDescent="0.3">
      <c r="A491" s="152" t="s">
        <v>1591</v>
      </c>
      <c r="B491" s="167" t="s">
        <v>780</v>
      </c>
      <c r="C491" s="222" t="s">
        <v>1518</v>
      </c>
      <c r="G491" s="152"/>
    </row>
    <row r="492" spans="1:7" x14ac:dyDescent="0.3">
      <c r="A492" s="152" t="s">
        <v>1592</v>
      </c>
      <c r="B492" s="167" t="s">
        <v>781</v>
      </c>
      <c r="C492" s="222" t="s">
        <v>1518</v>
      </c>
      <c r="G492" s="152"/>
    </row>
    <row r="493" spans="1:7" x14ac:dyDescent="0.3">
      <c r="A493" s="152" t="s">
        <v>1593</v>
      </c>
      <c r="B493" s="167" t="s">
        <v>1594</v>
      </c>
      <c r="C493" s="222" t="s">
        <v>1518</v>
      </c>
      <c r="G493" s="152"/>
    </row>
    <row r="494" spans="1:7" x14ac:dyDescent="0.3">
      <c r="A494" s="152" t="s">
        <v>1595</v>
      </c>
      <c r="B494" s="167" t="s">
        <v>1596</v>
      </c>
      <c r="C494" s="222" t="s">
        <v>1518</v>
      </c>
      <c r="G494" s="152"/>
    </row>
    <row r="495" spans="1:7" x14ac:dyDescent="0.3">
      <c r="A495" s="152" t="s">
        <v>1597</v>
      </c>
      <c r="B495" s="167" t="s">
        <v>1598</v>
      </c>
      <c r="C495" s="222" t="s">
        <v>1518</v>
      </c>
      <c r="G495" s="152"/>
    </row>
    <row r="496" spans="1:7" x14ac:dyDescent="0.3">
      <c r="A496" s="152" t="s">
        <v>1599</v>
      </c>
      <c r="B496" s="167" t="s">
        <v>782</v>
      </c>
      <c r="C496" s="222" t="s">
        <v>1518</v>
      </c>
      <c r="G496" s="152"/>
    </row>
    <row r="497" spans="1:7" x14ac:dyDescent="0.3">
      <c r="A497" s="152" t="s">
        <v>1600</v>
      </c>
      <c r="B497" s="167" t="s">
        <v>783</v>
      </c>
      <c r="C497" s="222" t="s">
        <v>1518</v>
      </c>
      <c r="G497" s="152"/>
    </row>
    <row r="498" spans="1:7" x14ac:dyDescent="0.3">
      <c r="A498" s="152" t="s">
        <v>1601</v>
      </c>
      <c r="B498" s="167" t="s">
        <v>65</v>
      </c>
      <c r="C498" s="222" t="s">
        <v>1518</v>
      </c>
      <c r="G498" s="152"/>
    </row>
    <row r="499" spans="1:7" x14ac:dyDescent="0.3">
      <c r="A499" s="152" t="s">
        <v>1602</v>
      </c>
      <c r="B499" s="185" t="s">
        <v>1603</v>
      </c>
      <c r="C499" s="222"/>
      <c r="G499" s="152"/>
    </row>
    <row r="500" spans="1:7" x14ac:dyDescent="0.3">
      <c r="A500" s="152" t="s">
        <v>1604</v>
      </c>
      <c r="B500" s="185" t="s">
        <v>171</v>
      </c>
      <c r="C500" s="222"/>
      <c r="G500" s="152"/>
    </row>
    <row r="501" spans="1:7" x14ac:dyDescent="0.3">
      <c r="A501" s="152" t="s">
        <v>1605</v>
      </c>
      <c r="B501" s="185" t="s">
        <v>171</v>
      </c>
      <c r="C501" s="222"/>
      <c r="G501" s="152"/>
    </row>
    <row r="502" spans="1:7" x14ac:dyDescent="0.3">
      <c r="A502" s="152" t="s">
        <v>1606</v>
      </c>
      <c r="B502" s="185" t="s">
        <v>171</v>
      </c>
      <c r="C502" s="222"/>
      <c r="G502" s="152"/>
    </row>
    <row r="503" spans="1:7" x14ac:dyDescent="0.3">
      <c r="A503" s="152" t="s">
        <v>1607</v>
      </c>
      <c r="B503" s="185" t="s">
        <v>171</v>
      </c>
      <c r="C503" s="222"/>
      <c r="G503" s="152"/>
    </row>
    <row r="504" spans="1:7" x14ac:dyDescent="0.3">
      <c r="A504" s="152" t="s">
        <v>1608</v>
      </c>
      <c r="B504" s="185" t="s">
        <v>171</v>
      </c>
      <c r="C504" s="222"/>
      <c r="G504" s="152"/>
    </row>
    <row r="505" spans="1:7" x14ac:dyDescent="0.3">
      <c r="A505" s="152" t="s">
        <v>1609</v>
      </c>
      <c r="B505" s="185" t="s">
        <v>171</v>
      </c>
      <c r="C505" s="222"/>
      <c r="G505" s="152"/>
    </row>
    <row r="506" spans="1:7" x14ac:dyDescent="0.3">
      <c r="A506" s="152" t="s">
        <v>1610</v>
      </c>
      <c r="B506" s="185" t="s">
        <v>171</v>
      </c>
      <c r="C506" s="222"/>
      <c r="G506" s="152"/>
    </row>
    <row r="507" spans="1:7" x14ac:dyDescent="0.3">
      <c r="A507" s="152" t="s">
        <v>1611</v>
      </c>
      <c r="B507" s="185" t="s">
        <v>171</v>
      </c>
      <c r="C507" s="222"/>
      <c r="G507" s="152"/>
    </row>
    <row r="508" spans="1:7" x14ac:dyDescent="0.3">
      <c r="A508" s="152" t="s">
        <v>1612</v>
      </c>
      <c r="B508" s="185" t="s">
        <v>171</v>
      </c>
      <c r="C508" s="222"/>
      <c r="G508" s="152"/>
    </row>
    <row r="509" spans="1:7" x14ac:dyDescent="0.3">
      <c r="A509" s="152" t="s">
        <v>1613</v>
      </c>
      <c r="B509" s="185" t="s">
        <v>171</v>
      </c>
      <c r="C509" s="222"/>
      <c r="G509" s="152"/>
    </row>
    <row r="510" spans="1:7" x14ac:dyDescent="0.3">
      <c r="A510" s="152" t="s">
        <v>1614</v>
      </c>
      <c r="B510" s="185" t="s">
        <v>171</v>
      </c>
      <c r="C510" s="222"/>
    </row>
    <row r="511" spans="1:7" x14ac:dyDescent="0.3">
      <c r="A511" s="152" t="s">
        <v>1615</v>
      </c>
      <c r="B511" s="185" t="s">
        <v>171</v>
      </c>
      <c r="C511" s="222"/>
    </row>
    <row r="512" spans="1:7" x14ac:dyDescent="0.3">
      <c r="A512" s="152" t="s">
        <v>1616</v>
      </c>
      <c r="B512" s="185" t="s">
        <v>171</v>
      </c>
      <c r="C512" s="222"/>
    </row>
    <row r="513" spans="1:7" x14ac:dyDescent="0.3">
      <c r="A513" s="199"/>
      <c r="B513" s="199" t="s">
        <v>1617</v>
      </c>
      <c r="C513" s="169" t="s">
        <v>53</v>
      </c>
      <c r="D513" s="169" t="s">
        <v>1618</v>
      </c>
      <c r="E513" s="169"/>
      <c r="F513" s="169" t="s">
        <v>465</v>
      </c>
      <c r="G513" s="169" t="s">
        <v>1619</v>
      </c>
    </row>
    <row r="514" spans="1:7" x14ac:dyDescent="0.3">
      <c r="A514" s="152" t="s">
        <v>1620</v>
      </c>
      <c r="B514" s="167" t="s">
        <v>582</v>
      </c>
      <c r="C514" s="173" t="s">
        <v>1518</v>
      </c>
      <c r="D514" s="235" t="s">
        <v>1518</v>
      </c>
      <c r="E514" s="155"/>
      <c r="F514" s="180" t="str">
        <f>IF($C$532=0,"",IF(C514="[for completion]","",IF(C514="","",C514/$C$532)))</f>
        <v/>
      </c>
      <c r="G514" s="180" t="str">
        <f>IF($D$532=0,"",IF(D514="[for completion]","",IF(D514="","",D514/$D$532)))</f>
        <v/>
      </c>
    </row>
    <row r="515" spans="1:7" x14ac:dyDescent="0.3">
      <c r="A515" s="152" t="s">
        <v>1621</v>
      </c>
      <c r="B515" s="167" t="s">
        <v>582</v>
      </c>
      <c r="C515" s="173" t="s">
        <v>1518</v>
      </c>
      <c r="D515" s="235" t="s">
        <v>1518</v>
      </c>
      <c r="E515" s="155"/>
      <c r="F515" s="180" t="str">
        <f t="shared" ref="F515:F531" si="32">IF($C$532=0,"",IF(C515="[for completion]","",IF(C515="","",C515/$C$532)))</f>
        <v/>
      </c>
      <c r="G515" s="180" t="str">
        <f t="shared" ref="G515:G531" si="33">IF($D$532=0,"",IF(D515="[for completion]","",IF(D515="","",D515/$D$532)))</f>
        <v/>
      </c>
    </row>
    <row r="516" spans="1:7" x14ac:dyDescent="0.3">
      <c r="A516" s="152" t="s">
        <v>1622</v>
      </c>
      <c r="B516" s="167" t="s">
        <v>582</v>
      </c>
      <c r="C516" s="173" t="s">
        <v>1518</v>
      </c>
      <c r="D516" s="235" t="s">
        <v>1518</v>
      </c>
      <c r="E516" s="155"/>
      <c r="F516" s="180" t="str">
        <f t="shared" si="32"/>
        <v/>
      </c>
      <c r="G516" s="180" t="str">
        <f t="shared" si="33"/>
        <v/>
      </c>
    </row>
    <row r="517" spans="1:7" x14ac:dyDescent="0.3">
      <c r="A517" s="152" t="s">
        <v>1623</v>
      </c>
      <c r="B517" s="167" t="s">
        <v>582</v>
      </c>
      <c r="C517" s="173" t="s">
        <v>1518</v>
      </c>
      <c r="D517" s="235" t="s">
        <v>1518</v>
      </c>
      <c r="E517" s="155"/>
      <c r="F517" s="180" t="str">
        <f t="shared" si="32"/>
        <v/>
      </c>
      <c r="G517" s="180" t="str">
        <f t="shared" si="33"/>
        <v/>
      </c>
    </row>
    <row r="518" spans="1:7" x14ac:dyDescent="0.3">
      <c r="A518" s="152" t="s">
        <v>1624</v>
      </c>
      <c r="B518" s="167" t="s">
        <v>582</v>
      </c>
      <c r="C518" s="173" t="s">
        <v>1518</v>
      </c>
      <c r="D518" s="235" t="s">
        <v>1518</v>
      </c>
      <c r="E518" s="155"/>
      <c r="F518" s="180" t="str">
        <f t="shared" si="32"/>
        <v/>
      </c>
      <c r="G518" s="180" t="str">
        <f t="shared" si="33"/>
        <v/>
      </c>
    </row>
    <row r="519" spans="1:7" x14ac:dyDescent="0.3">
      <c r="A519" s="152" t="s">
        <v>1625</v>
      </c>
      <c r="B519" s="167" t="s">
        <v>582</v>
      </c>
      <c r="C519" s="173" t="s">
        <v>1518</v>
      </c>
      <c r="D519" s="235" t="s">
        <v>1518</v>
      </c>
      <c r="E519" s="155"/>
      <c r="F519" s="180" t="str">
        <f t="shared" si="32"/>
        <v/>
      </c>
      <c r="G519" s="180" t="str">
        <f t="shared" si="33"/>
        <v/>
      </c>
    </row>
    <row r="520" spans="1:7" x14ac:dyDescent="0.3">
      <c r="A520" s="152" t="s">
        <v>1626</v>
      </c>
      <c r="B520" s="167" t="s">
        <v>582</v>
      </c>
      <c r="C520" s="173" t="s">
        <v>1518</v>
      </c>
      <c r="D520" s="235" t="s">
        <v>1518</v>
      </c>
      <c r="E520" s="155"/>
      <c r="F520" s="180" t="str">
        <f t="shared" si="32"/>
        <v/>
      </c>
      <c r="G520" s="180" t="str">
        <f t="shared" si="33"/>
        <v/>
      </c>
    </row>
    <row r="521" spans="1:7" x14ac:dyDescent="0.3">
      <c r="A521" s="152" t="s">
        <v>1627</v>
      </c>
      <c r="B521" s="167" t="s">
        <v>582</v>
      </c>
      <c r="C521" s="173" t="s">
        <v>1518</v>
      </c>
      <c r="D521" s="235" t="s">
        <v>1518</v>
      </c>
      <c r="E521" s="155"/>
      <c r="F521" s="180" t="str">
        <f t="shared" si="32"/>
        <v/>
      </c>
      <c r="G521" s="180" t="str">
        <f t="shared" si="33"/>
        <v/>
      </c>
    </row>
    <row r="522" spans="1:7" x14ac:dyDescent="0.3">
      <c r="A522" s="152" t="s">
        <v>1628</v>
      </c>
      <c r="B522" s="167" t="s">
        <v>582</v>
      </c>
      <c r="C522" s="173" t="s">
        <v>1518</v>
      </c>
      <c r="D522" s="235" t="s">
        <v>1518</v>
      </c>
      <c r="E522" s="155"/>
      <c r="F522" s="180" t="str">
        <f t="shared" si="32"/>
        <v/>
      </c>
      <c r="G522" s="180" t="str">
        <f t="shared" si="33"/>
        <v/>
      </c>
    </row>
    <row r="523" spans="1:7" x14ac:dyDescent="0.3">
      <c r="A523" s="152" t="s">
        <v>1629</v>
      </c>
      <c r="B523" s="167" t="s">
        <v>582</v>
      </c>
      <c r="C523" s="173" t="s">
        <v>1518</v>
      </c>
      <c r="D523" s="235" t="s">
        <v>1518</v>
      </c>
      <c r="E523" s="155"/>
      <c r="F523" s="180" t="str">
        <f t="shared" si="32"/>
        <v/>
      </c>
      <c r="G523" s="180" t="str">
        <f t="shared" si="33"/>
        <v/>
      </c>
    </row>
    <row r="524" spans="1:7" x14ac:dyDescent="0.3">
      <c r="A524" s="152" t="s">
        <v>1630</v>
      </c>
      <c r="B524" s="167" t="s">
        <v>582</v>
      </c>
      <c r="C524" s="173" t="s">
        <v>1518</v>
      </c>
      <c r="D524" s="235" t="s">
        <v>1518</v>
      </c>
      <c r="E524" s="155"/>
      <c r="F524" s="180" t="str">
        <f t="shared" si="32"/>
        <v/>
      </c>
      <c r="G524" s="180" t="str">
        <f t="shared" si="33"/>
        <v/>
      </c>
    </row>
    <row r="525" spans="1:7" x14ac:dyDescent="0.3">
      <c r="A525" s="152" t="s">
        <v>1631</v>
      </c>
      <c r="B525" s="167" t="s">
        <v>582</v>
      </c>
      <c r="C525" s="173" t="s">
        <v>1518</v>
      </c>
      <c r="D525" s="235" t="s">
        <v>1518</v>
      </c>
      <c r="E525" s="155"/>
      <c r="F525" s="180" t="str">
        <f t="shared" si="32"/>
        <v/>
      </c>
      <c r="G525" s="180" t="str">
        <f t="shared" si="33"/>
        <v/>
      </c>
    </row>
    <row r="526" spans="1:7" x14ac:dyDescent="0.3">
      <c r="A526" s="152" t="s">
        <v>1632</v>
      </c>
      <c r="B526" s="167" t="s">
        <v>582</v>
      </c>
      <c r="C526" s="173" t="s">
        <v>1518</v>
      </c>
      <c r="D526" s="235" t="s">
        <v>1518</v>
      </c>
      <c r="E526" s="155"/>
      <c r="F526" s="180" t="str">
        <f t="shared" si="32"/>
        <v/>
      </c>
      <c r="G526" s="180" t="str">
        <f t="shared" si="33"/>
        <v/>
      </c>
    </row>
    <row r="527" spans="1:7" x14ac:dyDescent="0.3">
      <c r="A527" s="152" t="s">
        <v>1633</v>
      </c>
      <c r="B527" s="167" t="s">
        <v>582</v>
      </c>
      <c r="C527" s="173" t="s">
        <v>1518</v>
      </c>
      <c r="D527" s="235" t="s">
        <v>1518</v>
      </c>
      <c r="E527" s="155"/>
      <c r="F527" s="180" t="str">
        <f t="shared" si="32"/>
        <v/>
      </c>
      <c r="G527" s="180" t="str">
        <f t="shared" si="33"/>
        <v/>
      </c>
    </row>
    <row r="528" spans="1:7" x14ac:dyDescent="0.3">
      <c r="A528" s="152" t="s">
        <v>1634</v>
      </c>
      <c r="B528" s="167" t="s">
        <v>582</v>
      </c>
      <c r="C528" s="173" t="s">
        <v>1518</v>
      </c>
      <c r="D528" s="235" t="s">
        <v>1518</v>
      </c>
      <c r="E528" s="155"/>
      <c r="F528" s="180" t="str">
        <f t="shared" si="32"/>
        <v/>
      </c>
      <c r="G528" s="180" t="str">
        <f t="shared" si="33"/>
        <v/>
      </c>
    </row>
    <row r="529" spans="1:7" x14ac:dyDescent="0.3">
      <c r="A529" s="152" t="s">
        <v>1635</v>
      </c>
      <c r="B529" s="167" t="s">
        <v>582</v>
      </c>
      <c r="C529" s="173" t="s">
        <v>1518</v>
      </c>
      <c r="D529" s="235" t="s">
        <v>1518</v>
      </c>
      <c r="E529" s="155"/>
      <c r="F529" s="180" t="str">
        <f t="shared" si="32"/>
        <v/>
      </c>
      <c r="G529" s="180" t="str">
        <f t="shared" si="33"/>
        <v/>
      </c>
    </row>
    <row r="530" spans="1:7" x14ac:dyDescent="0.3">
      <c r="A530" s="152" t="s">
        <v>1636</v>
      </c>
      <c r="B530" s="167" t="s">
        <v>582</v>
      </c>
      <c r="C530" s="173" t="s">
        <v>1518</v>
      </c>
      <c r="D530" s="235" t="s">
        <v>1518</v>
      </c>
      <c r="E530" s="155"/>
      <c r="F530" s="180" t="str">
        <f t="shared" si="32"/>
        <v/>
      </c>
      <c r="G530" s="180" t="str">
        <f t="shared" si="33"/>
        <v/>
      </c>
    </row>
    <row r="531" spans="1:7" x14ac:dyDescent="0.3">
      <c r="A531" s="152" t="s">
        <v>1637</v>
      </c>
      <c r="B531" s="167" t="s">
        <v>1390</v>
      </c>
      <c r="C531" s="173" t="s">
        <v>1518</v>
      </c>
      <c r="D531" s="235" t="s">
        <v>1518</v>
      </c>
      <c r="E531" s="155"/>
      <c r="F531" s="180" t="str">
        <f t="shared" si="32"/>
        <v/>
      </c>
      <c r="G531" s="180" t="str">
        <f t="shared" si="33"/>
        <v/>
      </c>
    </row>
    <row r="532" spans="1:7" x14ac:dyDescent="0.3">
      <c r="A532" s="152" t="s">
        <v>1638</v>
      </c>
      <c r="B532" s="167" t="s">
        <v>67</v>
      </c>
      <c r="C532" s="173">
        <f>SUM(C514:C531)</f>
        <v>0</v>
      </c>
      <c r="D532" s="235">
        <f>SUM(D514:D531)</f>
        <v>0</v>
      </c>
      <c r="E532" s="155"/>
      <c r="F532" s="222">
        <f>SUM(F514:F531)</f>
        <v>0</v>
      </c>
      <c r="G532" s="222">
        <f>SUM(G514:G531)</f>
        <v>0</v>
      </c>
    </row>
    <row r="533" spans="1:7" x14ac:dyDescent="0.3">
      <c r="A533" s="152" t="s">
        <v>1639</v>
      </c>
      <c r="B533" s="167"/>
      <c r="E533" s="155"/>
      <c r="F533" s="155"/>
      <c r="G533" s="155"/>
    </row>
    <row r="534" spans="1:7" x14ac:dyDescent="0.3">
      <c r="A534" s="152" t="s">
        <v>1640</v>
      </c>
      <c r="B534" s="167"/>
      <c r="E534" s="155"/>
      <c r="F534" s="155"/>
      <c r="G534" s="155"/>
    </row>
    <row r="535" spans="1:7" x14ac:dyDescent="0.3">
      <c r="A535" s="152" t="s">
        <v>1641</v>
      </c>
      <c r="B535" s="167"/>
      <c r="E535" s="155"/>
      <c r="F535" s="155"/>
      <c r="G535" s="155"/>
    </row>
    <row r="536" spans="1:7" x14ac:dyDescent="0.3">
      <c r="A536" s="199"/>
      <c r="B536" s="199" t="s">
        <v>1642</v>
      </c>
      <c r="C536" s="169" t="s">
        <v>53</v>
      </c>
      <c r="D536" s="169" t="s">
        <v>1618</v>
      </c>
      <c r="E536" s="169"/>
      <c r="F536" s="169" t="s">
        <v>465</v>
      </c>
      <c r="G536" s="169" t="s">
        <v>1619</v>
      </c>
    </row>
    <row r="537" spans="1:7" x14ac:dyDescent="0.3">
      <c r="A537" s="152" t="s">
        <v>1643</v>
      </c>
      <c r="B537" s="167" t="s">
        <v>582</v>
      </c>
      <c r="C537" s="173" t="s">
        <v>1518</v>
      </c>
      <c r="D537" s="235" t="s">
        <v>1518</v>
      </c>
      <c r="E537" s="155"/>
      <c r="F537" s="180" t="str">
        <f>IF($C$555=0,"",IF(C537="[for completion]","",IF(C537="","",C537/$C$555)))</f>
        <v/>
      </c>
      <c r="G537" s="180" t="str">
        <f>IF($D$555=0,"",IF(D537="[for completion]","",IF(D537="","",D537/$D$555)))</f>
        <v/>
      </c>
    </row>
    <row r="538" spans="1:7" x14ac:dyDescent="0.3">
      <c r="A538" s="152" t="s">
        <v>1644</v>
      </c>
      <c r="B538" s="167" t="s">
        <v>582</v>
      </c>
      <c r="C538" s="173" t="s">
        <v>1518</v>
      </c>
      <c r="D538" s="235" t="s">
        <v>1518</v>
      </c>
      <c r="E538" s="155"/>
      <c r="F538" s="180" t="str">
        <f t="shared" ref="F538:F554" si="34">IF($C$555=0,"",IF(C538="[for completion]","",IF(C538="","",C538/$C$555)))</f>
        <v/>
      </c>
      <c r="G538" s="180" t="str">
        <f t="shared" ref="G538:G554" si="35">IF($D$555=0,"",IF(D538="[for completion]","",IF(D538="","",D538/$D$555)))</f>
        <v/>
      </c>
    </row>
    <row r="539" spans="1:7" x14ac:dyDescent="0.3">
      <c r="A539" s="152" t="s">
        <v>1645</v>
      </c>
      <c r="B539" s="167" t="s">
        <v>582</v>
      </c>
      <c r="C539" s="173" t="s">
        <v>1518</v>
      </c>
      <c r="D539" s="235" t="s">
        <v>1518</v>
      </c>
      <c r="E539" s="155"/>
      <c r="F539" s="180" t="str">
        <f t="shared" si="34"/>
        <v/>
      </c>
      <c r="G539" s="180" t="str">
        <f t="shared" si="35"/>
        <v/>
      </c>
    </row>
    <row r="540" spans="1:7" x14ac:dyDescent="0.3">
      <c r="A540" s="152" t="s">
        <v>1646</v>
      </c>
      <c r="B540" s="167" t="s">
        <v>582</v>
      </c>
      <c r="C540" s="173" t="s">
        <v>1518</v>
      </c>
      <c r="D540" s="235" t="s">
        <v>1518</v>
      </c>
      <c r="E540" s="155"/>
      <c r="F540" s="180" t="str">
        <f t="shared" si="34"/>
        <v/>
      </c>
      <c r="G540" s="180" t="str">
        <f t="shared" si="35"/>
        <v/>
      </c>
    </row>
    <row r="541" spans="1:7" x14ac:dyDescent="0.3">
      <c r="A541" s="152" t="s">
        <v>1647</v>
      </c>
      <c r="B541" s="167" t="s">
        <v>582</v>
      </c>
      <c r="C541" s="173" t="s">
        <v>1518</v>
      </c>
      <c r="D541" s="235" t="s">
        <v>1518</v>
      </c>
      <c r="E541" s="155"/>
      <c r="F541" s="180" t="str">
        <f t="shared" si="34"/>
        <v/>
      </c>
      <c r="G541" s="180" t="str">
        <f t="shared" si="35"/>
        <v/>
      </c>
    </row>
    <row r="542" spans="1:7" x14ac:dyDescent="0.3">
      <c r="A542" s="152" t="s">
        <v>1648</v>
      </c>
      <c r="B542" s="167" t="s">
        <v>582</v>
      </c>
      <c r="C542" s="173" t="s">
        <v>1518</v>
      </c>
      <c r="D542" s="235" t="s">
        <v>1518</v>
      </c>
      <c r="E542" s="155"/>
      <c r="F542" s="180" t="str">
        <f t="shared" si="34"/>
        <v/>
      </c>
      <c r="G542" s="180" t="str">
        <f t="shared" si="35"/>
        <v/>
      </c>
    </row>
    <row r="543" spans="1:7" x14ac:dyDescent="0.3">
      <c r="A543" s="152" t="s">
        <v>1649</v>
      </c>
      <c r="B543" s="167" t="s">
        <v>582</v>
      </c>
      <c r="C543" s="173" t="s">
        <v>1518</v>
      </c>
      <c r="D543" s="235" t="s">
        <v>1518</v>
      </c>
      <c r="E543" s="155"/>
      <c r="F543" s="180" t="str">
        <f t="shared" si="34"/>
        <v/>
      </c>
      <c r="G543" s="180" t="str">
        <f t="shared" si="35"/>
        <v/>
      </c>
    </row>
    <row r="544" spans="1:7" x14ac:dyDescent="0.3">
      <c r="A544" s="152" t="s">
        <v>1650</v>
      </c>
      <c r="B544" s="167" t="s">
        <v>582</v>
      </c>
      <c r="C544" s="173" t="s">
        <v>1518</v>
      </c>
      <c r="D544" s="235" t="s">
        <v>1518</v>
      </c>
      <c r="E544" s="155"/>
      <c r="F544" s="180" t="str">
        <f t="shared" si="34"/>
        <v/>
      </c>
      <c r="G544" s="180" t="str">
        <f t="shared" si="35"/>
        <v/>
      </c>
    </row>
    <row r="545" spans="1:7" x14ac:dyDescent="0.3">
      <c r="A545" s="152" t="s">
        <v>1651</v>
      </c>
      <c r="B545" s="167" t="s">
        <v>582</v>
      </c>
      <c r="C545" s="173" t="s">
        <v>1518</v>
      </c>
      <c r="D545" s="235" t="s">
        <v>1518</v>
      </c>
      <c r="E545" s="155"/>
      <c r="F545" s="180" t="str">
        <f t="shared" si="34"/>
        <v/>
      </c>
      <c r="G545" s="180" t="str">
        <f t="shared" si="35"/>
        <v/>
      </c>
    </row>
    <row r="546" spans="1:7" x14ac:dyDescent="0.3">
      <c r="A546" s="152" t="s">
        <v>1652</v>
      </c>
      <c r="B546" s="167" t="s">
        <v>582</v>
      </c>
      <c r="C546" s="173" t="s">
        <v>1518</v>
      </c>
      <c r="D546" s="235" t="s">
        <v>1518</v>
      </c>
      <c r="E546" s="155"/>
      <c r="F546" s="180" t="str">
        <f t="shared" si="34"/>
        <v/>
      </c>
      <c r="G546" s="180" t="str">
        <f t="shared" si="35"/>
        <v/>
      </c>
    </row>
    <row r="547" spans="1:7" x14ac:dyDescent="0.3">
      <c r="A547" s="152" t="s">
        <v>1653</v>
      </c>
      <c r="B547" s="167" t="s">
        <v>582</v>
      </c>
      <c r="C547" s="173" t="s">
        <v>1518</v>
      </c>
      <c r="D547" s="235" t="s">
        <v>1518</v>
      </c>
      <c r="E547" s="155"/>
      <c r="F547" s="180" t="str">
        <f t="shared" si="34"/>
        <v/>
      </c>
      <c r="G547" s="180" t="str">
        <f t="shared" si="35"/>
        <v/>
      </c>
    </row>
    <row r="548" spans="1:7" x14ac:dyDescent="0.3">
      <c r="A548" s="152" t="s">
        <v>1654</v>
      </c>
      <c r="B548" s="167" t="s">
        <v>582</v>
      </c>
      <c r="C548" s="173" t="s">
        <v>1518</v>
      </c>
      <c r="D548" s="235" t="s">
        <v>1518</v>
      </c>
      <c r="E548" s="155"/>
      <c r="F548" s="180" t="str">
        <f t="shared" si="34"/>
        <v/>
      </c>
      <c r="G548" s="180" t="str">
        <f t="shared" si="35"/>
        <v/>
      </c>
    </row>
    <row r="549" spans="1:7" x14ac:dyDescent="0.3">
      <c r="A549" s="152" t="s">
        <v>1655</v>
      </c>
      <c r="B549" s="167" t="s">
        <v>582</v>
      </c>
      <c r="C549" s="173" t="s">
        <v>1518</v>
      </c>
      <c r="D549" s="235" t="s">
        <v>1518</v>
      </c>
      <c r="E549" s="155"/>
      <c r="F549" s="180" t="str">
        <f t="shared" si="34"/>
        <v/>
      </c>
      <c r="G549" s="180" t="str">
        <f t="shared" si="35"/>
        <v/>
      </c>
    </row>
    <row r="550" spans="1:7" x14ac:dyDescent="0.3">
      <c r="A550" s="152" t="s">
        <v>1656</v>
      </c>
      <c r="B550" s="167" t="s">
        <v>582</v>
      </c>
      <c r="C550" s="173" t="s">
        <v>1518</v>
      </c>
      <c r="D550" s="235" t="s">
        <v>1518</v>
      </c>
      <c r="E550" s="155"/>
      <c r="F550" s="180" t="str">
        <f t="shared" si="34"/>
        <v/>
      </c>
      <c r="G550" s="180" t="str">
        <f t="shared" si="35"/>
        <v/>
      </c>
    </row>
    <row r="551" spans="1:7" x14ac:dyDescent="0.3">
      <c r="A551" s="152" t="s">
        <v>1657</v>
      </c>
      <c r="B551" s="167" t="s">
        <v>582</v>
      </c>
      <c r="C551" s="173" t="s">
        <v>1518</v>
      </c>
      <c r="D551" s="235" t="s">
        <v>1518</v>
      </c>
      <c r="E551" s="155"/>
      <c r="F551" s="180" t="str">
        <f t="shared" si="34"/>
        <v/>
      </c>
      <c r="G551" s="180" t="str">
        <f t="shared" si="35"/>
        <v/>
      </c>
    </row>
    <row r="552" spans="1:7" x14ac:dyDescent="0.3">
      <c r="A552" s="152" t="s">
        <v>1658</v>
      </c>
      <c r="B552" s="167" t="s">
        <v>582</v>
      </c>
      <c r="C552" s="173" t="s">
        <v>1518</v>
      </c>
      <c r="D552" s="235" t="s">
        <v>1518</v>
      </c>
      <c r="E552" s="155"/>
      <c r="F552" s="180" t="str">
        <f t="shared" si="34"/>
        <v/>
      </c>
      <c r="G552" s="180" t="str">
        <f t="shared" si="35"/>
        <v/>
      </c>
    </row>
    <row r="553" spans="1:7" x14ac:dyDescent="0.3">
      <c r="A553" s="152" t="s">
        <v>1659</v>
      </c>
      <c r="B553" s="167" t="s">
        <v>582</v>
      </c>
      <c r="C553" s="173" t="s">
        <v>1518</v>
      </c>
      <c r="D553" s="235" t="s">
        <v>1518</v>
      </c>
      <c r="E553" s="155"/>
      <c r="F553" s="180" t="str">
        <f t="shared" si="34"/>
        <v/>
      </c>
      <c r="G553" s="180" t="str">
        <f t="shared" si="35"/>
        <v/>
      </c>
    </row>
    <row r="554" spans="1:7" x14ac:dyDescent="0.3">
      <c r="A554" s="152" t="s">
        <v>1660</v>
      </c>
      <c r="B554" s="167" t="s">
        <v>1390</v>
      </c>
      <c r="C554" s="173" t="s">
        <v>1518</v>
      </c>
      <c r="D554" s="235" t="s">
        <v>1518</v>
      </c>
      <c r="E554" s="155"/>
      <c r="F554" s="180" t="str">
        <f t="shared" si="34"/>
        <v/>
      </c>
      <c r="G554" s="180" t="str">
        <f t="shared" si="35"/>
        <v/>
      </c>
    </row>
    <row r="555" spans="1:7" x14ac:dyDescent="0.3">
      <c r="A555" s="152" t="s">
        <v>1661</v>
      </c>
      <c r="B555" s="167" t="s">
        <v>67</v>
      </c>
      <c r="C555" s="173">
        <f>SUM(C537:C554)</f>
        <v>0</v>
      </c>
      <c r="D555" s="235">
        <f>SUM(D537:D554)</f>
        <v>0</v>
      </c>
      <c r="E555" s="155"/>
      <c r="F555" s="222">
        <f>SUM(F537:F554)</f>
        <v>0</v>
      </c>
      <c r="G555" s="222">
        <f>SUM(G537:G554)</f>
        <v>0</v>
      </c>
    </row>
    <row r="556" spans="1:7" x14ac:dyDescent="0.3">
      <c r="A556" s="152" t="s">
        <v>1662</v>
      </c>
      <c r="B556" s="167"/>
      <c r="E556" s="155"/>
      <c r="F556" s="155"/>
      <c r="G556" s="155"/>
    </row>
    <row r="557" spans="1:7" x14ac:dyDescent="0.3">
      <c r="A557" s="152" t="s">
        <v>1663</v>
      </c>
      <c r="B557" s="167"/>
      <c r="E557" s="155"/>
      <c r="F557" s="155"/>
      <c r="G557" s="155"/>
    </row>
    <row r="558" spans="1:7" x14ac:dyDescent="0.3">
      <c r="A558" s="152" t="s">
        <v>1664</v>
      </c>
      <c r="B558" s="167"/>
      <c r="E558" s="155"/>
      <c r="F558" s="155"/>
      <c r="G558" s="155"/>
    </row>
    <row r="559" spans="1:7" x14ac:dyDescent="0.3">
      <c r="A559" s="199"/>
      <c r="B559" s="199" t="s">
        <v>1665</v>
      </c>
      <c r="C559" s="169" t="s">
        <v>53</v>
      </c>
      <c r="D559" s="169" t="s">
        <v>1618</v>
      </c>
      <c r="E559" s="169"/>
      <c r="F559" s="169" t="s">
        <v>465</v>
      </c>
      <c r="G559" s="169" t="s">
        <v>1619</v>
      </c>
    </row>
    <row r="560" spans="1:7" x14ac:dyDescent="0.3">
      <c r="A560" s="152" t="s">
        <v>1666</v>
      </c>
      <c r="B560" s="167" t="s">
        <v>1420</v>
      </c>
      <c r="C560" s="173" t="s">
        <v>1518</v>
      </c>
      <c r="D560" s="235" t="s">
        <v>1518</v>
      </c>
      <c r="E560" s="155"/>
      <c r="F560" s="180" t="str">
        <f>IF($C$570=0,"",IF(C560="[for completion]","",IF(C560="","",C560/$C$570)))</f>
        <v/>
      </c>
      <c r="G560" s="180" t="str">
        <f>IF($D$570=0,"",IF(D560="[for completion]","",IF(D560="","",D560/$D$570)))</f>
        <v/>
      </c>
    </row>
    <row r="561" spans="1:7" x14ac:dyDescent="0.3">
      <c r="A561" s="152" t="s">
        <v>1667</v>
      </c>
      <c r="B561" s="167" t="s">
        <v>1422</v>
      </c>
      <c r="C561" s="173" t="s">
        <v>1518</v>
      </c>
      <c r="D561" s="235" t="s">
        <v>1518</v>
      </c>
      <c r="E561" s="155"/>
      <c r="F561" s="180" t="str">
        <f t="shared" ref="F561:F569" si="36">IF($C$570=0,"",IF(C561="[for completion]","",IF(C561="","",C561/$C$570)))</f>
        <v/>
      </c>
      <c r="G561" s="180" t="str">
        <f t="shared" ref="G561:G569" si="37">IF($D$570=0,"",IF(D561="[for completion]","",IF(D561="","",D561/$D$570)))</f>
        <v/>
      </c>
    </row>
    <row r="562" spans="1:7" x14ac:dyDescent="0.3">
      <c r="A562" s="152" t="s">
        <v>1668</v>
      </c>
      <c r="B562" s="167" t="s">
        <v>1424</v>
      </c>
      <c r="C562" s="173" t="s">
        <v>1518</v>
      </c>
      <c r="D562" s="235" t="s">
        <v>1518</v>
      </c>
      <c r="E562" s="155"/>
      <c r="F562" s="180" t="str">
        <f t="shared" si="36"/>
        <v/>
      </c>
      <c r="G562" s="180" t="str">
        <f t="shared" si="37"/>
        <v/>
      </c>
    </row>
    <row r="563" spans="1:7" x14ac:dyDescent="0.3">
      <c r="A563" s="152" t="s">
        <v>1669</v>
      </c>
      <c r="B563" s="167" t="s">
        <v>1426</v>
      </c>
      <c r="C563" s="173" t="s">
        <v>1518</v>
      </c>
      <c r="D563" s="235" t="s">
        <v>1518</v>
      </c>
      <c r="E563" s="155"/>
      <c r="F563" s="180" t="str">
        <f t="shared" si="36"/>
        <v/>
      </c>
      <c r="G563" s="180" t="str">
        <f t="shared" si="37"/>
        <v/>
      </c>
    </row>
    <row r="564" spans="1:7" x14ac:dyDescent="0.3">
      <c r="A564" s="152" t="s">
        <v>1670</v>
      </c>
      <c r="B564" s="167" t="s">
        <v>1428</v>
      </c>
      <c r="C564" s="173" t="s">
        <v>1518</v>
      </c>
      <c r="D564" s="235" t="s">
        <v>1518</v>
      </c>
      <c r="E564" s="155"/>
      <c r="F564" s="180" t="str">
        <f t="shared" si="36"/>
        <v/>
      </c>
      <c r="G564" s="180" t="str">
        <f t="shared" si="37"/>
        <v/>
      </c>
    </row>
    <row r="565" spans="1:7" x14ac:dyDescent="0.3">
      <c r="A565" s="152" t="s">
        <v>1671</v>
      </c>
      <c r="B565" s="167" t="s">
        <v>1430</v>
      </c>
      <c r="C565" s="173" t="s">
        <v>1518</v>
      </c>
      <c r="D565" s="235" t="s">
        <v>1518</v>
      </c>
      <c r="E565" s="155"/>
      <c r="F565" s="180" t="str">
        <f t="shared" si="36"/>
        <v/>
      </c>
      <c r="G565" s="180" t="str">
        <f t="shared" si="37"/>
        <v/>
      </c>
    </row>
    <row r="566" spans="1:7" x14ac:dyDescent="0.3">
      <c r="A566" s="152" t="s">
        <v>1672</v>
      </c>
      <c r="B566" s="167" t="s">
        <v>1432</v>
      </c>
      <c r="C566" s="173" t="s">
        <v>1518</v>
      </c>
      <c r="D566" s="235" t="s">
        <v>1518</v>
      </c>
      <c r="E566" s="155"/>
      <c r="F566" s="180" t="str">
        <f t="shared" si="36"/>
        <v/>
      </c>
      <c r="G566" s="180" t="str">
        <f t="shared" si="37"/>
        <v/>
      </c>
    </row>
    <row r="567" spans="1:7" x14ac:dyDescent="0.3">
      <c r="A567" s="152" t="s">
        <v>1673</v>
      </c>
      <c r="B567" s="167" t="s">
        <v>1434</v>
      </c>
      <c r="C567" s="173" t="s">
        <v>1518</v>
      </c>
      <c r="D567" s="235" t="s">
        <v>1518</v>
      </c>
      <c r="E567" s="155"/>
      <c r="F567" s="180" t="str">
        <f t="shared" si="36"/>
        <v/>
      </c>
      <c r="G567" s="180" t="str">
        <f t="shared" si="37"/>
        <v/>
      </c>
    </row>
    <row r="568" spans="1:7" x14ac:dyDescent="0.3">
      <c r="A568" s="152" t="s">
        <v>1674</v>
      </c>
      <c r="B568" s="167" t="s">
        <v>1436</v>
      </c>
      <c r="C568" s="173" t="s">
        <v>1518</v>
      </c>
      <c r="D568" s="235" t="s">
        <v>1518</v>
      </c>
      <c r="E568" s="155"/>
      <c r="F568" s="180" t="str">
        <f t="shared" si="36"/>
        <v/>
      </c>
      <c r="G568" s="180" t="str">
        <f t="shared" si="37"/>
        <v/>
      </c>
    </row>
    <row r="569" spans="1:7" x14ac:dyDescent="0.3">
      <c r="A569" s="152" t="s">
        <v>1675</v>
      </c>
      <c r="B569" s="152" t="s">
        <v>1390</v>
      </c>
      <c r="C569" s="173" t="s">
        <v>1518</v>
      </c>
      <c r="D569" s="235" t="s">
        <v>1518</v>
      </c>
      <c r="E569" s="155"/>
      <c r="F569" s="180" t="str">
        <f t="shared" si="36"/>
        <v/>
      </c>
      <c r="G569" s="180" t="str">
        <f t="shared" si="37"/>
        <v/>
      </c>
    </row>
    <row r="570" spans="1:7" x14ac:dyDescent="0.3">
      <c r="A570" s="152" t="s">
        <v>1676</v>
      </c>
      <c r="B570" s="167" t="s">
        <v>67</v>
      </c>
      <c r="C570" s="173">
        <f>SUM(C560:C568)</f>
        <v>0</v>
      </c>
      <c r="D570" s="235">
        <f>SUM(D560:D568)</f>
        <v>0</v>
      </c>
      <c r="E570" s="155"/>
      <c r="F570" s="222">
        <f>SUM(F560:F569)</f>
        <v>0</v>
      </c>
      <c r="G570" s="222">
        <f>SUM(G560:G569)</f>
        <v>0</v>
      </c>
    </row>
    <row r="571" spans="1:7" x14ac:dyDescent="0.3">
      <c r="A571" s="152" t="s">
        <v>1677</v>
      </c>
    </row>
    <row r="572" spans="1:7" x14ac:dyDescent="0.3">
      <c r="A572" s="199"/>
      <c r="B572" s="199" t="s">
        <v>1678</v>
      </c>
      <c r="C572" s="169" t="s">
        <v>53</v>
      </c>
      <c r="D572" s="169" t="s">
        <v>1370</v>
      </c>
      <c r="E572" s="169"/>
      <c r="F572" s="169" t="s">
        <v>464</v>
      </c>
      <c r="G572" s="169" t="s">
        <v>1619</v>
      </c>
    </row>
    <row r="573" spans="1:7" x14ac:dyDescent="0.3">
      <c r="A573" s="152" t="s">
        <v>1679</v>
      </c>
      <c r="B573" s="167" t="s">
        <v>1459</v>
      </c>
      <c r="C573" s="173" t="s">
        <v>1518</v>
      </c>
      <c r="D573" s="235" t="s">
        <v>1518</v>
      </c>
      <c r="E573" s="155"/>
      <c r="F573" s="180" t="str">
        <f>IF($C$577=0,"",IF(C573="[for completion]","",IF(C573="","",C573/$C$577)))</f>
        <v/>
      </c>
      <c r="G573" s="180" t="str">
        <f>IF($D$577=0,"",IF(D573="[for completion]","",IF(D573="","",D573/$D$577)))</f>
        <v/>
      </c>
    </row>
    <row r="574" spans="1:7" x14ac:dyDescent="0.3">
      <c r="A574" s="152" t="s">
        <v>1680</v>
      </c>
      <c r="B574" s="239" t="s">
        <v>1681</v>
      </c>
      <c r="C574" s="173" t="s">
        <v>1518</v>
      </c>
      <c r="D574" s="235" t="s">
        <v>1518</v>
      </c>
      <c r="E574" s="155"/>
      <c r="F574" s="180" t="str">
        <f t="shared" ref="F574:F576" si="38">IF($C$577=0,"",IF(C574="[for completion]","",IF(C574="","",C574/$C$577)))</f>
        <v/>
      </c>
      <c r="G574" s="180" t="str">
        <f t="shared" ref="G574:G576" si="39">IF($D$577=0,"",IF(D574="[for completion]","",IF(D574="","",D574/$D$577)))</f>
        <v/>
      </c>
    </row>
    <row r="575" spans="1:7" x14ac:dyDescent="0.3">
      <c r="A575" s="152" t="s">
        <v>1682</v>
      </c>
      <c r="B575" s="167" t="s">
        <v>1454</v>
      </c>
      <c r="C575" s="173" t="s">
        <v>1518</v>
      </c>
      <c r="D575" s="235" t="s">
        <v>1518</v>
      </c>
      <c r="E575" s="155"/>
      <c r="F575" s="180" t="str">
        <f t="shared" si="38"/>
        <v/>
      </c>
      <c r="G575" s="180" t="str">
        <f t="shared" si="39"/>
        <v/>
      </c>
    </row>
    <row r="576" spans="1:7" x14ac:dyDescent="0.3">
      <c r="A576" s="152" t="s">
        <v>1683</v>
      </c>
      <c r="B576" s="152" t="s">
        <v>1390</v>
      </c>
      <c r="C576" s="173" t="s">
        <v>1518</v>
      </c>
      <c r="D576" s="235" t="s">
        <v>1518</v>
      </c>
      <c r="E576" s="155"/>
      <c r="F576" s="180" t="str">
        <f t="shared" si="38"/>
        <v/>
      </c>
      <c r="G576" s="180" t="str">
        <f t="shared" si="39"/>
        <v/>
      </c>
    </row>
    <row r="577" spans="1:7" x14ac:dyDescent="0.3">
      <c r="A577" s="152" t="s">
        <v>1684</v>
      </c>
      <c r="B577" s="167" t="s">
        <v>67</v>
      </c>
      <c r="C577" s="173">
        <f>SUM(C573:C576)</f>
        <v>0</v>
      </c>
      <c r="D577" s="235">
        <f>SUM(D573:D576)</f>
        <v>0</v>
      </c>
      <c r="E577" s="155"/>
      <c r="F577" s="222">
        <f>SUM(F573:F576)</f>
        <v>0</v>
      </c>
      <c r="G577" s="222">
        <f>SUM(G573:G576)</f>
        <v>0</v>
      </c>
    </row>
    <row r="579" spans="1:7" x14ac:dyDescent="0.3">
      <c r="A579" s="199"/>
      <c r="B579" s="199" t="s">
        <v>1685</v>
      </c>
      <c r="C579" s="169" t="s">
        <v>53</v>
      </c>
      <c r="D579" s="169" t="s">
        <v>1618</v>
      </c>
      <c r="E579" s="169"/>
      <c r="F579" s="169" t="s">
        <v>464</v>
      </c>
      <c r="G579" s="169" t="s">
        <v>1619</v>
      </c>
    </row>
    <row r="580" spans="1:7" x14ac:dyDescent="0.3">
      <c r="A580" s="152" t="s">
        <v>1686</v>
      </c>
      <c r="B580" s="167" t="s">
        <v>582</v>
      </c>
      <c r="C580" s="173" t="s">
        <v>1518</v>
      </c>
      <c r="D580" s="235" t="s">
        <v>1518</v>
      </c>
      <c r="E580" s="145"/>
      <c r="F580" s="180" t="str">
        <f>IF($C$598=0,"",IF(C580="[for completion]","",IF(C580="","",C580/$C$598)))</f>
        <v/>
      </c>
      <c r="G580" s="180" t="str">
        <f>IF($D$598=0,"",IF(D580="[for completion]","",IF(D580="","",D580/$D$598)))</f>
        <v/>
      </c>
    </row>
    <row r="581" spans="1:7" x14ac:dyDescent="0.3">
      <c r="A581" s="152" t="s">
        <v>1687</v>
      </c>
      <c r="B581" s="167" t="s">
        <v>582</v>
      </c>
      <c r="C581" s="173" t="s">
        <v>1518</v>
      </c>
      <c r="D581" s="235" t="s">
        <v>1518</v>
      </c>
      <c r="E581" s="145"/>
      <c r="F581" s="180" t="str">
        <f t="shared" ref="F581:F598" si="40">IF($C$598=0,"",IF(C581="[for completion]","",IF(C581="","",C581/$C$598)))</f>
        <v/>
      </c>
      <c r="G581" s="180" t="str">
        <f t="shared" ref="G581:G598" si="41">IF($D$598=0,"",IF(D581="[for completion]","",IF(D581="","",D581/$D$598)))</f>
        <v/>
      </c>
    </row>
    <row r="582" spans="1:7" x14ac:dyDescent="0.3">
      <c r="A582" s="152" t="s">
        <v>1688</v>
      </c>
      <c r="B582" s="167" t="s">
        <v>582</v>
      </c>
      <c r="C582" s="173" t="s">
        <v>1518</v>
      </c>
      <c r="D582" s="235" t="s">
        <v>1518</v>
      </c>
      <c r="E582" s="145"/>
      <c r="F582" s="180" t="str">
        <f t="shared" si="40"/>
        <v/>
      </c>
      <c r="G582" s="180" t="str">
        <f t="shared" si="41"/>
        <v/>
      </c>
    </row>
    <row r="583" spans="1:7" x14ac:dyDescent="0.3">
      <c r="A583" s="152" t="s">
        <v>1689</v>
      </c>
      <c r="B583" s="167" t="s">
        <v>582</v>
      </c>
      <c r="C583" s="173" t="s">
        <v>1518</v>
      </c>
      <c r="D583" s="235" t="s">
        <v>1518</v>
      </c>
      <c r="E583" s="145"/>
      <c r="F583" s="180" t="str">
        <f t="shared" si="40"/>
        <v/>
      </c>
      <c r="G583" s="180" t="str">
        <f t="shared" si="41"/>
        <v/>
      </c>
    </row>
    <row r="584" spans="1:7" x14ac:dyDescent="0.3">
      <c r="A584" s="152" t="s">
        <v>1690</v>
      </c>
      <c r="B584" s="167" t="s">
        <v>582</v>
      </c>
      <c r="C584" s="173" t="s">
        <v>1518</v>
      </c>
      <c r="D584" s="235" t="s">
        <v>1518</v>
      </c>
      <c r="E584" s="145"/>
      <c r="F584" s="180" t="str">
        <f t="shared" si="40"/>
        <v/>
      </c>
      <c r="G584" s="180" t="str">
        <f t="shared" si="41"/>
        <v/>
      </c>
    </row>
    <row r="585" spans="1:7" x14ac:dyDescent="0.3">
      <c r="A585" s="152" t="s">
        <v>1691</v>
      </c>
      <c r="B585" s="167" t="s">
        <v>582</v>
      </c>
      <c r="C585" s="173" t="s">
        <v>1518</v>
      </c>
      <c r="D585" s="235" t="s">
        <v>1518</v>
      </c>
      <c r="E585" s="145"/>
      <c r="F585" s="180" t="str">
        <f t="shared" si="40"/>
        <v/>
      </c>
      <c r="G585" s="180" t="str">
        <f t="shared" si="41"/>
        <v/>
      </c>
    </row>
    <row r="586" spans="1:7" x14ac:dyDescent="0.3">
      <c r="A586" s="152" t="s">
        <v>1692</v>
      </c>
      <c r="B586" s="167" t="s">
        <v>582</v>
      </c>
      <c r="C586" s="173" t="s">
        <v>1518</v>
      </c>
      <c r="D586" s="235" t="s">
        <v>1518</v>
      </c>
      <c r="E586" s="145"/>
      <c r="F586" s="180" t="str">
        <f t="shared" si="40"/>
        <v/>
      </c>
      <c r="G586" s="180" t="str">
        <f t="shared" si="41"/>
        <v/>
      </c>
    </row>
    <row r="587" spans="1:7" x14ac:dyDescent="0.3">
      <c r="A587" s="152" t="s">
        <v>1693</v>
      </c>
      <c r="B587" s="167" t="s">
        <v>582</v>
      </c>
      <c r="C587" s="173" t="s">
        <v>1518</v>
      </c>
      <c r="D587" s="235" t="s">
        <v>1518</v>
      </c>
      <c r="E587" s="145"/>
      <c r="F587" s="180" t="str">
        <f t="shared" si="40"/>
        <v/>
      </c>
      <c r="G587" s="180" t="str">
        <f t="shared" si="41"/>
        <v/>
      </c>
    </row>
    <row r="588" spans="1:7" x14ac:dyDescent="0.3">
      <c r="A588" s="152" t="s">
        <v>1694</v>
      </c>
      <c r="B588" s="167" t="s">
        <v>582</v>
      </c>
      <c r="C588" s="173" t="s">
        <v>1518</v>
      </c>
      <c r="D588" s="235" t="s">
        <v>1518</v>
      </c>
      <c r="E588" s="145"/>
      <c r="F588" s="180" t="str">
        <f t="shared" si="40"/>
        <v/>
      </c>
      <c r="G588" s="180" t="str">
        <f t="shared" si="41"/>
        <v/>
      </c>
    </row>
    <row r="589" spans="1:7" x14ac:dyDescent="0.3">
      <c r="A589" s="152" t="s">
        <v>1695</v>
      </c>
      <c r="B589" s="167" t="s">
        <v>582</v>
      </c>
      <c r="C589" s="173" t="s">
        <v>1518</v>
      </c>
      <c r="D589" s="235" t="s">
        <v>1518</v>
      </c>
      <c r="E589" s="145"/>
      <c r="F589" s="180" t="str">
        <f t="shared" si="40"/>
        <v/>
      </c>
      <c r="G589" s="180" t="str">
        <f t="shared" si="41"/>
        <v/>
      </c>
    </row>
    <row r="590" spans="1:7" x14ac:dyDescent="0.3">
      <c r="A590" s="152" t="s">
        <v>1696</v>
      </c>
      <c r="B590" s="167" t="s">
        <v>582</v>
      </c>
      <c r="C590" s="173" t="s">
        <v>1518</v>
      </c>
      <c r="D590" s="235" t="s">
        <v>1518</v>
      </c>
      <c r="E590" s="145"/>
      <c r="F590" s="180" t="str">
        <f t="shared" si="40"/>
        <v/>
      </c>
      <c r="G590" s="180" t="str">
        <f t="shared" si="41"/>
        <v/>
      </c>
    </row>
    <row r="591" spans="1:7" x14ac:dyDescent="0.3">
      <c r="A591" s="152" t="s">
        <v>1697</v>
      </c>
      <c r="B591" s="167" t="s">
        <v>582</v>
      </c>
      <c r="C591" s="173" t="s">
        <v>1518</v>
      </c>
      <c r="D591" s="235" t="s">
        <v>1518</v>
      </c>
      <c r="E591" s="145"/>
      <c r="F591" s="180" t="str">
        <f t="shared" si="40"/>
        <v/>
      </c>
      <c r="G591" s="180" t="str">
        <f t="shared" si="41"/>
        <v/>
      </c>
    </row>
    <row r="592" spans="1:7" x14ac:dyDescent="0.3">
      <c r="A592" s="152" t="s">
        <v>1698</v>
      </c>
      <c r="B592" s="167" t="s">
        <v>582</v>
      </c>
      <c r="C592" s="173" t="s">
        <v>1518</v>
      </c>
      <c r="D592" s="235" t="s">
        <v>1518</v>
      </c>
      <c r="E592" s="145"/>
      <c r="F592" s="180" t="str">
        <f t="shared" si="40"/>
        <v/>
      </c>
      <c r="G592" s="180" t="str">
        <f t="shared" si="41"/>
        <v/>
      </c>
    </row>
    <row r="593" spans="1:7" x14ac:dyDescent="0.3">
      <c r="A593" s="152" t="s">
        <v>1699</v>
      </c>
      <c r="B593" s="167" t="s">
        <v>582</v>
      </c>
      <c r="C593" s="173" t="s">
        <v>1518</v>
      </c>
      <c r="D593" s="235" t="s">
        <v>1518</v>
      </c>
      <c r="E593" s="145"/>
      <c r="F593" s="180" t="str">
        <f t="shared" si="40"/>
        <v/>
      </c>
      <c r="G593" s="180" t="str">
        <f t="shared" si="41"/>
        <v/>
      </c>
    </row>
    <row r="594" spans="1:7" x14ac:dyDescent="0.3">
      <c r="A594" s="152" t="s">
        <v>1700</v>
      </c>
      <c r="B594" s="167" t="s">
        <v>582</v>
      </c>
      <c r="C594" s="173" t="s">
        <v>1518</v>
      </c>
      <c r="D594" s="235" t="s">
        <v>1518</v>
      </c>
      <c r="E594" s="145"/>
      <c r="F594" s="180" t="str">
        <f t="shared" si="40"/>
        <v/>
      </c>
      <c r="G594" s="180" t="str">
        <f t="shared" si="41"/>
        <v/>
      </c>
    </row>
    <row r="595" spans="1:7" x14ac:dyDescent="0.3">
      <c r="A595" s="152" t="s">
        <v>1701</v>
      </c>
      <c r="B595" s="167" t="s">
        <v>582</v>
      </c>
      <c r="C595" s="173" t="s">
        <v>1518</v>
      </c>
      <c r="D595" s="235" t="s">
        <v>1518</v>
      </c>
      <c r="E595" s="145"/>
      <c r="F595" s="180" t="str">
        <f t="shared" si="40"/>
        <v/>
      </c>
      <c r="G595" s="180" t="str">
        <f t="shared" si="41"/>
        <v/>
      </c>
    </row>
    <row r="596" spans="1:7" x14ac:dyDescent="0.3">
      <c r="A596" s="152" t="s">
        <v>1702</v>
      </c>
      <c r="B596" s="167" t="s">
        <v>582</v>
      </c>
      <c r="C596" s="173" t="s">
        <v>1518</v>
      </c>
      <c r="D596" s="235" t="s">
        <v>1518</v>
      </c>
      <c r="E596" s="145"/>
      <c r="F596" s="180" t="str">
        <f t="shared" si="40"/>
        <v/>
      </c>
      <c r="G596" s="180" t="str">
        <f t="shared" si="41"/>
        <v/>
      </c>
    </row>
    <row r="597" spans="1:7" x14ac:dyDescent="0.3">
      <c r="A597" s="152" t="s">
        <v>1703</v>
      </c>
      <c r="B597" s="167" t="s">
        <v>1390</v>
      </c>
      <c r="C597" s="173" t="s">
        <v>1518</v>
      </c>
      <c r="D597" s="235" t="s">
        <v>1518</v>
      </c>
      <c r="E597" s="145"/>
      <c r="F597" s="180" t="str">
        <f t="shared" si="40"/>
        <v/>
      </c>
      <c r="G597" s="180" t="str">
        <f t="shared" si="41"/>
        <v/>
      </c>
    </row>
    <row r="598" spans="1:7" x14ac:dyDescent="0.3">
      <c r="A598" s="152" t="s">
        <v>1704</v>
      </c>
      <c r="B598" s="167" t="s">
        <v>67</v>
      </c>
      <c r="C598" s="173">
        <f>SUM(C580:C597)</f>
        <v>0</v>
      </c>
      <c r="D598" s="235">
        <f>SUM(D580:D597)</f>
        <v>0</v>
      </c>
      <c r="E598" s="145"/>
      <c r="F598" s="180" t="str">
        <f t="shared" si="40"/>
        <v/>
      </c>
      <c r="G598" s="180"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67100DA0-7E12-4FBA-A846-D80ED6786C6E}"/>
    <hyperlink ref="B7" location="'B1. HTT Mortgage Assets'!B166" display="7.A Residential Cover Pool" xr:uid="{712F4066-8AE8-47C6-8E32-D1C68BEDE391}"/>
    <hyperlink ref="B8" location="'B1. HTT Mortgage Assets'!B267" display="7.B Commercial Cover Pool" xr:uid="{DB240D80-C696-4D07-A044-336043D8E471}"/>
    <hyperlink ref="B149" location="'2. Harmonised Glossary'!A9" display="Breakdown by Interest Rate" xr:uid="{8BEB2C97-ABFA-401B-871D-3D2F03CD73F9}"/>
    <hyperlink ref="B179" location="'2. Harmonised Glossary'!A14" display="Non-Performing Loans (NPLs)" xr:uid="{E15C6D7E-71E2-4787-B9BA-C64F97B7E217}"/>
    <hyperlink ref="B11" location="'2. Harmonised Glossary'!A12" display="Property Type Information" xr:uid="{CE3AFA7F-8408-492C-9839-0A595F6619AE}"/>
    <hyperlink ref="B215" location="'2. Harmonised Glossary'!A288" display="Loan to Value (LTV) Information - Un-indexed" xr:uid="{95FDB75D-6F30-43AD-87B5-D20B9D3E031B}"/>
    <hyperlink ref="B237" location="'2. Harmonised Glossary'!A11" display="Loan to Value (LTV) Information - Indexed" xr:uid="{48DC3241-B7C8-4F8E-A2DB-AB80E4FF0718}"/>
  </hyperlinks>
  <pageMargins left="0.7" right="0.7" top="0.75" bottom="0.75" header="0.3" footer="0.3"/>
  <pageSetup scale="41" orientation="portrait" r:id="rId1"/>
  <headerFooter>
    <oddFooter>&amp;R&amp;1#&amp;"Calibri"&amp;10&amp;K0078D7Classification : Internal</oddFooter>
  </headerFooter>
  <rowBreaks count="5" manualBreakCount="5">
    <brk id="97" max="16383" man="1"/>
    <brk id="184" max="16383" man="1"/>
    <brk id="285" max="16383" man="1"/>
    <brk id="361" max="16383" man="1"/>
    <brk id="4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62EA-547C-4E9D-B8E1-09548800E69C}">
  <sheetPr>
    <tabColor theme="5" tint="-0.249977111117893"/>
  </sheetPr>
  <dimension ref="A1:C403"/>
  <sheetViews>
    <sheetView view="pageBreakPreview" zoomScale="60" zoomScaleNormal="85" workbookViewId="0">
      <selection activeCell="B10" sqref="B10"/>
    </sheetView>
  </sheetViews>
  <sheetFormatPr defaultRowHeight="14.5" x14ac:dyDescent="0.3"/>
  <cols>
    <col min="1" max="1" width="14.81640625" style="147" customWidth="1"/>
    <col min="2" max="2" width="81.7265625" style="152" bestFit="1" customWidth="1"/>
    <col min="3" max="3" width="122.453125" style="147" customWidth="1"/>
    <col min="4" max="16384" width="8.7265625" style="147"/>
  </cols>
  <sheetData>
    <row r="1" spans="1:3" ht="31" x14ac:dyDescent="0.3">
      <c r="A1" s="144" t="s">
        <v>1705</v>
      </c>
      <c r="B1" s="144"/>
      <c r="C1" s="241" t="s">
        <v>1240</v>
      </c>
    </row>
    <row r="2" spans="1:3" ht="13" x14ac:dyDescent="0.3">
      <c r="B2" s="145"/>
      <c r="C2" s="145"/>
    </row>
    <row r="3" spans="1:3" ht="13" x14ac:dyDescent="0.3">
      <c r="A3" s="242" t="s">
        <v>1706</v>
      </c>
      <c r="B3" s="243"/>
      <c r="C3" s="145"/>
    </row>
    <row r="4" spans="1:3" x14ac:dyDescent="0.3">
      <c r="C4" s="145"/>
    </row>
    <row r="5" spans="1:3" ht="37" x14ac:dyDescent="0.3">
      <c r="A5" s="160" t="s">
        <v>6</v>
      </c>
      <c r="B5" s="160" t="s">
        <v>1707</v>
      </c>
      <c r="C5" s="244" t="s">
        <v>1708</v>
      </c>
    </row>
    <row r="6" spans="1:3" x14ac:dyDescent="0.3">
      <c r="A6" s="209" t="s">
        <v>1709</v>
      </c>
      <c r="B6" s="163" t="s">
        <v>1710</v>
      </c>
      <c r="C6" s="152" t="s">
        <v>1711</v>
      </c>
    </row>
    <row r="7" spans="1:3" ht="29" x14ac:dyDescent="0.3">
      <c r="A7" s="209" t="s">
        <v>1712</v>
      </c>
      <c r="B7" s="163" t="s">
        <v>1713</v>
      </c>
      <c r="C7" s="152" t="s">
        <v>1714</v>
      </c>
    </row>
    <row r="8" spans="1:3" x14ac:dyDescent="0.3">
      <c r="A8" s="209" t="s">
        <v>1715</v>
      </c>
      <c r="B8" s="163" t="s">
        <v>1716</v>
      </c>
      <c r="C8" s="152" t="s">
        <v>1717</v>
      </c>
    </row>
    <row r="9" spans="1:3" x14ac:dyDescent="0.3">
      <c r="A9" s="209" t="s">
        <v>1718</v>
      </c>
      <c r="B9" s="163" t="s">
        <v>1719</v>
      </c>
      <c r="C9" s="152" t="s">
        <v>1720</v>
      </c>
    </row>
    <row r="10" spans="1:3" ht="43.5" x14ac:dyDescent="0.3">
      <c r="A10" s="209" t="s">
        <v>1721</v>
      </c>
      <c r="B10" s="163" t="s">
        <v>1722</v>
      </c>
      <c r="C10" s="152" t="s">
        <v>1723</v>
      </c>
    </row>
    <row r="11" spans="1:3" ht="43.5" x14ac:dyDescent="0.3">
      <c r="A11" s="209" t="s">
        <v>1724</v>
      </c>
      <c r="B11" s="163" t="s">
        <v>1725</v>
      </c>
      <c r="C11" s="152" t="s">
        <v>1726</v>
      </c>
    </row>
    <row r="12" spans="1:3" ht="29" x14ac:dyDescent="0.3">
      <c r="A12" s="209" t="s">
        <v>1727</v>
      </c>
      <c r="B12" s="163" t="s">
        <v>1728</v>
      </c>
      <c r="C12" s="152" t="s">
        <v>1729</v>
      </c>
    </row>
    <row r="13" spans="1:3" x14ac:dyDescent="0.3">
      <c r="A13" s="209" t="s">
        <v>1730</v>
      </c>
      <c r="B13" s="163" t="s">
        <v>1731</v>
      </c>
      <c r="C13" s="152" t="s">
        <v>1732</v>
      </c>
    </row>
    <row r="14" spans="1:3" ht="29" x14ac:dyDescent="0.3">
      <c r="A14" s="209" t="s">
        <v>1733</v>
      </c>
      <c r="B14" s="163" t="s">
        <v>1734</v>
      </c>
      <c r="C14" s="152" t="s">
        <v>1735</v>
      </c>
    </row>
    <row r="15" spans="1:3" x14ac:dyDescent="0.3">
      <c r="A15" s="209" t="s">
        <v>1736</v>
      </c>
      <c r="B15" s="163" t="s">
        <v>1737</v>
      </c>
      <c r="C15" s="152" t="s">
        <v>1738</v>
      </c>
    </row>
    <row r="16" spans="1:3" ht="29" x14ac:dyDescent="0.3">
      <c r="A16" s="209" t="s">
        <v>1739</v>
      </c>
      <c r="B16" s="168" t="s">
        <v>1740</v>
      </c>
      <c r="C16" s="152" t="s">
        <v>1741</v>
      </c>
    </row>
    <row r="17" spans="1:3" ht="43.5" x14ac:dyDescent="0.3">
      <c r="A17" s="209" t="s">
        <v>1742</v>
      </c>
      <c r="B17" s="168" t="s">
        <v>1743</v>
      </c>
      <c r="C17" s="152" t="s">
        <v>1744</v>
      </c>
    </row>
    <row r="18" spans="1:3" x14ac:dyDescent="0.3">
      <c r="A18" s="209" t="s">
        <v>1745</v>
      </c>
      <c r="B18" s="168" t="s">
        <v>1746</v>
      </c>
      <c r="C18" s="152" t="s">
        <v>1747</v>
      </c>
    </row>
    <row r="19" spans="1:3" x14ac:dyDescent="0.3">
      <c r="A19" s="209" t="s">
        <v>1748</v>
      </c>
      <c r="B19" s="165" t="s">
        <v>1749</v>
      </c>
      <c r="C19" s="152"/>
    </row>
    <row r="20" spans="1:3" x14ac:dyDescent="0.3">
      <c r="A20" s="209" t="s">
        <v>1750</v>
      </c>
      <c r="B20" s="163"/>
    </row>
    <row r="21" spans="1:3" x14ac:dyDescent="0.3">
      <c r="A21" s="209" t="s">
        <v>1751</v>
      </c>
      <c r="B21" s="163"/>
      <c r="C21" s="152"/>
    </row>
    <row r="22" spans="1:3" ht="13" x14ac:dyDescent="0.3">
      <c r="A22" s="209" t="s">
        <v>1752</v>
      </c>
      <c r="B22" s="147"/>
    </row>
    <row r="23" spans="1:3" x14ac:dyDescent="0.3">
      <c r="A23" s="209" t="s">
        <v>1753</v>
      </c>
      <c r="C23" s="152"/>
    </row>
    <row r="24" spans="1:3" x14ac:dyDescent="0.3">
      <c r="A24" s="209" t="s">
        <v>1754</v>
      </c>
      <c r="B24" s="234"/>
      <c r="C24" s="152"/>
    </row>
    <row r="25" spans="1:3" x14ac:dyDescent="0.3">
      <c r="A25" s="209" t="s">
        <v>1755</v>
      </c>
      <c r="B25" s="234"/>
      <c r="C25" s="152"/>
    </row>
    <row r="26" spans="1:3" x14ac:dyDescent="0.3">
      <c r="A26" s="209" t="s">
        <v>1756</v>
      </c>
      <c r="B26" s="234"/>
      <c r="C26" s="152"/>
    </row>
    <row r="27" spans="1:3" x14ac:dyDescent="0.3">
      <c r="A27" s="209" t="s">
        <v>1757</v>
      </c>
      <c r="B27" s="234"/>
      <c r="C27" s="152"/>
    </row>
    <row r="28" spans="1:3" ht="18.5" x14ac:dyDescent="0.3">
      <c r="A28" s="160"/>
      <c r="B28" s="160" t="s">
        <v>1758</v>
      </c>
      <c r="C28" s="244" t="s">
        <v>1708</v>
      </c>
    </row>
    <row r="29" spans="1:3" x14ac:dyDescent="0.3">
      <c r="A29" s="209" t="s">
        <v>1759</v>
      </c>
      <c r="B29" s="163" t="s">
        <v>1760</v>
      </c>
      <c r="C29" s="152" t="s">
        <v>1518</v>
      </c>
    </row>
    <row r="30" spans="1:3" x14ac:dyDescent="0.3">
      <c r="A30" s="209" t="s">
        <v>1761</v>
      </c>
      <c r="B30" s="163" t="s">
        <v>1762</v>
      </c>
      <c r="C30" s="152" t="s">
        <v>1518</v>
      </c>
    </row>
    <row r="31" spans="1:3" x14ac:dyDescent="0.3">
      <c r="A31" s="209" t="s">
        <v>1763</v>
      </c>
      <c r="B31" s="163" t="s">
        <v>1764</v>
      </c>
      <c r="C31" s="152" t="s">
        <v>1518</v>
      </c>
    </row>
    <row r="32" spans="1:3" x14ac:dyDescent="0.3">
      <c r="A32" s="209" t="s">
        <v>1765</v>
      </c>
      <c r="B32" s="234"/>
      <c r="C32" s="152"/>
    </row>
    <row r="33" spans="1:3" x14ac:dyDescent="0.3">
      <c r="A33" s="209" t="s">
        <v>1766</v>
      </c>
      <c r="B33" s="234"/>
      <c r="C33" s="152"/>
    </row>
    <row r="34" spans="1:3" x14ac:dyDescent="0.3">
      <c r="A34" s="209" t="s">
        <v>1767</v>
      </c>
      <c r="B34" s="234"/>
      <c r="C34" s="152"/>
    </row>
    <row r="35" spans="1:3" x14ac:dyDescent="0.3">
      <c r="A35" s="209" t="s">
        <v>1768</v>
      </c>
      <c r="B35" s="234"/>
      <c r="C35" s="152"/>
    </row>
    <row r="36" spans="1:3" x14ac:dyDescent="0.3">
      <c r="A36" s="209" t="s">
        <v>1769</v>
      </c>
      <c r="B36" s="234"/>
      <c r="C36" s="152"/>
    </row>
    <row r="37" spans="1:3" x14ac:dyDescent="0.3">
      <c r="A37" s="209" t="s">
        <v>1770</v>
      </c>
      <c r="B37" s="234"/>
      <c r="C37" s="152"/>
    </row>
    <row r="38" spans="1:3" x14ac:dyDescent="0.3">
      <c r="A38" s="209" t="s">
        <v>1771</v>
      </c>
      <c r="B38" s="234"/>
      <c r="C38" s="152"/>
    </row>
    <row r="39" spans="1:3" x14ac:dyDescent="0.3">
      <c r="A39" s="209" t="s">
        <v>1772</v>
      </c>
      <c r="B39" s="234"/>
      <c r="C39" s="152"/>
    </row>
    <row r="40" spans="1:3" x14ac:dyDescent="0.3">
      <c r="A40" s="209" t="s">
        <v>1773</v>
      </c>
      <c r="B40" s="234"/>
      <c r="C40" s="152"/>
    </row>
    <row r="41" spans="1:3" x14ac:dyDescent="0.3">
      <c r="A41" s="209" t="s">
        <v>1774</v>
      </c>
      <c r="B41" s="234"/>
      <c r="C41" s="152"/>
    </row>
    <row r="42" spans="1:3" x14ac:dyDescent="0.3">
      <c r="A42" s="209" t="s">
        <v>1775</v>
      </c>
      <c r="B42" s="234"/>
      <c r="C42" s="152"/>
    </row>
    <row r="43" spans="1:3" x14ac:dyDescent="0.3">
      <c r="A43" s="209" t="s">
        <v>1776</v>
      </c>
      <c r="B43" s="234"/>
      <c r="C43" s="152"/>
    </row>
    <row r="44" spans="1:3" ht="18.5" x14ac:dyDescent="0.3">
      <c r="A44" s="160"/>
      <c r="B44" s="160" t="s">
        <v>1777</v>
      </c>
      <c r="C44" s="244" t="s">
        <v>1778</v>
      </c>
    </row>
    <row r="45" spans="1:3" x14ac:dyDescent="0.3">
      <c r="A45" s="209" t="s">
        <v>1779</v>
      </c>
      <c r="B45" s="168" t="s">
        <v>1780</v>
      </c>
      <c r="C45" s="152" t="s">
        <v>48</v>
      </c>
    </row>
    <row r="46" spans="1:3" x14ac:dyDescent="0.3">
      <c r="A46" s="209" t="s">
        <v>1781</v>
      </c>
      <c r="B46" s="168" t="s">
        <v>1782</v>
      </c>
      <c r="C46" s="152" t="s">
        <v>1783</v>
      </c>
    </row>
    <row r="47" spans="1:3" x14ac:dyDescent="0.3">
      <c r="A47" s="209" t="s">
        <v>1784</v>
      </c>
      <c r="B47" s="168" t="s">
        <v>1785</v>
      </c>
      <c r="C47" s="152" t="s">
        <v>1786</v>
      </c>
    </row>
    <row r="48" spans="1:3" x14ac:dyDescent="0.3">
      <c r="A48" s="209" t="s">
        <v>1787</v>
      </c>
      <c r="B48" s="167"/>
      <c r="C48" s="152"/>
    </row>
    <row r="49" spans="1:3" x14ac:dyDescent="0.3">
      <c r="A49" s="209" t="s">
        <v>1788</v>
      </c>
      <c r="B49" s="167"/>
      <c r="C49" s="152"/>
    </row>
    <row r="50" spans="1:3" x14ac:dyDescent="0.3">
      <c r="A50" s="209" t="s">
        <v>1789</v>
      </c>
      <c r="B50" s="168"/>
      <c r="C50" s="152"/>
    </row>
    <row r="51" spans="1:3" ht="18.5" x14ac:dyDescent="0.3">
      <c r="A51" s="160"/>
      <c r="B51" s="160" t="s">
        <v>1790</v>
      </c>
      <c r="C51" s="244" t="s">
        <v>1708</v>
      </c>
    </row>
    <row r="52" spans="1:3" x14ac:dyDescent="0.3">
      <c r="A52" s="209" t="s">
        <v>1791</v>
      </c>
      <c r="B52" s="163" t="s">
        <v>1792</v>
      </c>
      <c r="C52" s="152" t="s">
        <v>1518</v>
      </c>
    </row>
    <row r="53" spans="1:3" x14ac:dyDescent="0.3">
      <c r="A53" s="209" t="s">
        <v>1793</v>
      </c>
      <c r="B53" s="167"/>
    </row>
    <row r="54" spans="1:3" x14ac:dyDescent="0.3">
      <c r="A54" s="209" t="s">
        <v>1794</v>
      </c>
      <c r="B54" s="167"/>
    </row>
    <row r="55" spans="1:3" x14ac:dyDescent="0.3">
      <c r="A55" s="209" t="s">
        <v>1795</v>
      </c>
      <c r="B55" s="167"/>
    </row>
    <row r="56" spans="1:3" x14ac:dyDescent="0.3">
      <c r="A56" s="209" t="s">
        <v>1796</v>
      </c>
      <c r="B56" s="167"/>
    </row>
    <row r="57" spans="1:3" x14ac:dyDescent="0.3">
      <c r="A57" s="209" t="s">
        <v>1797</v>
      </c>
      <c r="B57" s="167"/>
    </row>
    <row r="58" spans="1:3" x14ac:dyDescent="0.3">
      <c r="B58" s="167"/>
    </row>
    <row r="59" spans="1:3" x14ac:dyDescent="0.3">
      <c r="B59" s="167"/>
    </row>
    <row r="60" spans="1:3" x14ac:dyDescent="0.3">
      <c r="B60" s="167"/>
    </row>
    <row r="61" spans="1:3" x14ac:dyDescent="0.3">
      <c r="B61" s="167"/>
    </row>
    <row r="62" spans="1:3" x14ac:dyDescent="0.3">
      <c r="B62" s="167"/>
    </row>
    <row r="63" spans="1:3" x14ac:dyDescent="0.3">
      <c r="B63" s="167"/>
    </row>
    <row r="64" spans="1:3" x14ac:dyDescent="0.3">
      <c r="B64" s="167"/>
    </row>
    <row r="65" spans="2:2" x14ac:dyDescent="0.3">
      <c r="B65" s="167"/>
    </row>
    <row r="66" spans="2:2" x14ac:dyDescent="0.3">
      <c r="B66" s="167"/>
    </row>
    <row r="67" spans="2:2" x14ac:dyDescent="0.3">
      <c r="B67" s="167"/>
    </row>
    <row r="68" spans="2:2" x14ac:dyDescent="0.3">
      <c r="B68" s="167"/>
    </row>
    <row r="69" spans="2:2" x14ac:dyDescent="0.3">
      <c r="B69" s="167"/>
    </row>
    <row r="70" spans="2:2" x14ac:dyDescent="0.3">
      <c r="B70" s="167"/>
    </row>
    <row r="71" spans="2:2" x14ac:dyDescent="0.3">
      <c r="B71" s="167"/>
    </row>
    <row r="72" spans="2:2" x14ac:dyDescent="0.3">
      <c r="B72" s="167"/>
    </row>
    <row r="73" spans="2:2" x14ac:dyDescent="0.3">
      <c r="B73" s="167"/>
    </row>
    <row r="74" spans="2:2" x14ac:dyDescent="0.3">
      <c r="B74" s="167"/>
    </row>
    <row r="75" spans="2:2" x14ac:dyDescent="0.3">
      <c r="B75" s="167"/>
    </row>
    <row r="76" spans="2:2" x14ac:dyDescent="0.3">
      <c r="B76" s="167"/>
    </row>
    <row r="77" spans="2:2" x14ac:dyDescent="0.3">
      <c r="B77" s="167"/>
    </row>
    <row r="78" spans="2:2" x14ac:dyDescent="0.3">
      <c r="B78" s="167"/>
    </row>
    <row r="79" spans="2:2" x14ac:dyDescent="0.3">
      <c r="B79" s="167"/>
    </row>
    <row r="80" spans="2:2" x14ac:dyDescent="0.3">
      <c r="B80" s="167"/>
    </row>
    <row r="81" spans="2:2" x14ac:dyDescent="0.3">
      <c r="B81" s="167"/>
    </row>
    <row r="82" spans="2:2" x14ac:dyDescent="0.3">
      <c r="B82" s="167"/>
    </row>
    <row r="83" spans="2:2" x14ac:dyDescent="0.3">
      <c r="B83" s="167"/>
    </row>
    <row r="84" spans="2:2" x14ac:dyDescent="0.3">
      <c r="B84" s="167"/>
    </row>
    <row r="85" spans="2:2" x14ac:dyDescent="0.3">
      <c r="B85" s="167"/>
    </row>
    <row r="86" spans="2:2" x14ac:dyDescent="0.3">
      <c r="B86" s="167"/>
    </row>
    <row r="87" spans="2:2" x14ac:dyDescent="0.3">
      <c r="B87" s="167"/>
    </row>
    <row r="88" spans="2:2" x14ac:dyDescent="0.3">
      <c r="B88" s="167"/>
    </row>
    <row r="89" spans="2:2" x14ac:dyDescent="0.3">
      <c r="B89" s="167"/>
    </row>
    <row r="90" spans="2:2" x14ac:dyDescent="0.3">
      <c r="B90" s="167"/>
    </row>
    <row r="91" spans="2:2" x14ac:dyDescent="0.3">
      <c r="B91" s="167"/>
    </row>
    <row r="92" spans="2:2" x14ac:dyDescent="0.3">
      <c r="B92" s="167"/>
    </row>
    <row r="93" spans="2:2" x14ac:dyDescent="0.3">
      <c r="B93" s="167"/>
    </row>
    <row r="94" spans="2:2" x14ac:dyDescent="0.3">
      <c r="B94" s="167"/>
    </row>
    <row r="95" spans="2:2" x14ac:dyDescent="0.3">
      <c r="B95" s="167"/>
    </row>
    <row r="96" spans="2:2" x14ac:dyDescent="0.3">
      <c r="B96" s="167"/>
    </row>
    <row r="97" spans="2:2" x14ac:dyDescent="0.3">
      <c r="B97" s="167"/>
    </row>
    <row r="98" spans="2:2" x14ac:dyDescent="0.3">
      <c r="B98" s="167"/>
    </row>
    <row r="99" spans="2:2" x14ac:dyDescent="0.3">
      <c r="B99" s="167"/>
    </row>
    <row r="100" spans="2:2" x14ac:dyDescent="0.3">
      <c r="B100" s="167"/>
    </row>
    <row r="101" spans="2:2" x14ac:dyDescent="0.3">
      <c r="B101" s="167"/>
    </row>
    <row r="102" spans="2:2" x14ac:dyDescent="0.3">
      <c r="B102" s="167"/>
    </row>
    <row r="103" spans="2:2" ht="13" x14ac:dyDescent="0.3">
      <c r="B103" s="145"/>
    </row>
    <row r="104" spans="2:2" ht="13" x14ac:dyDescent="0.3">
      <c r="B104" s="145"/>
    </row>
    <row r="105" spans="2:2" ht="13" x14ac:dyDescent="0.3">
      <c r="B105" s="145"/>
    </row>
    <row r="106" spans="2:2" ht="13" x14ac:dyDescent="0.3">
      <c r="B106" s="145"/>
    </row>
    <row r="107" spans="2:2" ht="13" x14ac:dyDescent="0.3">
      <c r="B107" s="145"/>
    </row>
    <row r="108" spans="2:2" ht="13" x14ac:dyDescent="0.3">
      <c r="B108" s="145"/>
    </row>
    <row r="109" spans="2:2" ht="13" x14ac:dyDescent="0.3">
      <c r="B109" s="145"/>
    </row>
    <row r="110" spans="2:2" ht="13" x14ac:dyDescent="0.3">
      <c r="B110" s="145"/>
    </row>
    <row r="111" spans="2:2" ht="13" x14ac:dyDescent="0.3">
      <c r="B111" s="145"/>
    </row>
    <row r="112" spans="2:2" ht="13" x14ac:dyDescent="0.3">
      <c r="B112" s="145"/>
    </row>
    <row r="113" spans="2:2" x14ac:dyDescent="0.3">
      <c r="B113" s="167"/>
    </row>
    <row r="114" spans="2:2" x14ac:dyDescent="0.3">
      <c r="B114" s="167"/>
    </row>
    <row r="115" spans="2:2" x14ac:dyDescent="0.3">
      <c r="B115" s="167"/>
    </row>
    <row r="116" spans="2:2" x14ac:dyDescent="0.3">
      <c r="B116" s="167"/>
    </row>
    <row r="117" spans="2:2" x14ac:dyDescent="0.3">
      <c r="B117" s="167"/>
    </row>
    <row r="118" spans="2:2" x14ac:dyDescent="0.3">
      <c r="B118" s="167"/>
    </row>
    <row r="119" spans="2:2" x14ac:dyDescent="0.3">
      <c r="B119" s="167"/>
    </row>
    <row r="120" spans="2:2" x14ac:dyDescent="0.3">
      <c r="B120" s="167"/>
    </row>
    <row r="121" spans="2:2" ht="13" x14ac:dyDescent="0.3">
      <c r="B121" s="191"/>
    </row>
    <row r="122" spans="2:2" x14ac:dyDescent="0.3">
      <c r="B122" s="167"/>
    </row>
    <row r="123" spans="2:2" x14ac:dyDescent="0.3">
      <c r="B123" s="167"/>
    </row>
    <row r="124" spans="2:2" x14ac:dyDescent="0.3">
      <c r="B124" s="167"/>
    </row>
    <row r="125" spans="2:2" x14ac:dyDescent="0.3">
      <c r="B125" s="167"/>
    </row>
    <row r="126" spans="2:2" x14ac:dyDescent="0.3">
      <c r="B126" s="167"/>
    </row>
    <row r="127" spans="2:2" x14ac:dyDescent="0.3">
      <c r="B127" s="167"/>
    </row>
    <row r="128" spans="2:2" x14ac:dyDescent="0.3">
      <c r="B128" s="167"/>
    </row>
    <row r="129" spans="2:2" x14ac:dyDescent="0.3">
      <c r="B129" s="167"/>
    </row>
    <row r="130" spans="2:2" x14ac:dyDescent="0.3">
      <c r="B130" s="167"/>
    </row>
    <row r="131" spans="2:2" x14ac:dyDescent="0.3">
      <c r="B131" s="167"/>
    </row>
    <row r="132" spans="2:2" x14ac:dyDescent="0.3">
      <c r="B132" s="167"/>
    </row>
    <row r="133" spans="2:2" x14ac:dyDescent="0.3">
      <c r="B133" s="167"/>
    </row>
    <row r="134" spans="2:2" x14ac:dyDescent="0.3">
      <c r="B134" s="167"/>
    </row>
    <row r="135" spans="2:2" x14ac:dyDescent="0.3">
      <c r="B135" s="167"/>
    </row>
    <row r="136" spans="2:2" x14ac:dyDescent="0.3">
      <c r="B136" s="167"/>
    </row>
    <row r="137" spans="2:2" x14ac:dyDescent="0.3">
      <c r="B137" s="167"/>
    </row>
    <row r="138" spans="2:2" x14ac:dyDescent="0.3">
      <c r="B138" s="167"/>
    </row>
    <row r="140" spans="2:2" x14ac:dyDescent="0.3">
      <c r="B140" s="167"/>
    </row>
    <row r="141" spans="2:2" x14ac:dyDescent="0.3">
      <c r="B141" s="167"/>
    </row>
    <row r="142" spans="2:2" x14ac:dyDescent="0.3">
      <c r="B142" s="167"/>
    </row>
    <row r="147" spans="2:2" x14ac:dyDescent="0.3">
      <c r="B147" s="155"/>
    </row>
    <row r="148" spans="2:2" x14ac:dyDescent="0.3">
      <c r="B148" s="245"/>
    </row>
    <row r="154" spans="2:2" x14ac:dyDescent="0.3">
      <c r="B154" s="168"/>
    </row>
    <row r="155" spans="2:2" x14ac:dyDescent="0.3">
      <c r="B155" s="167"/>
    </row>
    <row r="157" spans="2:2" x14ac:dyDescent="0.3">
      <c r="B157" s="167"/>
    </row>
    <row r="158" spans="2:2" x14ac:dyDescent="0.3">
      <c r="B158" s="167"/>
    </row>
    <row r="159" spans="2:2" x14ac:dyDescent="0.3">
      <c r="B159" s="167"/>
    </row>
    <row r="160" spans="2:2" x14ac:dyDescent="0.3">
      <c r="B160" s="167"/>
    </row>
    <row r="161" spans="2:2" x14ac:dyDescent="0.3">
      <c r="B161" s="167"/>
    </row>
    <row r="162" spans="2:2" x14ac:dyDescent="0.3">
      <c r="B162" s="167"/>
    </row>
    <row r="163" spans="2:2" x14ac:dyDescent="0.3">
      <c r="B163" s="167"/>
    </row>
    <row r="164" spans="2:2" x14ac:dyDescent="0.3">
      <c r="B164" s="167"/>
    </row>
    <row r="165" spans="2:2" x14ac:dyDescent="0.3">
      <c r="B165" s="167"/>
    </row>
    <row r="166" spans="2:2" x14ac:dyDescent="0.3">
      <c r="B166" s="167"/>
    </row>
    <row r="167" spans="2:2" x14ac:dyDescent="0.3">
      <c r="B167" s="167"/>
    </row>
    <row r="168" spans="2:2" x14ac:dyDescent="0.3">
      <c r="B168" s="167"/>
    </row>
    <row r="265" spans="2:2" x14ac:dyDescent="0.3">
      <c r="B265" s="163"/>
    </row>
    <row r="266" spans="2:2" x14ac:dyDescent="0.3">
      <c r="B266" s="167"/>
    </row>
    <row r="267" spans="2:2" x14ac:dyDescent="0.3">
      <c r="B267" s="167"/>
    </row>
    <row r="270" spans="2:2" x14ac:dyDescent="0.3">
      <c r="B270" s="167"/>
    </row>
    <row r="286" spans="2:2" x14ac:dyDescent="0.3">
      <c r="B286" s="163"/>
    </row>
    <row r="316" spans="2:2" x14ac:dyDescent="0.3">
      <c r="B316" s="155"/>
    </row>
    <row r="317" spans="2:2" x14ac:dyDescent="0.3">
      <c r="B317" s="167"/>
    </row>
    <row r="319" spans="2:2" x14ac:dyDescent="0.3">
      <c r="B319" s="167"/>
    </row>
    <row r="320" spans="2:2" x14ac:dyDescent="0.3">
      <c r="B320" s="167"/>
    </row>
    <row r="321" spans="2:2" x14ac:dyDescent="0.3">
      <c r="B321" s="167"/>
    </row>
    <row r="322" spans="2:2" x14ac:dyDescent="0.3">
      <c r="B322" s="167"/>
    </row>
    <row r="323" spans="2:2" x14ac:dyDescent="0.3">
      <c r="B323" s="167"/>
    </row>
    <row r="324" spans="2:2" x14ac:dyDescent="0.3">
      <c r="B324" s="167"/>
    </row>
    <row r="325" spans="2:2" x14ac:dyDescent="0.3">
      <c r="B325" s="167"/>
    </row>
    <row r="326" spans="2:2" x14ac:dyDescent="0.3">
      <c r="B326" s="167"/>
    </row>
    <row r="327" spans="2:2" x14ac:dyDescent="0.3">
      <c r="B327" s="167"/>
    </row>
    <row r="328" spans="2:2" x14ac:dyDescent="0.3">
      <c r="B328" s="167"/>
    </row>
    <row r="329" spans="2:2" x14ac:dyDescent="0.3">
      <c r="B329" s="167"/>
    </row>
    <row r="330" spans="2:2" x14ac:dyDescent="0.3">
      <c r="B330" s="167"/>
    </row>
    <row r="342" spans="2:2" x14ac:dyDescent="0.3">
      <c r="B342" s="167"/>
    </row>
    <row r="343" spans="2:2" x14ac:dyDescent="0.3">
      <c r="B343" s="167"/>
    </row>
    <row r="344" spans="2:2" x14ac:dyDescent="0.3">
      <c r="B344" s="167"/>
    </row>
    <row r="345" spans="2:2" x14ac:dyDescent="0.3">
      <c r="B345" s="167"/>
    </row>
    <row r="346" spans="2:2" x14ac:dyDescent="0.3">
      <c r="B346" s="167"/>
    </row>
    <row r="347" spans="2:2" x14ac:dyDescent="0.3">
      <c r="B347" s="167"/>
    </row>
    <row r="348" spans="2:2" x14ac:dyDescent="0.3">
      <c r="B348" s="167"/>
    </row>
    <row r="349" spans="2:2" x14ac:dyDescent="0.3">
      <c r="B349" s="167"/>
    </row>
    <row r="350" spans="2:2" x14ac:dyDescent="0.3">
      <c r="B350" s="167"/>
    </row>
    <row r="352" spans="2:2" x14ac:dyDescent="0.3">
      <c r="B352" s="167"/>
    </row>
    <row r="353" spans="2:2" x14ac:dyDescent="0.3">
      <c r="B353" s="167"/>
    </row>
    <row r="354" spans="2:2" x14ac:dyDescent="0.3">
      <c r="B354" s="167"/>
    </row>
    <row r="355" spans="2:2" x14ac:dyDescent="0.3">
      <c r="B355" s="167"/>
    </row>
    <row r="356" spans="2:2" x14ac:dyDescent="0.3">
      <c r="B356" s="167"/>
    </row>
    <row r="358" spans="2:2" x14ac:dyDescent="0.3">
      <c r="B358" s="167"/>
    </row>
    <row r="361" spans="2:2" x14ac:dyDescent="0.3">
      <c r="B361" s="167"/>
    </row>
    <row r="364" spans="2:2" x14ac:dyDescent="0.3">
      <c r="B364" s="167"/>
    </row>
    <row r="365" spans="2:2" x14ac:dyDescent="0.3">
      <c r="B365" s="167"/>
    </row>
    <row r="366" spans="2:2" x14ac:dyDescent="0.3">
      <c r="B366" s="167"/>
    </row>
    <row r="367" spans="2:2" x14ac:dyDescent="0.3">
      <c r="B367" s="167"/>
    </row>
    <row r="368" spans="2:2" x14ac:dyDescent="0.3">
      <c r="B368" s="167"/>
    </row>
    <row r="369" spans="2:2" x14ac:dyDescent="0.3">
      <c r="B369" s="167"/>
    </row>
    <row r="370" spans="2:2" x14ac:dyDescent="0.3">
      <c r="B370" s="167"/>
    </row>
    <row r="371" spans="2:2" x14ac:dyDescent="0.3">
      <c r="B371" s="167"/>
    </row>
    <row r="372" spans="2:2" x14ac:dyDescent="0.3">
      <c r="B372" s="167"/>
    </row>
    <row r="373" spans="2:2" x14ac:dyDescent="0.3">
      <c r="B373" s="167"/>
    </row>
    <row r="374" spans="2:2" x14ac:dyDescent="0.3">
      <c r="B374" s="167"/>
    </row>
    <row r="375" spans="2:2" x14ac:dyDescent="0.3">
      <c r="B375" s="167"/>
    </row>
    <row r="376" spans="2:2" x14ac:dyDescent="0.3">
      <c r="B376" s="167"/>
    </row>
    <row r="377" spans="2:2" x14ac:dyDescent="0.3">
      <c r="B377" s="167"/>
    </row>
    <row r="378" spans="2:2" x14ac:dyDescent="0.3">
      <c r="B378" s="167"/>
    </row>
    <row r="379" spans="2:2" x14ac:dyDescent="0.3">
      <c r="B379" s="167"/>
    </row>
    <row r="380" spans="2:2" x14ac:dyDescent="0.3">
      <c r="B380" s="167"/>
    </row>
    <row r="381" spans="2:2" x14ac:dyDescent="0.3">
      <c r="B381" s="167"/>
    </row>
    <row r="382" spans="2:2" x14ac:dyDescent="0.3">
      <c r="B382" s="167"/>
    </row>
    <row r="386" spans="2:2" x14ac:dyDescent="0.3">
      <c r="B386" s="155"/>
    </row>
    <row r="403" spans="2:2" x14ac:dyDescent="0.3">
      <c r="B403" s="246"/>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6"/>
    </row>
    <row r="3" spans="2:12" s="1" customFormat="1" ht="17.5" x14ac:dyDescent="0.2">
      <c r="B3" s="76"/>
      <c r="D3" s="82" t="s">
        <v>910</v>
      </c>
      <c r="E3" s="82"/>
      <c r="F3" s="82"/>
      <c r="G3" s="82"/>
      <c r="H3" s="82"/>
      <c r="I3" s="82"/>
      <c r="J3" s="82"/>
      <c r="K3" s="82"/>
      <c r="L3" s="82"/>
    </row>
    <row r="4" spans="2:12" s="1" customFormat="1" ht="8" x14ac:dyDescent="0.2">
      <c r="B4" s="76"/>
    </row>
    <row r="5" spans="2:12" s="1" customFormat="1" ht="8" x14ac:dyDescent="0.2"/>
    <row r="6" spans="2:12" s="1" customFormat="1" ht="15.5" x14ac:dyDescent="0.2">
      <c r="B6" s="78" t="s">
        <v>911</v>
      </c>
      <c r="C6" s="78"/>
      <c r="D6" s="78"/>
      <c r="E6" s="78"/>
      <c r="F6" s="78"/>
      <c r="G6" s="78"/>
      <c r="H6" s="78"/>
      <c r="I6" s="78"/>
      <c r="J6" s="78"/>
      <c r="K6" s="78"/>
    </row>
    <row r="7" spans="2:12" s="1" customFormat="1" ht="8" x14ac:dyDescent="0.2"/>
    <row r="8" spans="2:12" s="1" customFormat="1" ht="15.5" x14ac:dyDescent="0.2">
      <c r="B8" s="72" t="s">
        <v>912</v>
      </c>
      <c r="C8" s="72"/>
      <c r="D8" s="72"/>
      <c r="E8" s="72"/>
      <c r="F8" s="72"/>
      <c r="G8" s="72"/>
      <c r="H8" s="72"/>
      <c r="I8" s="72"/>
      <c r="J8" s="72"/>
      <c r="K8" s="72"/>
    </row>
    <row r="9" spans="2:12" s="1" customFormat="1" ht="8" x14ac:dyDescent="0.2"/>
    <row r="10" spans="2:12" s="1" customFormat="1" ht="8" x14ac:dyDescent="0.2">
      <c r="B10" s="71" t="s">
        <v>912</v>
      </c>
    </row>
    <row r="11" spans="2:12" s="1" customFormat="1" x14ac:dyDescent="0.2">
      <c r="B11" s="71"/>
      <c r="C11" s="79">
        <v>44834</v>
      </c>
      <c r="D11" s="79"/>
    </row>
    <row r="12" spans="2:12" s="1" customFormat="1" ht="8" x14ac:dyDescent="0.2">
      <c r="B12" s="71"/>
    </row>
    <row r="13" spans="2:12" s="1" customFormat="1" ht="8" x14ac:dyDescent="0.2"/>
    <row r="14" spans="2:12" s="1" customFormat="1" ht="15.5" x14ac:dyDescent="0.2">
      <c r="B14" s="72" t="s">
        <v>913</v>
      </c>
      <c r="C14" s="72"/>
      <c r="D14" s="72"/>
      <c r="E14" s="72"/>
      <c r="F14" s="72"/>
      <c r="G14" s="72"/>
      <c r="H14" s="72"/>
      <c r="I14" s="72"/>
      <c r="J14" s="72"/>
      <c r="K14" s="72"/>
    </row>
    <row r="15" spans="2:12" s="1" customFormat="1" ht="8" x14ac:dyDescent="0.2"/>
    <row r="16" spans="2:12" s="1" customFormat="1" ht="13" x14ac:dyDescent="0.2">
      <c r="B16" s="73" t="s">
        <v>892</v>
      </c>
      <c r="C16" s="73"/>
      <c r="D16" s="80"/>
      <c r="E16" s="80"/>
      <c r="F16" s="80"/>
      <c r="G16" s="80"/>
      <c r="H16" s="80"/>
      <c r="I16" s="80"/>
      <c r="J16" s="80"/>
      <c r="K16" s="80"/>
    </row>
    <row r="17" spans="2:11" s="1" customFormat="1" x14ac:dyDescent="0.2">
      <c r="B17" s="74" t="s">
        <v>893</v>
      </c>
      <c r="C17" s="74"/>
      <c r="D17" s="74" t="s">
        <v>894</v>
      </c>
      <c r="E17" s="74"/>
      <c r="F17" s="74" t="s">
        <v>895</v>
      </c>
      <c r="G17" s="74"/>
      <c r="H17" s="74"/>
      <c r="I17" s="74"/>
      <c r="J17" s="74"/>
      <c r="K17" s="74"/>
    </row>
    <row r="18" spans="2:11" s="1" customFormat="1" ht="8" x14ac:dyDescent="0.2"/>
    <row r="19" spans="2:11" s="1" customFormat="1" ht="13" x14ac:dyDescent="0.2">
      <c r="B19" s="75" t="s">
        <v>896</v>
      </c>
      <c r="C19" s="75"/>
      <c r="D19" s="75"/>
      <c r="E19" s="75"/>
      <c r="F19" s="80"/>
      <c r="G19" s="80"/>
      <c r="H19" s="80"/>
      <c r="I19" s="80"/>
      <c r="J19" s="81"/>
      <c r="K19" s="81"/>
    </row>
    <row r="20" spans="2:11" s="1" customFormat="1" x14ac:dyDescent="0.2">
      <c r="B20" s="77" t="s">
        <v>897</v>
      </c>
      <c r="C20" s="77"/>
      <c r="D20" s="77" t="s">
        <v>898</v>
      </c>
      <c r="E20" s="77"/>
      <c r="F20" s="77"/>
      <c r="G20" s="77" t="s">
        <v>899</v>
      </c>
      <c r="H20" s="77"/>
      <c r="I20" s="77"/>
      <c r="J20" s="77"/>
      <c r="K20" s="77"/>
    </row>
    <row r="21" spans="2:11" s="1" customFormat="1" ht="8" x14ac:dyDescent="0.2"/>
    <row r="22" spans="2:11" s="1" customFormat="1" ht="13" x14ac:dyDescent="0.2">
      <c r="B22" s="75" t="s">
        <v>900</v>
      </c>
      <c r="C22" s="75"/>
      <c r="D22" s="75"/>
      <c r="E22" s="75"/>
      <c r="F22" s="75"/>
      <c r="G22" s="75"/>
      <c r="H22" s="80"/>
      <c r="I22" s="80"/>
      <c r="J22" s="80"/>
      <c r="K22" s="6"/>
    </row>
    <row r="23" spans="2:11" s="1" customFormat="1" x14ac:dyDescent="0.2">
      <c r="B23" s="77" t="s">
        <v>901</v>
      </c>
      <c r="C23" s="77"/>
      <c r="D23" s="77" t="s">
        <v>902</v>
      </c>
      <c r="E23" s="77"/>
      <c r="F23" s="77"/>
      <c r="G23" s="77" t="s">
        <v>903</v>
      </c>
      <c r="H23" s="77"/>
      <c r="I23" s="77"/>
      <c r="J23" s="77"/>
      <c r="K23" s="77"/>
    </row>
    <row r="24" spans="2:11" s="1" customFormat="1" ht="8" x14ac:dyDescent="0.2"/>
    <row r="25" spans="2:11" s="1" customFormat="1" ht="13" x14ac:dyDescent="0.2">
      <c r="B25" s="75" t="s">
        <v>904</v>
      </c>
      <c r="C25" s="75"/>
      <c r="D25" s="81"/>
      <c r="E25" s="81"/>
      <c r="F25" s="81"/>
      <c r="G25" s="81"/>
      <c r="H25" s="81"/>
      <c r="I25" s="81"/>
      <c r="J25" s="81"/>
      <c r="K25" s="81"/>
    </row>
    <row r="26" spans="2:11" s="1" customFormat="1" x14ac:dyDescent="0.2">
      <c r="B26" s="77" t="s">
        <v>905</v>
      </c>
      <c r="C26" s="77"/>
      <c r="D26" s="70"/>
      <c r="E26" s="70"/>
      <c r="F26" s="70"/>
      <c r="G26" s="70"/>
      <c r="H26" s="70"/>
      <c r="I26" s="70"/>
      <c r="J26" s="70"/>
      <c r="K26" s="70"/>
    </row>
    <row r="27" spans="2:11" s="1" customFormat="1" ht="8" x14ac:dyDescent="0.2"/>
    <row r="28" spans="2:11" s="1" customFormat="1" ht="13" x14ac:dyDescent="0.2">
      <c r="B28" s="75" t="s">
        <v>906</v>
      </c>
      <c r="C28" s="75"/>
      <c r="D28" s="75"/>
      <c r="E28" s="75"/>
      <c r="F28" s="75"/>
      <c r="G28" s="75"/>
      <c r="H28" s="75"/>
      <c r="I28" s="75"/>
      <c r="J28" s="75"/>
      <c r="K28" s="75"/>
    </row>
    <row r="29" spans="2:11" s="1" customFormat="1" x14ac:dyDescent="0.2">
      <c r="B29" s="77" t="s">
        <v>907</v>
      </c>
      <c r="C29" s="77"/>
      <c r="D29" s="77"/>
      <c r="E29" s="77"/>
      <c r="F29" s="77"/>
      <c r="G29" s="77"/>
      <c r="H29" s="77"/>
      <c r="I29" s="77"/>
      <c r="J29" s="77"/>
      <c r="K29" s="77"/>
    </row>
    <row r="30" spans="2:11" s="1" customFormat="1" x14ac:dyDescent="0.2">
      <c r="B30" s="77" t="s">
        <v>908</v>
      </c>
      <c r="C30" s="77"/>
      <c r="D30" s="77"/>
      <c r="E30" s="77"/>
      <c r="F30" s="77"/>
      <c r="G30" s="77"/>
      <c r="H30" s="77"/>
      <c r="I30" s="77"/>
      <c r="J30" s="77"/>
      <c r="K30" s="77"/>
    </row>
    <row r="31" spans="2:11" s="1" customFormat="1" x14ac:dyDescent="0.2">
      <c r="B31" s="77" t="s">
        <v>909</v>
      </c>
      <c r="C31" s="77"/>
      <c r="D31" s="77"/>
      <c r="E31" s="77"/>
      <c r="F31" s="77"/>
      <c r="G31" s="77"/>
      <c r="H31" s="77"/>
      <c r="I31" s="77"/>
      <c r="J31" s="77"/>
      <c r="K31" s="7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view="pageBreakPreview" zoomScale="60" zoomScaleNormal="100" workbookViewId="0">
      <selection sqref="A1:XFD1048576"/>
    </sheetView>
  </sheetViews>
  <sheetFormatPr defaultRowHeight="20.5" customHeight="1"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20.5" customHeight="1" x14ac:dyDescent="0.2"/>
    <row r="2" spans="2:14" s="1" customFormat="1" ht="20.5" customHeight="1" x14ac:dyDescent="0.2">
      <c r="B2" s="76"/>
      <c r="C2" s="76"/>
      <c r="D2" s="82" t="s">
        <v>910</v>
      </c>
      <c r="E2" s="82"/>
      <c r="F2" s="82"/>
      <c r="G2" s="82"/>
      <c r="H2" s="82"/>
      <c r="I2" s="82"/>
    </row>
    <row r="3" spans="2:14" s="1" customFormat="1" ht="20.5" customHeight="1" x14ac:dyDescent="0.2">
      <c r="B3" s="76"/>
      <c r="C3" s="76"/>
    </row>
    <row r="4" spans="2:14" s="1" customFormat="1" ht="20.5" customHeight="1" x14ac:dyDescent="0.2"/>
    <row r="5" spans="2:14" s="1" customFormat="1" ht="20.5" customHeight="1" x14ac:dyDescent="0.2">
      <c r="B5" s="78" t="s">
        <v>944</v>
      </c>
      <c r="C5" s="78"/>
      <c r="D5" s="78"/>
      <c r="E5" s="78"/>
      <c r="F5" s="78"/>
      <c r="G5" s="78"/>
      <c r="H5" s="78"/>
      <c r="I5" s="78"/>
      <c r="J5" s="78"/>
    </row>
    <row r="6" spans="2:14" s="1" customFormat="1" ht="20.5" customHeight="1" x14ac:dyDescent="0.2"/>
    <row r="7" spans="2:14" s="1" customFormat="1" ht="20.5" customHeight="1" x14ac:dyDescent="0.2">
      <c r="B7" s="72" t="s">
        <v>945</v>
      </c>
      <c r="C7" s="72"/>
      <c r="D7" s="72"/>
      <c r="E7" s="72"/>
      <c r="F7" s="72"/>
      <c r="G7" s="72"/>
      <c r="H7" s="72"/>
      <c r="I7" s="72"/>
      <c r="J7" s="72"/>
      <c r="K7" s="72"/>
      <c r="L7" s="72"/>
      <c r="M7" s="72"/>
      <c r="N7" s="72"/>
    </row>
    <row r="8" spans="2:14" s="1" customFormat="1" ht="20.5" customHeight="1" x14ac:dyDescent="0.2"/>
    <row r="9" spans="2:14" s="1" customFormat="1" ht="20.5" customHeight="1" x14ac:dyDescent="0.2">
      <c r="B9" s="10" t="s">
        <v>914</v>
      </c>
      <c r="C9" s="10" t="s">
        <v>915</v>
      </c>
      <c r="D9" s="10" t="s">
        <v>916</v>
      </c>
      <c r="E9" s="85" t="s">
        <v>917</v>
      </c>
      <c r="F9" s="85"/>
      <c r="G9" s="11" t="s">
        <v>918</v>
      </c>
      <c r="H9" s="10" t="s">
        <v>919</v>
      </c>
      <c r="I9" s="11" t="s">
        <v>920</v>
      </c>
      <c r="J9" s="10" t="s">
        <v>921</v>
      </c>
      <c r="K9" s="11" t="s">
        <v>922</v>
      </c>
      <c r="L9" s="11" t="s">
        <v>923</v>
      </c>
      <c r="M9" s="11" t="s">
        <v>924</v>
      </c>
      <c r="N9" s="11" t="s">
        <v>939</v>
      </c>
    </row>
    <row r="10" spans="2:14" s="1" customFormat="1" ht="20.5" customHeight="1" x14ac:dyDescent="0.2">
      <c r="B10" s="12" t="s">
        <v>925</v>
      </c>
      <c r="C10" s="12" t="s">
        <v>926</v>
      </c>
      <c r="D10" s="13">
        <v>500000000</v>
      </c>
      <c r="E10" s="83">
        <v>42667</v>
      </c>
      <c r="F10" s="83"/>
      <c r="G10" s="14">
        <v>45223</v>
      </c>
      <c r="H10" s="12" t="s">
        <v>1</v>
      </c>
      <c r="I10" s="12" t="s">
        <v>927</v>
      </c>
      <c r="J10" s="15">
        <v>0</v>
      </c>
      <c r="K10" s="12" t="s">
        <v>928</v>
      </c>
      <c r="L10" s="12" t="s">
        <v>929</v>
      </c>
      <c r="M10" s="16">
        <v>1.06575342465753</v>
      </c>
      <c r="N10" s="12" t="s">
        <v>940</v>
      </c>
    </row>
    <row r="11" spans="2:14" s="1" customFormat="1" ht="20.5" customHeight="1" x14ac:dyDescent="0.2">
      <c r="B11" s="12" t="s">
        <v>930</v>
      </c>
      <c r="C11" s="12" t="s">
        <v>931</v>
      </c>
      <c r="D11" s="13">
        <v>500000000</v>
      </c>
      <c r="E11" s="83">
        <v>42817</v>
      </c>
      <c r="F11" s="83"/>
      <c r="G11" s="14">
        <v>45558</v>
      </c>
      <c r="H11" s="12" t="s">
        <v>1</v>
      </c>
      <c r="I11" s="12" t="s">
        <v>927</v>
      </c>
      <c r="J11" s="15">
        <v>5.0000000000000001E-3</v>
      </c>
      <c r="K11" s="12" t="s">
        <v>928</v>
      </c>
      <c r="L11" s="12" t="s">
        <v>932</v>
      </c>
      <c r="M11" s="16">
        <v>1.9835616438356201</v>
      </c>
      <c r="N11" s="12" t="s">
        <v>941</v>
      </c>
    </row>
    <row r="12" spans="2:14" s="1" customFormat="1" ht="20.5" customHeight="1" x14ac:dyDescent="0.2">
      <c r="B12" s="12" t="s">
        <v>933</v>
      </c>
      <c r="C12" s="12" t="s">
        <v>934</v>
      </c>
      <c r="D12" s="13">
        <v>750000000</v>
      </c>
      <c r="E12" s="83">
        <v>43181</v>
      </c>
      <c r="F12" s="83"/>
      <c r="G12" s="14">
        <v>46834</v>
      </c>
      <c r="H12" s="12" t="s">
        <v>1</v>
      </c>
      <c r="I12" s="12" t="s">
        <v>927</v>
      </c>
      <c r="J12" s="15">
        <v>8.7500000000000008E-3</v>
      </c>
      <c r="K12" s="12" t="s">
        <v>928</v>
      </c>
      <c r="L12" s="12" t="s">
        <v>935</v>
      </c>
      <c r="M12" s="16">
        <v>5.4794520547945202</v>
      </c>
      <c r="N12" s="12" t="s">
        <v>942</v>
      </c>
    </row>
    <row r="13" spans="2:14" s="1" customFormat="1" ht="20.5" customHeight="1" x14ac:dyDescent="0.2">
      <c r="B13" s="12" t="s">
        <v>936</v>
      </c>
      <c r="C13" s="12" t="s">
        <v>937</v>
      </c>
      <c r="D13" s="13">
        <v>500000000</v>
      </c>
      <c r="E13" s="83">
        <v>43377</v>
      </c>
      <c r="F13" s="83"/>
      <c r="G13" s="14">
        <v>45934</v>
      </c>
      <c r="H13" s="12" t="s">
        <v>1</v>
      </c>
      <c r="I13" s="12" t="s">
        <v>927</v>
      </c>
      <c r="J13" s="15">
        <v>6.2500000000000003E-3</v>
      </c>
      <c r="K13" s="12" t="s">
        <v>928</v>
      </c>
      <c r="L13" s="12" t="s">
        <v>938</v>
      </c>
      <c r="M13" s="16">
        <v>3.0136986301369899</v>
      </c>
      <c r="N13" s="12" t="s">
        <v>943</v>
      </c>
    </row>
    <row r="14" spans="2:14" s="1" customFormat="1" ht="20.5" customHeight="1" x14ac:dyDescent="0.2">
      <c r="B14" s="17"/>
      <c r="C14" s="18"/>
      <c r="D14" s="19">
        <v>2250000000</v>
      </c>
      <c r="E14" s="84"/>
      <c r="F14" s="84"/>
      <c r="G14" s="17"/>
      <c r="H14" s="17"/>
      <c r="I14" s="17"/>
      <c r="J14" s="17"/>
      <c r="K14" s="17"/>
      <c r="L14" s="17"/>
      <c r="M14" s="17"/>
      <c r="N14" s="17"/>
    </row>
    <row r="15" spans="2:14" s="1" customFormat="1" ht="20.5" customHeight="1" x14ac:dyDescent="0.2"/>
    <row r="16" spans="2:14" s="1" customFormat="1" ht="20.5" customHeight="1" x14ac:dyDescent="0.2">
      <c r="B16" s="72" t="s">
        <v>946</v>
      </c>
      <c r="C16" s="72"/>
      <c r="D16" s="72"/>
      <c r="E16" s="72"/>
      <c r="F16" s="72"/>
      <c r="G16" s="72"/>
      <c r="H16" s="72"/>
      <c r="I16" s="72"/>
      <c r="J16" s="72"/>
      <c r="K16" s="72"/>
      <c r="L16" s="72"/>
      <c r="M16" s="72"/>
      <c r="N16" s="72"/>
    </row>
    <row r="17" spans="2:7" s="1" customFormat="1" ht="20.5" customHeight="1" x14ac:dyDescent="0.2"/>
    <row r="18" spans="2:7" s="1" customFormat="1" ht="20.5" customHeight="1" x14ac:dyDescent="0.2">
      <c r="B18" s="7" t="s">
        <v>947</v>
      </c>
      <c r="F18" s="86">
        <v>2250000000</v>
      </c>
      <c r="G18" s="86"/>
    </row>
    <row r="19" spans="2:7" s="1" customFormat="1" ht="20.5" customHeight="1" x14ac:dyDescent="0.2">
      <c r="B19" s="77" t="s">
        <v>948</v>
      </c>
      <c r="C19" s="77"/>
      <c r="F19" s="20"/>
      <c r="G19" s="21">
        <v>5.4166666666666703E-3</v>
      </c>
    </row>
    <row r="20" spans="2:7" s="1" customFormat="1" ht="20.5" customHeight="1" x14ac:dyDescent="0.2">
      <c r="B20" s="77" t="s">
        <v>949</v>
      </c>
      <c r="C20" s="77"/>
      <c r="F20" s="22"/>
      <c r="G20" s="23">
        <v>3.1738203957382001</v>
      </c>
    </row>
    <row r="21" spans="2:7" s="1" customFormat="1" ht="20.5" customHeight="1" x14ac:dyDescent="0.2">
      <c r="B21" s="77"/>
      <c r="C21" s="77"/>
    </row>
    <row r="22" spans="2:7" s="1" customFormat="1" ht="20.5" customHeight="1" x14ac:dyDescent="0.2">
      <c r="B22" s="24" t="s">
        <v>950</v>
      </c>
    </row>
    <row r="23" spans="2:7" s="1" customFormat="1" ht="20.5" customHeight="1"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election sqref="A1:XFD1048576"/>
    </sheetView>
  </sheetViews>
  <sheetFormatPr defaultRowHeight="15.5" customHeight="1"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15.5" customHeight="1" x14ac:dyDescent="0.2">
      <c r="B1" s="76"/>
    </row>
    <row r="2" spans="2:6" s="1" customFormat="1" ht="15.5" customHeight="1" x14ac:dyDescent="0.2">
      <c r="B2" s="76"/>
      <c r="C2" s="82" t="s">
        <v>910</v>
      </c>
      <c r="D2" s="82"/>
      <c r="E2" s="82"/>
      <c r="F2" s="82"/>
    </row>
    <row r="3" spans="2:6" s="1" customFormat="1" ht="15.5" customHeight="1" x14ac:dyDescent="0.2">
      <c r="B3" s="76"/>
    </row>
    <row r="4" spans="2:6" s="1" customFormat="1" ht="15.5" customHeight="1" x14ac:dyDescent="0.2"/>
    <row r="5" spans="2:6" s="1" customFormat="1" ht="15.5" customHeight="1" x14ac:dyDescent="0.2">
      <c r="B5" s="78" t="s">
        <v>967</v>
      </c>
      <c r="C5" s="78"/>
      <c r="D5" s="78"/>
      <c r="E5" s="78"/>
      <c r="F5" s="78"/>
    </row>
    <row r="6" spans="2:6" s="1" customFormat="1" ht="15.5" customHeight="1" x14ac:dyDescent="0.2"/>
    <row r="7" spans="2:6" s="1" customFormat="1" ht="15.5" customHeight="1" x14ac:dyDescent="0.2">
      <c r="B7" s="87" t="s">
        <v>968</v>
      </c>
      <c r="C7" s="87"/>
      <c r="D7" s="87"/>
      <c r="E7" s="87"/>
      <c r="F7" s="87"/>
    </row>
    <row r="8" spans="2:6" s="1" customFormat="1" ht="15.5" customHeight="1" x14ac:dyDescent="0.2"/>
    <row r="9" spans="2:6" s="1" customFormat="1" ht="15.5" customHeight="1" x14ac:dyDescent="0.2">
      <c r="B9" s="5" t="s">
        <v>951</v>
      </c>
      <c r="C9" s="25" t="s">
        <v>952</v>
      </c>
      <c r="D9" s="25" t="s">
        <v>953</v>
      </c>
      <c r="E9" s="25" t="s">
        <v>954</v>
      </c>
    </row>
    <row r="10" spans="2:6" s="1" customFormat="1" ht="15.5" customHeight="1" x14ac:dyDescent="0.2">
      <c r="B10" s="7" t="s">
        <v>955</v>
      </c>
      <c r="C10" s="26" t="s">
        <v>956</v>
      </c>
      <c r="D10" s="26" t="s">
        <v>957</v>
      </c>
      <c r="E10" s="26" t="s">
        <v>958</v>
      </c>
    </row>
    <row r="11" spans="2:6" s="1" customFormat="1" ht="15.5" customHeight="1" x14ac:dyDescent="0.2">
      <c r="B11" s="7" t="s">
        <v>959</v>
      </c>
      <c r="C11" s="26" t="s">
        <v>960</v>
      </c>
      <c r="D11" s="26" t="s">
        <v>957</v>
      </c>
      <c r="E11" s="26" t="s">
        <v>961</v>
      </c>
    </row>
    <row r="12" spans="2:6" s="1" customFormat="1" ht="15.5" customHeight="1" x14ac:dyDescent="0.2">
      <c r="B12" s="7" t="s">
        <v>962</v>
      </c>
      <c r="C12" s="26" t="s">
        <v>956</v>
      </c>
      <c r="D12" s="26" t="s">
        <v>957</v>
      </c>
      <c r="E12" s="26" t="s">
        <v>963</v>
      </c>
    </row>
    <row r="13" spans="2:6" s="1" customFormat="1" ht="15.5" customHeight="1" x14ac:dyDescent="0.2"/>
    <row r="14" spans="2:6" s="1" customFormat="1" ht="15.5" customHeight="1" x14ac:dyDescent="0.2">
      <c r="B14" s="87" t="s">
        <v>969</v>
      </c>
      <c r="C14" s="87"/>
      <c r="D14" s="87"/>
      <c r="E14" s="87"/>
      <c r="F14" s="87"/>
    </row>
    <row r="15" spans="2:6" s="1" customFormat="1" ht="15.5" customHeight="1" x14ac:dyDescent="0.2"/>
    <row r="16" spans="2:6" s="1" customFormat="1" ht="15.5" customHeight="1" x14ac:dyDescent="0.2">
      <c r="B16" s="5" t="s">
        <v>951</v>
      </c>
      <c r="C16" s="25" t="s">
        <v>952</v>
      </c>
      <c r="D16" s="25" t="s">
        <v>953</v>
      </c>
    </row>
    <row r="17" spans="2:4" s="1" customFormat="1" ht="15.5" customHeight="1" x14ac:dyDescent="0.2">
      <c r="B17" s="7" t="s">
        <v>955</v>
      </c>
      <c r="C17" s="26" t="s">
        <v>964</v>
      </c>
      <c r="D17" s="26"/>
    </row>
    <row r="18" spans="2:4" s="1" customFormat="1" ht="15.5" customHeight="1" x14ac:dyDescent="0.2">
      <c r="B18" s="7" t="s">
        <v>959</v>
      </c>
      <c r="C18" s="26" t="s">
        <v>965</v>
      </c>
      <c r="D18" s="26" t="s">
        <v>957</v>
      </c>
    </row>
    <row r="19" spans="2:4" s="1" customFormat="1" ht="15.5" customHeight="1" x14ac:dyDescent="0.2">
      <c r="B19" s="7" t="s">
        <v>962</v>
      </c>
      <c r="C19" s="26" t="s">
        <v>966</v>
      </c>
      <c r="D19" s="26" t="s">
        <v>957</v>
      </c>
    </row>
    <row r="20" spans="2:4" s="1" customFormat="1" ht="15.5"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6"/>
    </row>
    <row r="2" spans="2:4" s="1" customFormat="1" ht="17.5" x14ac:dyDescent="0.2">
      <c r="B2" s="76"/>
      <c r="C2" s="8" t="s">
        <v>910</v>
      </c>
    </row>
    <row r="3" spans="2:4" s="1" customFormat="1" ht="8" x14ac:dyDescent="0.2">
      <c r="B3" s="76"/>
      <c r="C3" s="88"/>
    </row>
    <row r="4" spans="2:4" s="1" customFormat="1" ht="8" x14ac:dyDescent="0.2">
      <c r="C4" s="88"/>
    </row>
    <row r="5" spans="2:4" s="1" customFormat="1" ht="15.5" x14ac:dyDescent="0.2">
      <c r="B5" s="78" t="s">
        <v>1025</v>
      </c>
      <c r="C5" s="78"/>
    </row>
    <row r="6" spans="2:4" s="1" customFormat="1" x14ac:dyDescent="0.2">
      <c r="B6" s="7" t="s">
        <v>1026</v>
      </c>
    </row>
    <row r="7" spans="2:4" s="1" customFormat="1" ht="8" x14ac:dyDescent="0.2"/>
    <row r="8" spans="2:4" s="1" customFormat="1" ht="15.5" x14ac:dyDescent="0.2">
      <c r="B8" s="72" t="s">
        <v>1027</v>
      </c>
      <c r="C8" s="72"/>
    </row>
    <row r="9" spans="2:4" s="1" customFormat="1" ht="8" x14ac:dyDescent="0.2"/>
    <row r="10" spans="2:4" s="1" customFormat="1" ht="13" x14ac:dyDescent="0.3">
      <c r="B10" s="27" t="s">
        <v>970</v>
      </c>
      <c r="C10" s="28">
        <v>2250000000</v>
      </c>
      <c r="D10" s="29" t="s">
        <v>971</v>
      </c>
    </row>
    <row r="11" spans="2:4" s="1" customFormat="1" ht="13" x14ac:dyDescent="0.3">
      <c r="B11" s="27" t="s">
        <v>972</v>
      </c>
      <c r="C11" s="28">
        <v>2950962144.2799602</v>
      </c>
      <c r="D11" s="29" t="s">
        <v>973</v>
      </c>
    </row>
    <row r="12" spans="2:4" s="1" customFormat="1" ht="13" x14ac:dyDescent="0.3">
      <c r="B12" s="27" t="s">
        <v>974</v>
      </c>
      <c r="C12" s="28">
        <v>13000000</v>
      </c>
      <c r="D12" s="29" t="s">
        <v>975</v>
      </c>
    </row>
    <row r="13" spans="2:4" s="1" customFormat="1" ht="13" x14ac:dyDescent="0.3">
      <c r="B13" s="27" t="s">
        <v>976</v>
      </c>
      <c r="C13" s="28">
        <v>122713267.95999999</v>
      </c>
      <c r="D13" s="29" t="s">
        <v>977</v>
      </c>
    </row>
    <row r="14" spans="2:4" s="1" customFormat="1" ht="13" x14ac:dyDescent="0.3">
      <c r="B14" s="27" t="s">
        <v>978</v>
      </c>
      <c r="C14" s="30">
        <v>0.37185573877331601</v>
      </c>
      <c r="D14" s="31"/>
    </row>
    <row r="15" spans="2:4" s="1" customFormat="1" ht="8" x14ac:dyDescent="0.2"/>
    <row r="16" spans="2:4" s="1" customFormat="1" ht="15.5" x14ac:dyDescent="0.2">
      <c r="B16" s="72" t="s">
        <v>1028</v>
      </c>
      <c r="C16" s="72"/>
    </row>
    <row r="17" spans="2:4" s="1" customFormat="1" ht="8" x14ac:dyDescent="0.2"/>
    <row r="18" spans="2:4" s="1" customFormat="1" ht="13" x14ac:dyDescent="0.3">
      <c r="B18" s="27" t="s">
        <v>979</v>
      </c>
      <c r="C18" s="28">
        <v>2404182894.3334699</v>
      </c>
      <c r="D18" s="29" t="s">
        <v>980</v>
      </c>
    </row>
    <row r="19" spans="2:4" s="1" customFormat="1" ht="13" x14ac:dyDescent="0.25">
      <c r="B19" s="27" t="s">
        <v>981</v>
      </c>
      <c r="C19" s="30">
        <v>1.0685257308148699</v>
      </c>
      <c r="D19" s="32" t="s">
        <v>982</v>
      </c>
    </row>
    <row r="20" spans="2:4" s="1" customFormat="1" ht="13" x14ac:dyDescent="0.3">
      <c r="B20" s="2" t="s">
        <v>983</v>
      </c>
      <c r="C20" s="33" t="s">
        <v>984</v>
      </c>
      <c r="D20" s="34" t="s">
        <v>985</v>
      </c>
    </row>
    <row r="21" spans="2:4" s="1" customFormat="1" ht="8" x14ac:dyDescent="0.2"/>
    <row r="22" spans="2:4" s="1" customFormat="1" ht="15.5" x14ac:dyDescent="0.2">
      <c r="B22" s="72" t="s">
        <v>1029</v>
      </c>
      <c r="C22" s="72"/>
    </row>
    <row r="23" spans="2:4" s="1" customFormat="1" ht="8" x14ac:dyDescent="0.2"/>
    <row r="24" spans="2:4" s="1" customFormat="1" ht="13" x14ac:dyDescent="0.3">
      <c r="B24" s="27" t="s">
        <v>986</v>
      </c>
      <c r="C24" s="28">
        <v>12905062.609999999</v>
      </c>
      <c r="D24" s="29" t="s">
        <v>987</v>
      </c>
    </row>
    <row r="25" spans="2:4" s="1" customFormat="1" ht="13" x14ac:dyDescent="0.3">
      <c r="B25" s="27" t="s">
        <v>988</v>
      </c>
      <c r="C25" s="28">
        <v>122713267.95999999</v>
      </c>
      <c r="D25" s="29" t="s">
        <v>989</v>
      </c>
    </row>
    <row r="26" spans="2:4" s="1" customFormat="1" ht="13" x14ac:dyDescent="0.3">
      <c r="B26" s="27" t="s">
        <v>990</v>
      </c>
      <c r="C26" s="35">
        <v>0</v>
      </c>
      <c r="D26" s="29" t="s">
        <v>991</v>
      </c>
    </row>
    <row r="27" spans="2:4" s="1" customFormat="1" ht="13" x14ac:dyDescent="0.3">
      <c r="B27" s="27" t="s">
        <v>979</v>
      </c>
      <c r="C27" s="28">
        <v>2404182894.3334699</v>
      </c>
      <c r="D27" s="29"/>
    </row>
    <row r="28" spans="2:4" s="1" customFormat="1" ht="13" x14ac:dyDescent="0.25">
      <c r="B28" s="27" t="s">
        <v>992</v>
      </c>
      <c r="C28" s="30">
        <v>1.1288005444015401</v>
      </c>
      <c r="D28" s="32" t="s">
        <v>982</v>
      </c>
    </row>
    <row r="29" spans="2:4" s="1" customFormat="1" ht="13" x14ac:dyDescent="0.3">
      <c r="B29" s="2" t="s">
        <v>993</v>
      </c>
      <c r="C29" s="33" t="s">
        <v>984</v>
      </c>
      <c r="D29" s="34" t="s">
        <v>994</v>
      </c>
    </row>
    <row r="30" spans="2:4" s="1" customFormat="1" ht="8" x14ac:dyDescent="0.2"/>
    <row r="31" spans="2:4" s="1" customFormat="1" ht="15.5" x14ac:dyDescent="0.2">
      <c r="B31" s="72" t="s">
        <v>1030</v>
      </c>
      <c r="C31" s="72"/>
    </row>
    <row r="32" spans="2:4" s="1" customFormat="1" ht="8" x14ac:dyDescent="0.2"/>
    <row r="33" spans="2:4" s="1" customFormat="1" ht="13" x14ac:dyDescent="0.3">
      <c r="B33" s="27" t="s">
        <v>995</v>
      </c>
      <c r="C33" s="28">
        <v>359064048.76999998</v>
      </c>
      <c r="D33" s="29" t="s">
        <v>996</v>
      </c>
    </row>
    <row r="34" spans="2:4" s="1" customFormat="1" ht="13" x14ac:dyDescent="0.3">
      <c r="B34" s="27" t="s">
        <v>997</v>
      </c>
      <c r="C34" s="28">
        <v>359064048.76999998</v>
      </c>
      <c r="D34" s="29"/>
    </row>
    <row r="35" spans="2:4" s="1" customFormat="1" ht="13" x14ac:dyDescent="0.3">
      <c r="B35" s="27" t="s">
        <v>998</v>
      </c>
      <c r="C35" s="36" t="s">
        <v>91</v>
      </c>
      <c r="D35" s="29"/>
    </row>
    <row r="36" spans="2:4" s="1" customFormat="1" ht="13" x14ac:dyDescent="0.3">
      <c r="B36" s="27" t="s">
        <v>999</v>
      </c>
      <c r="C36" s="36" t="s">
        <v>91</v>
      </c>
      <c r="D36" s="29"/>
    </row>
    <row r="37" spans="2:4" s="1" customFormat="1" ht="13" x14ac:dyDescent="0.3">
      <c r="B37" s="27" t="s">
        <v>1000</v>
      </c>
      <c r="C37" s="36" t="s">
        <v>91</v>
      </c>
      <c r="D37" s="31"/>
    </row>
    <row r="38" spans="2:4" s="1" customFormat="1" ht="13" x14ac:dyDescent="0.3">
      <c r="B38" s="27" t="s">
        <v>1001</v>
      </c>
      <c r="C38" s="28">
        <v>2539801224.90347</v>
      </c>
      <c r="D38" s="29" t="s">
        <v>1002</v>
      </c>
    </row>
    <row r="39" spans="2:4" s="1" customFormat="1" ht="13" x14ac:dyDescent="0.3">
      <c r="B39" s="27" t="s">
        <v>979</v>
      </c>
      <c r="C39" s="28">
        <v>2404182894.3334699</v>
      </c>
      <c r="D39" s="31"/>
    </row>
    <row r="40" spans="2:4" s="1" customFormat="1" ht="13" x14ac:dyDescent="0.3">
      <c r="B40" s="27" t="s">
        <v>1003</v>
      </c>
      <c r="C40" s="28">
        <v>12905062.609999999</v>
      </c>
      <c r="D40" s="31"/>
    </row>
    <row r="41" spans="2:4" s="1" customFormat="1" ht="13" x14ac:dyDescent="0.3">
      <c r="B41" s="27" t="s">
        <v>1004</v>
      </c>
      <c r="C41" s="28">
        <v>122713267.95999999</v>
      </c>
      <c r="D41" s="31"/>
    </row>
    <row r="42" spans="2:4" s="1" customFormat="1" ht="13" x14ac:dyDescent="0.3">
      <c r="B42" s="27" t="s">
        <v>1000</v>
      </c>
      <c r="C42" s="36" t="s">
        <v>91</v>
      </c>
      <c r="D42" s="31"/>
    </row>
    <row r="43" spans="2:4" s="1" customFormat="1" ht="13" x14ac:dyDescent="0.3">
      <c r="B43" s="27" t="s">
        <v>1005</v>
      </c>
      <c r="C43" s="28">
        <v>56875000</v>
      </c>
      <c r="D43" s="29" t="s">
        <v>1006</v>
      </c>
    </row>
    <row r="44" spans="2:4" s="1" customFormat="1" ht="13" x14ac:dyDescent="0.3">
      <c r="B44" s="27" t="s">
        <v>1007</v>
      </c>
      <c r="C44" s="28">
        <v>22409823.732563101</v>
      </c>
      <c r="D44" s="29" t="s">
        <v>1008</v>
      </c>
    </row>
    <row r="45" spans="2:4" s="1" customFormat="1" ht="13" x14ac:dyDescent="0.3">
      <c r="B45" s="27" t="s">
        <v>1009</v>
      </c>
      <c r="C45" s="28">
        <v>2250000000</v>
      </c>
      <c r="D45" s="29" t="s">
        <v>1010</v>
      </c>
    </row>
    <row r="46" spans="2:4" s="1" customFormat="1" ht="13" x14ac:dyDescent="0.3">
      <c r="B46" s="27" t="s">
        <v>1011</v>
      </c>
      <c r="C46" s="28">
        <v>569580449.94090497</v>
      </c>
      <c r="D46" s="31"/>
    </row>
    <row r="47" spans="2:4" s="1" customFormat="1" ht="13" x14ac:dyDescent="0.3">
      <c r="B47" s="2" t="s">
        <v>1012</v>
      </c>
      <c r="C47" s="33" t="s">
        <v>984</v>
      </c>
      <c r="D47" s="31"/>
    </row>
    <row r="48" spans="2:4" s="1" customFormat="1" ht="8" x14ac:dyDescent="0.2"/>
    <row r="49" spans="2:4" s="1" customFormat="1" ht="15.5" x14ac:dyDescent="0.2">
      <c r="B49" s="72" t="s">
        <v>1031</v>
      </c>
      <c r="C49" s="72"/>
    </row>
    <row r="50" spans="2:4" s="1" customFormat="1" ht="8" x14ac:dyDescent="0.2"/>
    <row r="51" spans="2:4" s="1" customFormat="1" ht="13" x14ac:dyDescent="0.3">
      <c r="B51" s="27" t="s">
        <v>1013</v>
      </c>
      <c r="C51" s="28">
        <v>287147598.544999</v>
      </c>
      <c r="D51" s="29" t="s">
        <v>1014</v>
      </c>
    </row>
    <row r="52" spans="2:4" s="1" customFormat="1" ht="13" x14ac:dyDescent="0.3">
      <c r="B52" s="27" t="s">
        <v>1015</v>
      </c>
      <c r="C52" s="28">
        <v>-13220336.750498001</v>
      </c>
      <c r="D52" s="29" t="s">
        <v>1016</v>
      </c>
    </row>
    <row r="53" spans="2:4" s="1" customFormat="1" ht="13" x14ac:dyDescent="0.3">
      <c r="B53" s="27" t="s">
        <v>1017</v>
      </c>
      <c r="C53" s="28">
        <v>273927261.79450101</v>
      </c>
      <c r="D53" s="29"/>
    </row>
    <row r="54" spans="2:4" s="1" customFormat="1" ht="13" x14ac:dyDescent="0.3">
      <c r="B54" s="2" t="s">
        <v>1018</v>
      </c>
      <c r="C54" s="33" t="s">
        <v>984</v>
      </c>
      <c r="D54" s="29"/>
    </row>
    <row r="55" spans="2:4" s="1" customFormat="1" ht="13" x14ac:dyDescent="0.3">
      <c r="B55" s="27" t="s">
        <v>1019</v>
      </c>
      <c r="C55" s="28">
        <v>10755985.275</v>
      </c>
      <c r="D55" s="29" t="s">
        <v>1020</v>
      </c>
    </row>
    <row r="56" spans="2:4" s="1" customFormat="1" ht="13" x14ac:dyDescent="0.3">
      <c r="B56" s="27" t="s">
        <v>1021</v>
      </c>
      <c r="C56" s="28">
        <v>3125000</v>
      </c>
      <c r="D56" s="29" t="s">
        <v>1022</v>
      </c>
    </row>
    <row r="57" spans="2:4" s="1" customFormat="1" ht="13" x14ac:dyDescent="0.3">
      <c r="B57" s="27" t="s">
        <v>1023</v>
      </c>
      <c r="C57" s="28">
        <v>7630985.2750000004</v>
      </c>
      <c r="D57" s="29" t="s">
        <v>1024</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zoomScaleNormal="100" zoomScaleSheetLayoutView="96" workbookViewId="0"/>
  </sheetViews>
  <sheetFormatPr defaultRowHeight="14.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6" customHeight="1" x14ac:dyDescent="0.2">
      <c r="B1" s="76"/>
    </row>
    <row r="2" spans="2:7" s="1" customFormat="1" ht="15.25" customHeight="1" x14ac:dyDescent="0.2">
      <c r="B2" s="76"/>
      <c r="D2" s="82" t="s">
        <v>910</v>
      </c>
      <c r="E2" s="82"/>
      <c r="F2" s="82"/>
      <c r="G2" s="82"/>
    </row>
    <row r="3" spans="2:7" s="1" customFormat="1" ht="3.9" customHeight="1" x14ac:dyDescent="0.2">
      <c r="B3" s="76"/>
    </row>
    <row r="4" spans="2:7" s="1" customFormat="1" ht="22.75" customHeight="1" x14ac:dyDescent="0.2">
      <c r="B4" s="78" t="s">
        <v>1067</v>
      </c>
      <c r="C4" s="78"/>
      <c r="D4" s="78"/>
      <c r="E4" s="78"/>
      <c r="F4" s="78"/>
    </row>
    <row r="5" spans="2:7" s="1" customFormat="1" ht="4.25" customHeight="1" x14ac:dyDescent="0.2"/>
    <row r="6" spans="2:7" s="1" customFormat="1" ht="16.399999999999999" customHeight="1" x14ac:dyDescent="0.2">
      <c r="B6" s="9" t="s">
        <v>1069</v>
      </c>
      <c r="C6" s="3">
        <v>44834</v>
      </c>
      <c r="D6" s="50" t="s">
        <v>1068</v>
      </c>
    </row>
    <row r="7" spans="2:7" s="1" customFormat="1" ht="2.9" customHeight="1" x14ac:dyDescent="0.2"/>
    <row r="8" spans="2:7" s="1" customFormat="1" ht="12.75" customHeight="1" x14ac:dyDescent="0.2">
      <c r="B8" s="87" t="s">
        <v>1070</v>
      </c>
      <c r="C8" s="87"/>
      <c r="D8" s="87"/>
      <c r="E8" s="87"/>
      <c r="F8" s="87"/>
    </row>
    <row r="9" spans="2:7" s="1" customFormat="1" ht="7.4" customHeight="1" x14ac:dyDescent="0.2"/>
    <row r="10" spans="2:7" s="1" customFormat="1" ht="12.15" customHeight="1" x14ac:dyDescent="0.2">
      <c r="B10" s="89" t="s">
        <v>1071</v>
      </c>
      <c r="C10" s="89"/>
      <c r="D10" s="89"/>
    </row>
    <row r="11" spans="2:7" s="1" customFormat="1" ht="3.5" customHeight="1" x14ac:dyDescent="0.2"/>
    <row r="12" spans="2:7" s="1" customFormat="1" ht="11.4" customHeight="1" x14ac:dyDescent="0.2">
      <c r="B12" s="90" t="s">
        <v>1032</v>
      </c>
      <c r="C12" s="90"/>
      <c r="D12" s="90"/>
      <c r="E12" s="90"/>
      <c r="F12" s="37">
        <v>2950962144.2799602</v>
      </c>
    </row>
    <row r="13" spans="2:7" s="1" customFormat="1" ht="11.4" customHeight="1" x14ac:dyDescent="0.2">
      <c r="B13" s="91" t="s">
        <v>1033</v>
      </c>
      <c r="C13" s="91"/>
      <c r="D13" s="91"/>
      <c r="E13" s="91"/>
      <c r="F13" s="38">
        <v>2950962144.2799602</v>
      </c>
    </row>
    <row r="14" spans="2:7" s="1" customFormat="1" ht="11.4" customHeight="1" x14ac:dyDescent="0.2">
      <c r="B14" s="91" t="s">
        <v>1034</v>
      </c>
      <c r="C14" s="91"/>
      <c r="D14" s="91"/>
      <c r="E14" s="91"/>
      <c r="F14" s="38">
        <v>359064048.76999998</v>
      </c>
    </row>
    <row r="15" spans="2:7" s="1" customFormat="1" ht="11.4" customHeight="1" x14ac:dyDescent="0.2">
      <c r="B15" s="91" t="s">
        <v>456</v>
      </c>
      <c r="C15" s="91"/>
      <c r="D15" s="91"/>
      <c r="E15" s="91"/>
      <c r="F15" s="38">
        <v>24049</v>
      </c>
    </row>
    <row r="16" spans="2:7" s="1" customFormat="1" ht="11.4" customHeight="1" x14ac:dyDescent="0.2">
      <c r="B16" s="91" t="s">
        <v>1035</v>
      </c>
      <c r="C16" s="91"/>
      <c r="D16" s="91"/>
      <c r="E16" s="91"/>
      <c r="F16" s="38">
        <v>43299</v>
      </c>
    </row>
    <row r="17" spans="2:6" s="1" customFormat="1" ht="11.4" customHeight="1" x14ac:dyDescent="0.2">
      <c r="B17" s="91" t="s">
        <v>1036</v>
      </c>
      <c r="C17" s="91"/>
      <c r="D17" s="91"/>
      <c r="E17" s="91"/>
      <c r="F17" s="38">
        <v>122706.230790469</v>
      </c>
    </row>
    <row r="18" spans="2:6" s="1" customFormat="1" ht="11.4" customHeight="1" x14ac:dyDescent="0.2">
      <c r="B18" s="91" t="s">
        <v>1037</v>
      </c>
      <c r="C18" s="91"/>
      <c r="D18" s="91"/>
      <c r="E18" s="91"/>
      <c r="F18" s="38">
        <v>68153.124651378297</v>
      </c>
    </row>
    <row r="19" spans="2:6" s="1" customFormat="1" ht="11.4" customHeight="1" x14ac:dyDescent="0.2">
      <c r="B19" s="91" t="s">
        <v>1038</v>
      </c>
      <c r="C19" s="91"/>
      <c r="D19" s="91"/>
      <c r="E19" s="91"/>
      <c r="F19" s="39">
        <v>0.53258555125229501</v>
      </c>
    </row>
    <row r="20" spans="2:6" s="1" customFormat="1" ht="11.4" customHeight="1" x14ac:dyDescent="0.2">
      <c r="B20" s="91" t="s">
        <v>1039</v>
      </c>
      <c r="C20" s="91"/>
      <c r="D20" s="91"/>
      <c r="E20" s="91"/>
      <c r="F20" s="39">
        <v>0.57975773409238496</v>
      </c>
    </row>
    <row r="21" spans="2:6" s="1" customFormat="1" ht="11.4" customHeight="1" x14ac:dyDescent="0.2">
      <c r="B21" s="91" t="s">
        <v>1040</v>
      </c>
      <c r="C21" s="91"/>
      <c r="D21" s="91"/>
      <c r="E21" s="91"/>
      <c r="F21" s="40">
        <v>4.2418358308797099</v>
      </c>
    </row>
    <row r="22" spans="2:6" s="1" customFormat="1" ht="11.4" customHeight="1" x14ac:dyDescent="0.2">
      <c r="B22" s="91" t="s">
        <v>1041</v>
      </c>
      <c r="C22" s="91"/>
      <c r="D22" s="91"/>
      <c r="E22" s="91"/>
      <c r="F22" s="40">
        <v>14.001201398707</v>
      </c>
    </row>
    <row r="23" spans="2:6" s="1" customFormat="1" ht="11.4" customHeight="1" x14ac:dyDescent="0.2">
      <c r="B23" s="91" t="s">
        <v>1042</v>
      </c>
      <c r="C23" s="91"/>
      <c r="D23" s="91"/>
      <c r="E23" s="91"/>
      <c r="F23" s="40">
        <v>18.243035334352999</v>
      </c>
    </row>
    <row r="24" spans="2:6" s="1" customFormat="1" ht="11.4" customHeight="1" x14ac:dyDescent="0.2">
      <c r="B24" s="91" t="s">
        <v>1043</v>
      </c>
      <c r="C24" s="91"/>
      <c r="D24" s="91"/>
      <c r="E24" s="91"/>
      <c r="F24" s="39">
        <v>0.93328596860125901</v>
      </c>
    </row>
    <row r="25" spans="2:6" s="1" customFormat="1" ht="11.4" customHeight="1" x14ac:dyDescent="0.2">
      <c r="B25" s="91" t="s">
        <v>1044</v>
      </c>
      <c r="C25" s="91"/>
      <c r="D25" s="91"/>
      <c r="E25" s="91"/>
      <c r="F25" s="39">
        <v>6.6714031398744697E-2</v>
      </c>
    </row>
    <row r="26" spans="2:6" s="1" customFormat="1" ht="11.4" customHeight="1" x14ac:dyDescent="0.2">
      <c r="B26" s="91" t="s">
        <v>1045</v>
      </c>
      <c r="C26" s="91"/>
      <c r="D26" s="91"/>
      <c r="E26" s="91"/>
      <c r="F26" s="39">
        <v>1.6632438383683501E-2</v>
      </c>
    </row>
    <row r="27" spans="2:6" s="1" customFormat="1" ht="11.4" customHeight="1" x14ac:dyDescent="0.2">
      <c r="B27" s="91" t="s">
        <v>1046</v>
      </c>
      <c r="C27" s="91"/>
      <c r="D27" s="91"/>
      <c r="E27" s="91"/>
      <c r="F27" s="39">
        <v>1.67966214783302E-2</v>
      </c>
    </row>
    <row r="28" spans="2:6" s="1" customFormat="1" ht="11.4" customHeight="1" x14ac:dyDescent="0.2">
      <c r="B28" s="91" t="s">
        <v>1047</v>
      </c>
      <c r="C28" s="91"/>
      <c r="D28" s="91"/>
      <c r="E28" s="91"/>
      <c r="F28" s="39">
        <v>1.4335623526258799E-2</v>
      </c>
    </row>
    <row r="29" spans="2:6" s="1" customFormat="1" ht="11.4" customHeight="1" x14ac:dyDescent="0.2">
      <c r="B29" s="91" t="s">
        <v>1048</v>
      </c>
      <c r="C29" s="91"/>
      <c r="D29" s="91"/>
      <c r="E29" s="91"/>
      <c r="F29" s="40">
        <v>7.2978932779001298</v>
      </c>
    </row>
    <row r="30" spans="2:6" s="1" customFormat="1" ht="11.4" customHeight="1" x14ac:dyDescent="0.2">
      <c r="B30" s="92" t="s">
        <v>1049</v>
      </c>
      <c r="C30" s="92"/>
      <c r="D30" s="92"/>
      <c r="E30" s="92"/>
      <c r="F30" s="41">
        <v>6.8567339732811901</v>
      </c>
    </row>
    <row r="31" spans="2:6" s="1" customFormat="1" ht="3.5" customHeight="1" x14ac:dyDescent="0.2"/>
    <row r="32" spans="2:6" s="1" customFormat="1" ht="12.75" customHeight="1" x14ac:dyDescent="0.2">
      <c r="B32" s="87" t="s">
        <v>1072</v>
      </c>
      <c r="C32" s="87"/>
      <c r="D32" s="87"/>
      <c r="E32" s="87"/>
      <c r="F32" s="87"/>
    </row>
    <row r="33" spans="2:6" s="1" customFormat="1" ht="3.5" customHeight="1" x14ac:dyDescent="0.2"/>
    <row r="34" spans="2:6" s="1" customFormat="1" ht="14.25" customHeight="1" x14ac:dyDescent="0.25">
      <c r="B34" s="93" t="s">
        <v>1050</v>
      </c>
      <c r="C34" s="93"/>
      <c r="D34" s="93"/>
      <c r="E34" s="93"/>
      <c r="F34" s="28">
        <v>122713267.95999999</v>
      </c>
    </row>
    <row r="35" spans="2:6" s="1" customFormat="1" ht="3.5" customHeight="1" x14ac:dyDescent="0.2"/>
    <row r="36" spans="2:6" s="1" customFormat="1" ht="12.75" customHeight="1" x14ac:dyDescent="0.2">
      <c r="B36" s="87" t="s">
        <v>1073</v>
      </c>
      <c r="C36" s="87"/>
      <c r="D36" s="87"/>
      <c r="E36" s="87"/>
      <c r="F36" s="87"/>
    </row>
    <row r="37" spans="2:6" s="1" customFormat="1" ht="3.5" customHeight="1" x14ac:dyDescent="0.2"/>
    <row r="38" spans="2:6" s="1" customFormat="1" ht="8.9" customHeight="1" x14ac:dyDescent="0.2">
      <c r="B38" s="42"/>
      <c r="C38" s="43" t="s">
        <v>1051</v>
      </c>
      <c r="D38" s="43" t="s">
        <v>1051</v>
      </c>
      <c r="E38" s="43" t="s">
        <v>1051</v>
      </c>
    </row>
    <row r="39" spans="2:6" s="1" customFormat="1" ht="7.15" customHeight="1" x14ac:dyDescent="0.2">
      <c r="B39" s="44" t="s">
        <v>915</v>
      </c>
      <c r="C39" s="45" t="s">
        <v>1052</v>
      </c>
      <c r="D39" s="45" t="s">
        <v>1053</v>
      </c>
      <c r="E39" s="45" t="s">
        <v>1054</v>
      </c>
    </row>
    <row r="40" spans="2:6" s="1" customFormat="1" ht="9.65" customHeight="1" x14ac:dyDescent="0.2">
      <c r="B40" s="46" t="s">
        <v>10</v>
      </c>
      <c r="C40" s="12" t="s">
        <v>1055</v>
      </c>
      <c r="D40" s="12" t="s">
        <v>1055</v>
      </c>
      <c r="E40" s="12" t="s">
        <v>1055</v>
      </c>
    </row>
    <row r="41" spans="2:6" s="1" customFormat="1" ht="8.5" customHeight="1" x14ac:dyDescent="0.2">
      <c r="B41" s="47" t="s">
        <v>914</v>
      </c>
      <c r="C41" s="48" t="s">
        <v>1056</v>
      </c>
      <c r="D41" s="48" t="s">
        <v>1057</v>
      </c>
      <c r="E41" s="48" t="s">
        <v>1058</v>
      </c>
    </row>
    <row r="42" spans="2:6" s="1" customFormat="1" ht="8.5" customHeight="1" x14ac:dyDescent="0.2">
      <c r="B42" s="46" t="s">
        <v>919</v>
      </c>
      <c r="C42" s="12" t="s">
        <v>1</v>
      </c>
      <c r="D42" s="12" t="s">
        <v>1</v>
      </c>
      <c r="E42" s="12" t="s">
        <v>1</v>
      </c>
    </row>
    <row r="43" spans="2:6" s="1" customFormat="1" ht="8.5" customHeight="1" x14ac:dyDescent="0.2">
      <c r="B43" s="47" t="s">
        <v>1059</v>
      </c>
      <c r="C43" s="13">
        <v>2000000</v>
      </c>
      <c r="D43" s="13">
        <v>6000000</v>
      </c>
      <c r="E43" s="13">
        <v>5000000</v>
      </c>
    </row>
    <row r="44" spans="2:6" s="1" customFormat="1" ht="8.5" customHeight="1" x14ac:dyDescent="0.2">
      <c r="B44" s="47" t="s">
        <v>917</v>
      </c>
      <c r="C44" s="14">
        <v>43385</v>
      </c>
      <c r="D44" s="14">
        <v>43180</v>
      </c>
      <c r="E44" s="14">
        <v>44587</v>
      </c>
    </row>
    <row r="45" spans="2:6" s="1" customFormat="1" ht="8.5" customHeight="1" x14ac:dyDescent="0.2">
      <c r="B45" s="47" t="s">
        <v>918</v>
      </c>
      <c r="C45" s="14">
        <v>46195</v>
      </c>
      <c r="D45" s="14">
        <v>46926</v>
      </c>
      <c r="E45" s="14">
        <v>48143</v>
      </c>
    </row>
    <row r="46" spans="2:6" s="1" customFormat="1" ht="8.5" customHeight="1" x14ac:dyDescent="0.2">
      <c r="B46" s="47" t="s">
        <v>920</v>
      </c>
      <c r="C46" s="12" t="s">
        <v>1060</v>
      </c>
      <c r="D46" s="12" t="s">
        <v>1060</v>
      </c>
      <c r="E46" s="12" t="s">
        <v>1060</v>
      </c>
    </row>
    <row r="47" spans="2:6" s="1" customFormat="1" ht="8.5" customHeight="1" x14ac:dyDescent="0.2">
      <c r="B47" s="46" t="s">
        <v>921</v>
      </c>
      <c r="C47" s="15">
        <v>0.01</v>
      </c>
      <c r="D47" s="15">
        <v>8.0000000000000002E-3</v>
      </c>
      <c r="E47" s="15">
        <v>0</v>
      </c>
    </row>
    <row r="48" spans="2:6" s="1" customFormat="1" ht="8.15" customHeight="1" x14ac:dyDescent="0.2">
      <c r="B48" s="46" t="s">
        <v>1061</v>
      </c>
      <c r="C48" s="12" t="s">
        <v>1062</v>
      </c>
      <c r="D48" s="12" t="s">
        <v>1062</v>
      </c>
      <c r="E48" s="12" t="s">
        <v>1062</v>
      </c>
    </row>
    <row r="49" spans="2:6" s="1" customFormat="1" ht="7.15" customHeight="1" x14ac:dyDescent="0.2">
      <c r="B49" s="46" t="s">
        <v>1063</v>
      </c>
      <c r="C49" s="12" t="s">
        <v>1064</v>
      </c>
      <c r="D49" s="12" t="s">
        <v>1064</v>
      </c>
      <c r="E49" s="12" t="s">
        <v>1064</v>
      </c>
    </row>
    <row r="50" spans="2:6" s="1" customFormat="1" ht="9.9" customHeight="1" x14ac:dyDescent="0.2">
      <c r="B50" s="46" t="s">
        <v>1065</v>
      </c>
      <c r="C50" s="12" t="s">
        <v>1066</v>
      </c>
      <c r="D50" s="12" t="s">
        <v>1066</v>
      </c>
      <c r="E50" s="12" t="s">
        <v>1066</v>
      </c>
    </row>
    <row r="51" spans="2:6" s="1" customFormat="1" ht="17.399999999999999" customHeight="1" x14ac:dyDescent="0.2"/>
    <row r="52" spans="2:6" s="1" customFormat="1" ht="12.75" customHeight="1" x14ac:dyDescent="0.2">
      <c r="B52" s="87" t="s">
        <v>1074</v>
      </c>
      <c r="C52" s="87"/>
      <c r="D52" s="87"/>
      <c r="E52" s="87"/>
      <c r="F52" s="87"/>
    </row>
    <row r="53" spans="2:6" s="1" customFormat="1" ht="3.5" customHeight="1" x14ac:dyDescent="0.2"/>
    <row r="54" spans="2:6" s="1" customFormat="1" ht="12.75" customHeight="1" x14ac:dyDescent="0.2">
      <c r="B54" s="7" t="s">
        <v>1075</v>
      </c>
    </row>
    <row r="55" spans="2:6" s="1" customFormat="1" ht="3.5" customHeight="1" x14ac:dyDescent="0.2"/>
    <row r="56" spans="2:6" s="1" customFormat="1" ht="12.75" customHeight="1" x14ac:dyDescent="0.2">
      <c r="B56" s="87" t="s">
        <v>1076</v>
      </c>
      <c r="C56" s="87"/>
      <c r="D56" s="87"/>
      <c r="E56" s="87"/>
      <c r="F56" s="87"/>
    </row>
    <row r="57" spans="2:6" s="1" customFormat="1" ht="3.5" customHeight="1" x14ac:dyDescent="0.2"/>
    <row r="58" spans="2:6" s="1" customFormat="1" ht="14.25" customHeight="1" x14ac:dyDescent="0.25">
      <c r="B58" s="49">
        <v>12550402.17</v>
      </c>
      <c r="C58" s="27" t="s">
        <v>1</v>
      </c>
    </row>
    <row r="59" spans="2:6" s="1" customFormat="1" ht="19.149999999999999" customHeight="1"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'C. HTT Harmonised Glossary'!Print_Area</vt:lpstr>
      <vt:lpstr>'D10. Amortisation Graph '!Print_Area</vt:lpstr>
      <vt:lpstr>'D7. Stratification Graphs'!Print_Area</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2022-10-04T18:00:41Z</dcterms:created>
  <dcterms:modified xsi:type="dcterms:W3CDTF">2022-10-10T13:24:53Z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2022-10-10T13:24:48Z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838c64fe-51eb-4c7a-96ce-ccef4256c6ce</vt:lpwstr>
  </property>
  <property fmtid="{D5CDD505-2E9C-101B-9397-08002B2CF9AE}" pid="8" name="MSIP_Label_8ffbc0b8-e97b-47d1-beac-cb0955d66f3b_ContentBits">
    <vt:lpwstr>2</vt:lpwstr>
  </property>
</Properties>
</file>