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_05\"/>
    </mc:Choice>
  </mc:AlternateContent>
  <xr:revisionPtr revIDLastSave="0" documentId="13_ncr:1_{E09CD88E-95C1-4B28-8C85-A6470667CED8}" xr6:coauthVersionLast="44" xr6:coauthVersionMax="44" xr10:uidLastSave="{00000000-0000-0000-0000-000000000000}"/>
  <bookViews>
    <workbookView xWindow="-110" yWindow="-110" windowWidth="19420" windowHeight="1042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Glossary'!$A$1:$C$58</definedName>
    <definedName name="_xlnm.Print_Area" localSheetId="30">'D10. Amortisation Graph '!$B$1:$B$2</definedName>
    <definedName name="_xlnm.Print_Area" localSheetId="11">'D7. Stratification Graphs'!$A$1:$S$56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Performance'!$B$2:$L$19</definedName>
    <definedName name="Print_Area_27">'D9. Amortisation'!$B$1:$P$367</definedName>
    <definedName name="Print_Area_3">'D1. Front Page'!$B$1:$O$28</definedName>
    <definedName name="Print_Area_4">'D2. Covered Bond Series'!$B$1:$U$20</definedName>
    <definedName name="Print_Area_5">'D3. Ratings'!$B$2:$I$18</definedName>
    <definedName name="Print_Area_6">'D4. Tests Royal Decree'!$B$1:$U$88</definedName>
    <definedName name="Print_Area_7">'D5. Cover Pool Summary'!$B$1:$U$53</definedName>
    <definedName name="Print_Area_8">'D6. Stratification Tables'!$B$2:$AI$323</definedName>
    <definedName name="Print_Area_9">'D7. Stratification Graphs'!$A$2:$S$55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G576" i="34" s="1"/>
  <c r="C577" i="34"/>
  <c r="F573" i="34" s="1"/>
  <c r="F576" i="34"/>
  <c r="F574" i="34"/>
  <c r="G573" i="34"/>
  <c r="D570" i="34"/>
  <c r="G569" i="34" s="1"/>
  <c r="C570" i="34"/>
  <c r="F569" i="34" s="1"/>
  <c r="G568" i="34"/>
  <c r="F567" i="34"/>
  <c r="G566" i="34"/>
  <c r="G564" i="34"/>
  <c r="G562" i="34"/>
  <c r="F562" i="34"/>
  <c r="G560" i="34"/>
  <c r="D555" i="34"/>
  <c r="G554" i="34" s="1"/>
  <c r="C555" i="34"/>
  <c r="F553" i="34" s="1"/>
  <c r="G553" i="34"/>
  <c r="G551" i="34"/>
  <c r="F551" i="34"/>
  <c r="G549" i="34"/>
  <c r="G547" i="34"/>
  <c r="F547" i="34"/>
  <c r="G545" i="34"/>
  <c r="G543" i="34"/>
  <c r="F543" i="34"/>
  <c r="G541" i="34"/>
  <c r="G539" i="34"/>
  <c r="F539" i="34"/>
  <c r="G537" i="34"/>
  <c r="D532" i="34"/>
  <c r="C532" i="34"/>
  <c r="F531" i="34" s="1"/>
  <c r="G530" i="34"/>
  <c r="F529" i="34"/>
  <c r="G526" i="34"/>
  <c r="G524" i="34"/>
  <c r="F524" i="34"/>
  <c r="G522" i="34"/>
  <c r="G518" i="34"/>
  <c r="G516" i="34"/>
  <c r="F516" i="34"/>
  <c r="G514" i="34"/>
  <c r="G478" i="34"/>
  <c r="D475" i="34"/>
  <c r="G476" i="34" s="1"/>
  <c r="C475" i="34"/>
  <c r="G471" i="34"/>
  <c r="G467" i="34"/>
  <c r="F467" i="34"/>
  <c r="G456" i="34"/>
  <c r="F455" i="34"/>
  <c r="D453" i="34"/>
  <c r="G445" i="34" s="1"/>
  <c r="C453" i="34"/>
  <c r="F456" i="34" s="1"/>
  <c r="F452" i="34"/>
  <c r="G449" i="34"/>
  <c r="F448" i="34"/>
  <c r="D440" i="34"/>
  <c r="G438" i="34" s="1"/>
  <c r="C440" i="34"/>
  <c r="G434" i="34"/>
  <c r="G430" i="34"/>
  <c r="G426" i="34"/>
  <c r="G422" i="34"/>
  <c r="G418" i="34"/>
  <c r="D360" i="34"/>
  <c r="C360" i="34"/>
  <c r="F359" i="34"/>
  <c r="F358" i="34"/>
  <c r="F357" i="34"/>
  <c r="F356" i="34"/>
  <c r="D353" i="34"/>
  <c r="C353" i="34"/>
  <c r="F351" i="34" s="1"/>
  <c r="G351" i="34"/>
  <c r="G349" i="34"/>
  <c r="F349" i="34"/>
  <c r="G347" i="34"/>
  <c r="D343" i="34"/>
  <c r="G341" i="34" s="1"/>
  <c r="C343" i="34"/>
  <c r="F338" i="34" s="1"/>
  <c r="G342" i="34"/>
  <c r="G340" i="34"/>
  <c r="G339" i="34"/>
  <c r="G338" i="34"/>
  <c r="G336" i="34"/>
  <c r="G335" i="34"/>
  <c r="F335" i="34"/>
  <c r="G333" i="34"/>
  <c r="F333" i="34"/>
  <c r="D328" i="34"/>
  <c r="G310" i="34" s="1"/>
  <c r="G328" i="34" s="1"/>
  <c r="C328" i="34"/>
  <c r="F310" i="34" s="1"/>
  <c r="F328" i="34" s="1"/>
  <c r="D305" i="34"/>
  <c r="G289" i="34" s="1"/>
  <c r="C305" i="34"/>
  <c r="F301" i="34"/>
  <c r="F298" i="34"/>
  <c r="G297" i="34"/>
  <c r="F295" i="34"/>
  <c r="F294" i="34"/>
  <c r="F291" i="34"/>
  <c r="F290" i="34"/>
  <c r="F288" i="34"/>
  <c r="F287" i="34"/>
  <c r="D249" i="34"/>
  <c r="C249" i="34"/>
  <c r="D227" i="34"/>
  <c r="G229" i="34" s="1"/>
  <c r="C227" i="34"/>
  <c r="F233" i="34" s="1"/>
  <c r="F225" i="34"/>
  <c r="F223" i="34"/>
  <c r="F221" i="34"/>
  <c r="F219" i="34"/>
  <c r="D214" i="34"/>
  <c r="C214" i="34"/>
  <c r="F213" i="34" s="1"/>
  <c r="F212" i="34"/>
  <c r="F210" i="34"/>
  <c r="F208" i="34"/>
  <c r="F206" i="34"/>
  <c r="F204" i="34"/>
  <c r="F202" i="34"/>
  <c r="F200" i="34"/>
  <c r="G198" i="34"/>
  <c r="F198" i="34"/>
  <c r="F196" i="34"/>
  <c r="F194" i="34"/>
  <c r="F192" i="34"/>
  <c r="G190" i="34"/>
  <c r="F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F25" i="34"/>
  <c r="F20" i="34"/>
  <c r="F17" i="34"/>
  <c r="C15" i="34"/>
  <c r="F23" i="34" s="1"/>
  <c r="F14" i="34"/>
  <c r="F13" i="34"/>
  <c r="C299" i="33"/>
  <c r="C298" i="33"/>
  <c r="C296" i="33"/>
  <c r="C295" i="33"/>
  <c r="C294" i="33"/>
  <c r="C291" i="33"/>
  <c r="C289" i="33"/>
  <c r="C288" i="33"/>
  <c r="G227" i="33"/>
  <c r="F227" i="33"/>
  <c r="G226" i="33"/>
  <c r="F226" i="33"/>
  <c r="G225" i="33"/>
  <c r="F225" i="33"/>
  <c r="G224" i="33"/>
  <c r="F224" i="33"/>
  <c r="G223" i="33"/>
  <c r="F223" i="33"/>
  <c r="G222" i="33"/>
  <c r="F222" i="33"/>
  <c r="G221" i="33"/>
  <c r="F221" i="33"/>
  <c r="C220" i="33"/>
  <c r="G219" i="33"/>
  <c r="F219" i="33"/>
  <c r="G218" i="33"/>
  <c r="F218" i="33"/>
  <c r="F220" i="33" s="1"/>
  <c r="G217" i="33"/>
  <c r="F217" i="33"/>
  <c r="C208" i="33"/>
  <c r="F212" i="33" s="1"/>
  <c r="F195" i="33"/>
  <c r="C179" i="33"/>
  <c r="F187" i="33" s="1"/>
  <c r="C167" i="33"/>
  <c r="F165" i="33" s="1"/>
  <c r="D166" i="33"/>
  <c r="D165" i="33"/>
  <c r="D164" i="33"/>
  <c r="C155" i="33"/>
  <c r="F162" i="33" s="1"/>
  <c r="F153" i="33"/>
  <c r="F145" i="33"/>
  <c r="F139" i="33"/>
  <c r="D138" i="33"/>
  <c r="D155" i="33" s="1"/>
  <c r="C129" i="33"/>
  <c r="F136" i="33" s="1"/>
  <c r="F123" i="33"/>
  <c r="F121" i="33"/>
  <c r="F119" i="33"/>
  <c r="F117" i="33"/>
  <c r="F115" i="33"/>
  <c r="F113" i="33"/>
  <c r="D112" i="33"/>
  <c r="D129" i="33" s="1"/>
  <c r="D100" i="33"/>
  <c r="G104" i="33" s="1"/>
  <c r="C100" i="33"/>
  <c r="F105" i="33" s="1"/>
  <c r="F97" i="33"/>
  <c r="G94" i="33"/>
  <c r="F81" i="33"/>
  <c r="D77" i="33"/>
  <c r="G87" i="33" s="1"/>
  <c r="C77" i="33"/>
  <c r="F87" i="33" s="1"/>
  <c r="F76" i="33"/>
  <c r="G73" i="33"/>
  <c r="F73" i="33"/>
  <c r="G71" i="33"/>
  <c r="F71" i="33"/>
  <c r="F70" i="33"/>
  <c r="C58" i="33"/>
  <c r="F63" i="33" s="1"/>
  <c r="F57" i="33"/>
  <c r="D45" i="33"/>
  <c r="D293" i="33"/>
  <c r="F292" i="33"/>
  <c r="D300" i="33"/>
  <c r="G211" i="34" l="1"/>
  <c r="G208" i="34"/>
  <c r="G203" i="34"/>
  <c r="G200" i="34"/>
  <c r="G195" i="34"/>
  <c r="G192" i="34"/>
  <c r="G213" i="34"/>
  <c r="G210" i="34"/>
  <c r="G205" i="34"/>
  <c r="G202" i="34"/>
  <c r="G197" i="34"/>
  <c r="G194" i="34"/>
  <c r="G199" i="34"/>
  <c r="G207" i="34"/>
  <c r="G224" i="34"/>
  <c r="G254" i="34"/>
  <c r="G247" i="34"/>
  <c r="G250" i="34"/>
  <c r="G206" i="34"/>
  <c r="G233" i="34"/>
  <c r="G220" i="34"/>
  <c r="G231" i="34"/>
  <c r="G226" i="34"/>
  <c r="G222" i="34"/>
  <c r="G219" i="34"/>
  <c r="G191" i="34"/>
  <c r="G196" i="34"/>
  <c r="G204" i="34"/>
  <c r="G212" i="34"/>
  <c r="G241" i="34"/>
  <c r="F255" i="34"/>
  <c r="F241" i="34"/>
  <c r="F246" i="34"/>
  <c r="G193" i="34"/>
  <c r="G201" i="34"/>
  <c r="G209" i="34"/>
  <c r="G221" i="34"/>
  <c r="G243" i="34"/>
  <c r="F304" i="34"/>
  <c r="F300" i="34"/>
  <c r="F297" i="34"/>
  <c r="F293" i="34"/>
  <c r="F303" i="34"/>
  <c r="F299" i="34"/>
  <c r="F296" i="34"/>
  <c r="F292" i="34"/>
  <c r="F289" i="34"/>
  <c r="F305" i="34" s="1"/>
  <c r="F302" i="34"/>
  <c r="F438" i="34"/>
  <c r="F433" i="34"/>
  <c r="F429" i="34"/>
  <c r="F425" i="34"/>
  <c r="F421" i="34"/>
  <c r="F417" i="34"/>
  <c r="F436" i="34"/>
  <c r="F432" i="34"/>
  <c r="F428" i="34"/>
  <c r="F424" i="34"/>
  <c r="F420" i="34"/>
  <c r="F416" i="34"/>
  <c r="F478" i="34"/>
  <c r="F477" i="34"/>
  <c r="F474" i="34"/>
  <c r="F470" i="34"/>
  <c r="F481" i="34"/>
  <c r="F476" i="34"/>
  <c r="F473" i="34"/>
  <c r="F469" i="34"/>
  <c r="F480" i="34"/>
  <c r="F472" i="34"/>
  <c r="F577" i="34"/>
  <c r="F21" i="34"/>
  <c r="G416" i="34"/>
  <c r="G420" i="34"/>
  <c r="G424" i="34"/>
  <c r="G428" i="34"/>
  <c r="G432" i="34"/>
  <c r="G436" i="34"/>
  <c r="F445" i="34"/>
  <c r="F450" i="34"/>
  <c r="F458" i="34"/>
  <c r="F575" i="34"/>
  <c r="F16" i="34"/>
  <c r="F24" i="34"/>
  <c r="G334" i="34"/>
  <c r="G337" i="34"/>
  <c r="F346" i="34"/>
  <c r="F350" i="34"/>
  <c r="F360" i="34"/>
  <c r="F447" i="34"/>
  <c r="F451" i="34"/>
  <c r="F454" i="34"/>
  <c r="F459" i="34"/>
  <c r="F521" i="34"/>
  <c r="F540" i="34"/>
  <c r="F544" i="34"/>
  <c r="F548" i="34"/>
  <c r="F552" i="34"/>
  <c r="G575" i="34"/>
  <c r="F86" i="33"/>
  <c r="F95" i="33"/>
  <c r="F98" i="33"/>
  <c r="F147" i="33"/>
  <c r="D167" i="33"/>
  <c r="F60" i="33"/>
  <c r="F102" i="33"/>
  <c r="F77" i="33"/>
  <c r="F74" i="33"/>
  <c r="F93" i="33"/>
  <c r="F96" i="33"/>
  <c r="G98" i="33"/>
  <c r="F141" i="33"/>
  <c r="F149" i="33"/>
  <c r="F53" i="33"/>
  <c r="F58" i="33" s="1"/>
  <c r="F64" i="33"/>
  <c r="F72" i="33"/>
  <c r="F75" i="33"/>
  <c r="F79" i="33"/>
  <c r="F94" i="33"/>
  <c r="G96" i="33"/>
  <c r="F99" i="33"/>
  <c r="F104" i="33"/>
  <c r="F143" i="33"/>
  <c r="F151" i="33"/>
  <c r="F164" i="33"/>
  <c r="G220" i="33"/>
  <c r="F253" i="34"/>
  <c r="G304" i="34"/>
  <c r="G302" i="34"/>
  <c r="G300" i="34"/>
  <c r="G298" i="34"/>
  <c r="G296" i="34"/>
  <c r="G294" i="34"/>
  <c r="G292" i="34"/>
  <c r="G290" i="34"/>
  <c r="G288" i="34"/>
  <c r="F337" i="34"/>
  <c r="F339" i="34"/>
  <c r="F341" i="34"/>
  <c r="G359" i="34"/>
  <c r="G357" i="34"/>
  <c r="F228" i="34"/>
  <c r="F230" i="34"/>
  <c r="F232" i="34"/>
  <c r="F244" i="34"/>
  <c r="F247" i="34"/>
  <c r="G255" i="34"/>
  <c r="G253" i="34"/>
  <c r="G251" i="34"/>
  <c r="G248" i="34"/>
  <c r="G246" i="34"/>
  <c r="G244" i="34"/>
  <c r="G242" i="34"/>
  <c r="G249" i="34" s="1"/>
  <c r="F251" i="34"/>
  <c r="F254" i="34"/>
  <c r="G287" i="34"/>
  <c r="G295" i="34"/>
  <c r="G303" i="34"/>
  <c r="F347" i="34"/>
  <c r="F352" i="34"/>
  <c r="G358" i="34"/>
  <c r="F418" i="34"/>
  <c r="F423" i="34"/>
  <c r="F426" i="34"/>
  <c r="F431" i="34"/>
  <c r="F434" i="34"/>
  <c r="F439" i="34"/>
  <c r="G447" i="34"/>
  <c r="G454" i="34"/>
  <c r="F457" i="34"/>
  <c r="G469" i="34"/>
  <c r="F479" i="34"/>
  <c r="F514" i="34"/>
  <c r="F519" i="34"/>
  <c r="F522" i="34"/>
  <c r="F527" i="34"/>
  <c r="F530" i="34"/>
  <c r="G531" i="34"/>
  <c r="G529" i="34"/>
  <c r="G527" i="34"/>
  <c r="G525" i="34"/>
  <c r="G523" i="34"/>
  <c r="G521" i="34"/>
  <c r="G519" i="34"/>
  <c r="G517" i="34"/>
  <c r="G515" i="34"/>
  <c r="F538" i="34"/>
  <c r="F541" i="34"/>
  <c r="F546" i="34"/>
  <c r="F549" i="34"/>
  <c r="F554" i="34"/>
  <c r="F560" i="34"/>
  <c r="F565" i="34"/>
  <c r="F568" i="34"/>
  <c r="F22" i="34"/>
  <c r="F26" i="34"/>
  <c r="G230" i="34"/>
  <c r="F242" i="34"/>
  <c r="F245" i="34"/>
  <c r="G293" i="34"/>
  <c r="G301" i="34"/>
  <c r="F336" i="34"/>
  <c r="F340" i="34"/>
  <c r="F342" i="34"/>
  <c r="G356" i="34"/>
  <c r="G360" i="34" s="1"/>
  <c r="G481" i="34"/>
  <c r="G479" i="34"/>
  <c r="G477" i="34"/>
  <c r="G474" i="34"/>
  <c r="G472" i="34"/>
  <c r="G470" i="34"/>
  <c r="G468" i="34"/>
  <c r="F517" i="34"/>
  <c r="F520" i="34"/>
  <c r="F525" i="34"/>
  <c r="F528" i="34"/>
  <c r="F563" i="34"/>
  <c r="F566" i="34"/>
  <c r="F18" i="34"/>
  <c r="G223" i="34"/>
  <c r="G225" i="34"/>
  <c r="G228" i="34"/>
  <c r="G232" i="34"/>
  <c r="F252" i="34"/>
  <c r="F334" i="34"/>
  <c r="F343" i="34" s="1"/>
  <c r="F437" i="34"/>
  <c r="G459" i="34"/>
  <c r="G457" i="34"/>
  <c r="G455" i="34"/>
  <c r="G452" i="34"/>
  <c r="G450" i="34"/>
  <c r="G448" i="34"/>
  <c r="G446" i="34"/>
  <c r="G453" i="34" s="1"/>
  <c r="F12" i="34"/>
  <c r="F15" i="34" s="1"/>
  <c r="F19" i="34"/>
  <c r="F191" i="34"/>
  <c r="F193" i="34"/>
  <c r="F195" i="34"/>
  <c r="F197" i="34"/>
  <c r="F199" i="34"/>
  <c r="F201" i="34"/>
  <c r="F203" i="34"/>
  <c r="F205" i="34"/>
  <c r="F207" i="34"/>
  <c r="F209" i="34"/>
  <c r="F211" i="34"/>
  <c r="F220" i="34"/>
  <c r="F222" i="34"/>
  <c r="F224" i="34"/>
  <c r="F227" i="34" s="1"/>
  <c r="F226" i="34"/>
  <c r="F229" i="34"/>
  <c r="F231" i="34"/>
  <c r="F243" i="34"/>
  <c r="G245" i="34"/>
  <c r="F248" i="34"/>
  <c r="F250" i="34"/>
  <c r="G252" i="34"/>
  <c r="G291" i="34"/>
  <c r="G299" i="34"/>
  <c r="F348" i="34"/>
  <c r="F353" i="34" s="1"/>
  <c r="G352" i="34"/>
  <c r="G350" i="34"/>
  <c r="G348" i="34"/>
  <c r="G346" i="34"/>
  <c r="F419" i="34"/>
  <c r="F422" i="34"/>
  <c r="F427" i="34"/>
  <c r="F430" i="34"/>
  <c r="F435" i="34"/>
  <c r="G439" i="34"/>
  <c r="G437" i="34"/>
  <c r="G435" i="34"/>
  <c r="G433" i="34"/>
  <c r="G431" i="34"/>
  <c r="G429" i="34"/>
  <c r="G427" i="34"/>
  <c r="G425" i="34"/>
  <c r="G423" i="34"/>
  <c r="G421" i="34"/>
  <c r="G419" i="34"/>
  <c r="G417" i="34"/>
  <c r="G440" i="34" s="1"/>
  <c r="F446" i="34"/>
  <c r="F453" i="34" s="1"/>
  <c r="F449" i="34"/>
  <c r="G451" i="34"/>
  <c r="G458" i="34"/>
  <c r="F468" i="34"/>
  <c r="F475" i="34" s="1"/>
  <c r="F471" i="34"/>
  <c r="G473" i="34"/>
  <c r="G480" i="34"/>
  <c r="F515" i="34"/>
  <c r="F518" i="34"/>
  <c r="G520" i="34"/>
  <c r="F523" i="34"/>
  <c r="F526" i="34"/>
  <c r="G528" i="34"/>
  <c r="F537" i="34"/>
  <c r="F542" i="34"/>
  <c r="F545" i="34"/>
  <c r="F550" i="34"/>
  <c r="F561" i="34"/>
  <c r="F564" i="34"/>
  <c r="G538" i="34"/>
  <c r="G540" i="34"/>
  <c r="G542" i="34"/>
  <c r="G544" i="34"/>
  <c r="G546" i="34"/>
  <c r="G548" i="34"/>
  <c r="G550" i="34"/>
  <c r="G552" i="34"/>
  <c r="G561" i="34"/>
  <c r="G563" i="34"/>
  <c r="G565" i="34"/>
  <c r="G567" i="34"/>
  <c r="G574" i="34"/>
  <c r="G577" i="34" s="1"/>
  <c r="G164" i="33"/>
  <c r="G166" i="33"/>
  <c r="G165" i="33"/>
  <c r="G135" i="33"/>
  <c r="G133" i="33"/>
  <c r="G131" i="33"/>
  <c r="G128" i="33"/>
  <c r="G126" i="33"/>
  <c r="G124" i="33"/>
  <c r="G122" i="33"/>
  <c r="G120" i="33"/>
  <c r="G118" i="33"/>
  <c r="G116" i="33"/>
  <c r="G114" i="33"/>
  <c r="G112" i="33"/>
  <c r="G130" i="33"/>
  <c r="G127" i="33"/>
  <c r="G125" i="33"/>
  <c r="G121" i="33"/>
  <c r="G119" i="33"/>
  <c r="G117" i="33"/>
  <c r="G115" i="33"/>
  <c r="G113" i="33"/>
  <c r="G136" i="33"/>
  <c r="G134" i="33"/>
  <c r="G132" i="33"/>
  <c r="G123" i="33"/>
  <c r="G161" i="33"/>
  <c r="G159" i="33"/>
  <c r="G157" i="33"/>
  <c r="G154" i="33"/>
  <c r="G152" i="33"/>
  <c r="G150" i="33"/>
  <c r="G148" i="33"/>
  <c r="G146" i="33"/>
  <c r="G142" i="33"/>
  <c r="G140" i="33"/>
  <c r="G162" i="33"/>
  <c r="G160" i="33"/>
  <c r="G158" i="33"/>
  <c r="G156" i="33"/>
  <c r="G153" i="33"/>
  <c r="G151" i="33"/>
  <c r="G149" i="33"/>
  <c r="G147" i="33"/>
  <c r="G145" i="33"/>
  <c r="G143" i="33"/>
  <c r="G141" i="33"/>
  <c r="G139" i="33"/>
  <c r="G144" i="33"/>
  <c r="G138" i="33"/>
  <c r="G75" i="33"/>
  <c r="G78" i="33"/>
  <c r="G101" i="33"/>
  <c r="G103" i="33"/>
  <c r="G105" i="33"/>
  <c r="F125" i="33"/>
  <c r="F127" i="33"/>
  <c r="F130" i="33"/>
  <c r="F134" i="33"/>
  <c r="F174" i="33"/>
  <c r="F199" i="33"/>
  <c r="F203" i="33"/>
  <c r="F61" i="33"/>
  <c r="F62" i="33"/>
  <c r="G70" i="33"/>
  <c r="G72" i="33"/>
  <c r="G74" i="33"/>
  <c r="G76" i="33"/>
  <c r="G79" i="33"/>
  <c r="G81" i="33"/>
  <c r="G86" i="33"/>
  <c r="G93" i="33"/>
  <c r="G95" i="33"/>
  <c r="G97" i="33"/>
  <c r="G99" i="33"/>
  <c r="G102" i="33"/>
  <c r="F112" i="33"/>
  <c r="F114" i="33"/>
  <c r="F116" i="33"/>
  <c r="F118" i="33"/>
  <c r="F120" i="33"/>
  <c r="F122" i="33"/>
  <c r="F124" i="33"/>
  <c r="F126" i="33"/>
  <c r="F128" i="33"/>
  <c r="F131" i="33"/>
  <c r="F133" i="33"/>
  <c r="F135" i="33"/>
  <c r="F166" i="33"/>
  <c r="F167" i="33" s="1"/>
  <c r="F177" i="33"/>
  <c r="F180" i="33"/>
  <c r="F184" i="33"/>
  <c r="F193" i="33"/>
  <c r="F197" i="33"/>
  <c r="F201" i="33"/>
  <c r="F205" i="33"/>
  <c r="F209" i="33"/>
  <c r="F213" i="33"/>
  <c r="G80" i="33"/>
  <c r="G82" i="33"/>
  <c r="F132" i="33"/>
  <c r="F182" i="33"/>
  <c r="F186" i="33"/>
  <c r="F211" i="33"/>
  <c r="F215" i="33"/>
  <c r="F56" i="33"/>
  <c r="F59" i="33"/>
  <c r="F78" i="33"/>
  <c r="F80" i="33"/>
  <c r="F82" i="33"/>
  <c r="F101" i="33"/>
  <c r="F103" i="33"/>
  <c r="F138" i="33"/>
  <c r="F140" i="33"/>
  <c r="F142" i="33"/>
  <c r="F144" i="33"/>
  <c r="F146" i="33"/>
  <c r="F148" i="33"/>
  <c r="F150" i="33"/>
  <c r="F152" i="33"/>
  <c r="F154" i="33"/>
  <c r="F157" i="33"/>
  <c r="F159" i="33"/>
  <c r="F161" i="33"/>
  <c r="F178" i="33"/>
  <c r="F181" i="33"/>
  <c r="F185" i="33"/>
  <c r="F194" i="33"/>
  <c r="F198" i="33"/>
  <c r="F202" i="33"/>
  <c r="F206" i="33"/>
  <c r="F210" i="33"/>
  <c r="F214" i="33"/>
  <c r="F156" i="33"/>
  <c r="F158" i="33"/>
  <c r="F160" i="33"/>
  <c r="F175" i="33"/>
  <c r="F183" i="33"/>
  <c r="F196" i="33"/>
  <c r="F200" i="33"/>
  <c r="F204" i="33"/>
  <c r="G475" i="34" l="1"/>
  <c r="G227" i="34"/>
  <c r="G570" i="34"/>
  <c r="G343" i="34"/>
  <c r="G214" i="34"/>
  <c r="G555" i="34"/>
  <c r="F214" i="34"/>
  <c r="F249" i="34"/>
  <c r="G532" i="34"/>
  <c r="F440" i="34"/>
  <c r="G100" i="33"/>
  <c r="F179" i="33"/>
  <c r="F100" i="33"/>
  <c r="F532" i="34"/>
  <c r="G353" i="34"/>
  <c r="F570" i="34"/>
  <c r="G305" i="34"/>
  <c r="F555" i="34"/>
  <c r="F155" i="33"/>
  <c r="F208" i="33"/>
  <c r="F129" i="33"/>
  <c r="G77" i="33"/>
  <c r="G155" i="33"/>
  <c r="G129" i="33"/>
  <c r="G167" i="33"/>
</calcChain>
</file>

<file path=xl/sharedStrings.xml><?xml version="1.0" encoding="utf-8"?>
<sst xmlns="http://schemas.openxmlformats.org/spreadsheetml/2006/main" count="3605" uniqueCount="2295">
  <si>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</si>
  <si>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</si>
  <si>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</si>
  <si>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</si>
  <si>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</si>
  <si>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</si>
  <si>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</si>
  <si>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</si>
  <si>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</si>
  <si>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</si>
  <si>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</si>
  <si>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</si>
  <si>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</si>
  <si>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</si>
  <si>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</si>
  <si>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</si>
  <si>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</si>
  <si>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</si>
  <si>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</si>
  <si>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</si>
  <si>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</si>
  <si>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</si>
  <si>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</si>
  <si>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</si>
  <si>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</si>
  <si>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</si>
  <si>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</si>
  <si>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</si>
  <si>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</si>
  <si>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</si>
  <si>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</si>
  <si>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</si>
  <si>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</si>
  <si>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</si>
  <si>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</si>
  <si>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</si>
  <si>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</si>
  <si>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</si>
  <si>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</si>
  <si>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</si>
  <si>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</si>
  <si>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</si>
  <si>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</si>
  <si>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</si>
  <si>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</si>
  <si>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</si>
  <si>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</si>
  <si>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</si>
  <si>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</si>
  <si>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</si>
  <si>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</si>
  <si>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</si>
  <si>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</si>
  <si>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</si>
  <si>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</si>
  <si>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</si>
  <si>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</si>
  <si>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</si>
  <si>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</si>
  <si>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</si>
  <si>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</si>
  <si>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</si>
  <si>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</si>
  <si>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</si>
  <si>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</si>
  <si>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</si>
  <si>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</si>
  <si>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</si>
  <si>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</si>
  <si>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</si>
  <si>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</si>
  <si>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</si>
  <si>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</si>
  <si>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</si>
  <si>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</si>
  <si>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</si>
  <si>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</si>
  <si>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</si>
  <si>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</si>
  <si>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</si>
  <si>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</si>
  <si>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</si>
  <si>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</si>
  <si>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</si>
  <si>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</si>
  <si>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</si>
  <si>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</si>
  <si>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</si>
  <si>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</si>
  <si>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</si>
  <si>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</si>
  <si>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</si>
  <si>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</si>
  <si>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</si>
  <si>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</si>
  <si>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</si>
  <si>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</si>
  <si>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</si>
  <si>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</si>
  <si>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</si>
  <si>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</si>
  <si>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</si>
  <si>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</si>
  <si>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</si>
  <si>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</si>
  <si>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</si>
  <si>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</si>
  <si>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</si>
  <si>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</si>
  <si>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</si>
  <si>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</si>
  <si>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</si>
  <si>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</si>
  <si>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</si>
  <si>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</si>
  <si>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</si>
  <si>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</si>
  <si>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</si>
  <si>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</si>
  <si>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</si>
  <si>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</si>
  <si>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</si>
  <si>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</si>
  <si>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</si>
  <si>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</si>
  <si>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</si>
  <si>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</si>
  <si>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</si>
  <si>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</si>
  <si>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</si>
  <si>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</si>
  <si>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</si>
  <si>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</si>
  <si>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</si>
  <si>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</si>
  <si>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</si>
  <si>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</si>
  <si>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</si>
  <si>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</si>
  <si>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</si>
  <si>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</si>
  <si>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</si>
  <si>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</si>
  <si>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</si>
  <si>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</si>
  <si>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</si>
  <si>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</si>
  <si>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</si>
  <si>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</si>
  <si>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</si>
  <si>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</si>
  <si>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</si>
  <si>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</si>
  <si>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</si>
  <si>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</si>
  <si>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</si>
  <si>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</si>
  <si>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</si>
  <si>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</si>
  <si>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</si>
  <si>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</si>
  <si>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</si>
  <si>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</si>
  <si>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</si>
  <si>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</si>
  <si>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</si>
  <si>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</si>
  <si>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</si>
  <si>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</si>
  <si>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</si>
  <si>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</si>
  <si>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</si>
  <si>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</si>
  <si>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</si>
  <si>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</si>
  <si>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</si>
  <si>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</si>
  <si>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</si>
  <si>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</si>
  <si>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</si>
  <si>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</si>
  <si>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</si>
  <si>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</si>
  <si>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</si>
  <si>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</si>
  <si>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</si>
  <si>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</si>
  <si>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</si>
  <si>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</si>
  <si>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</si>
  <si>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</si>
  <si>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</si>
  <si>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</si>
  <si>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</si>
  <si>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</si>
  <si>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</si>
  <si>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</si>
  <si>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</si>
  <si>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</si>
  <si>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</si>
  <si>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</si>
  <si>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</si>
  <si>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</si>
  <si>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</si>
  <si>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</si>
  <si>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</si>
  <si>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</si>
  <si>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</si>
  <si>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</si>
  <si>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</si>
  <si>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</si>
  <si>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</si>
  <si>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</si>
  <si>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</si>
  <si>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</si>
  <si>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</si>
  <si>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</si>
  <si>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</si>
  <si>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</si>
  <si>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</si>
  <si>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</si>
  <si>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</si>
  <si>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</si>
  <si>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</si>
  <si>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</si>
  <si>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</si>
  <si>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</si>
  <si>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</si>
  <si>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</si>
  <si>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</si>
  <si>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</si>
  <si>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</si>
  <si>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</si>
  <si>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</si>
  <si>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</si>
  <si>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</si>
  <si>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</si>
  <si>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</si>
  <si>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</si>
  <si>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</si>
  <si>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</si>
  <si>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</si>
  <si>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</si>
  <si>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</si>
  <si>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</si>
  <si>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</si>
  <si>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</si>
  <si>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</si>
  <si>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</si>
  <si>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</si>
  <si>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</si>
  <si>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</si>
  <si>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</si>
  <si>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</si>
  <si>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</si>
  <si>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</si>
  <si>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</si>
  <si>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</si>
  <si>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</si>
  <si>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</si>
  <si>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</si>
  <si>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</si>
  <si>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</si>
  <si>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</si>
  <si>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</si>
  <si>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</si>
  <si>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</si>
  <si>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</si>
  <si>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</si>
  <si>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</si>
  <si>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</si>
  <si>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</si>
  <si>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</si>
  <si>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</si>
  <si>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</si>
  <si>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</si>
  <si>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</si>
  <si>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</si>
  <si>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</si>
  <si>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</si>
  <si>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</si>
  <si>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</si>
  <si>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</si>
  <si>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</si>
  <si>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</si>
  <si>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</si>
  <si>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</si>
  <si>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</si>
  <si>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</si>
  <si>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</si>
  <si>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</si>
  <si>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</si>
  <si>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</si>
  <si>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</si>
  <si>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</si>
  <si>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</si>
  <si>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</si>
  <si>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</si>
  <si>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</si>
  <si>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</si>
  <si>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</si>
  <si>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</si>
  <si>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</si>
  <si>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</si>
  <si>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</si>
  <si>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</si>
  <si>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</si>
  <si>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</si>
  <si>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</si>
  <si>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</si>
  <si>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</si>
  <si>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</si>
  <si>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</si>
  <si>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</si>
  <si>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</si>
  <si>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</si>
  <si>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</si>
  <si>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</si>
  <si>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</si>
  <si>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</si>
  <si>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</si>
  <si>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</si>
  <si>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</si>
  <si>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</si>
  <si>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</si>
  <si>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</si>
  <si>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</si>
  <si>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</si>
  <si>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</si>
  <si>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</si>
  <si>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</si>
  <si>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</si>
  <si>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</si>
  <si>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</si>
  <si>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</si>
  <si>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</si>
  <si>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</si>
  <si>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</si>
  <si>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</si>
  <si>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</si>
  <si>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</si>
  <si>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</si>
  <si>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</si>
  <si>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</si>
  <si>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</si>
  <si>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</si>
  <si>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</si>
  <si>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</si>
  <si>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</si>
  <si>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</si>
  <si>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</si>
  <si>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</si>
  <si>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</si>
  <si>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</si>
  <si>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</si>
  <si>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</si>
  <si>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</si>
  <si>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</si>
  <si>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</si>
  <si>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</si>
  <si>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</si>
  <si>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</si>
  <si>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</si>
  <si>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</si>
  <si>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</si>
  <si>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</si>
  <si>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</si>
  <si>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</si>
  <si>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</si>
  <si>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</si>
  <si>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</si>
  <si>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</si>
  <si>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</si>
  <si>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</si>
  <si>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</si>
  <si>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</si>
  <si>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</si>
  <si>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</si>
  <si>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</si>
  <si>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</si>
  <si>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</si>
  <si>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</si>
  <si>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</si>
  <si>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</si>
  <si>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</si>
  <si>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</si>
  <si>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</si>
  <si>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</si>
  <si>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</si>
  <si>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</si>
  <si>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</si>
  <si>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</si>
  <si>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</si>
  <si>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</si>
  <si>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</si>
  <si>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</si>
  <si>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</si>
  <si>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</si>
  <si>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</si>
  <si>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</si>
  <si>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</si>
  <si>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</si>
  <si>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</si>
  <si>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</si>
  <si>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</si>
  <si>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</si>
  <si>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</si>
  <si>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</si>
  <si>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</si>
  <si>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</si>
  <si>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</si>
  <si>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</si>
  <si>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</si>
  <si>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</si>
  <si>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</si>
  <si>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</si>
  <si>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</si>
  <si>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</si>
  <si>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</si>
  <si>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</si>
  <si>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</si>
  <si>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</si>
  <si>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</si>
  <si>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</si>
  <si>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</si>
  <si>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</si>
  <si>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</si>
  <si>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</si>
  <si>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</si>
  <si>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</si>
  <si>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</si>
  <si>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</si>
  <si>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</si>
  <si>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</si>
  <si>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</si>
  <si>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</si>
  <si>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</si>
  <si>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</si>
  <si>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</si>
  <si>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</si>
  <si>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</si>
  <si>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</si>
  <si>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</si>
  <si>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</si>
  <si>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</si>
  <si>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</si>
  <si>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</si>
  <si>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</si>
  <si>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</si>
  <si>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</si>
  <si>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</si>
  <si>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</si>
  <si>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</si>
  <si>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</si>
  <si>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</si>
  <si>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</si>
  <si>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</si>
  <si>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</si>
  <si>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</si>
  <si>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</si>
  <si>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</si>
  <si>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</si>
  <si>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</si>
  <si>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</si>
  <si>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</si>
  <si>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</si>
  <si>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</si>
  <si>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</si>
  <si>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</si>
  <si>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</si>
  <si>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</si>
  <si>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</si>
  <si>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</si>
  <si>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</si>
  <si>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</si>
  <si>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</si>
  <si>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</si>
  <si>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</si>
  <si>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</si>
  <si>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</si>
  <si>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</si>
  <si>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</si>
  <si>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</si>
  <si>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</si>
  <si>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</si>
  <si>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</si>
  <si>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</si>
  <si>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</si>
  <si>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</si>
  <si>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</si>
  <si>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</si>
  <si>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</si>
  <si>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</si>
  <si>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</si>
  <si>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</si>
  <si>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</si>
  <si>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</si>
  <si>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</si>
  <si>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</si>
  <si>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</si>
  <si>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</si>
  <si>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</si>
  <si>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</si>
  <si>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</si>
  <si>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</si>
  <si>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</si>
  <si>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</si>
  <si>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</si>
  <si>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</si>
  <si>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</si>
  <si>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</si>
  <si>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</si>
  <si>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</si>
  <si>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</si>
  <si>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</si>
  <si>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</si>
  <si>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</si>
  <si>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</si>
  <si>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</si>
  <si>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</si>
  <si>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</si>
  <si>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</si>
  <si>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</si>
  <si>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</si>
  <si>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</si>
  <si>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</si>
  <si>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</si>
  <si>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</si>
  <si>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</si>
  <si>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</si>
  <si>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</si>
  <si>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</si>
  <si>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</si>
  <si>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</si>
  <si>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</si>
  <si>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</si>
  <si>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</si>
  <si>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</si>
  <si>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</si>
  <si>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</si>
  <si>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</si>
  <si>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</si>
  <si>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</si>
  <si>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</si>
  <si>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</si>
  <si>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</si>
  <si>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</si>
  <si>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</si>
  <si>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</si>
  <si>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</si>
  <si>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</si>
  <si>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</si>
  <si>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</si>
  <si>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</si>
  <si>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</si>
  <si>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</si>
  <si>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</si>
  <si>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</si>
  <si>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</si>
  <si>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</si>
  <si>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</si>
  <si>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</si>
  <si>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</si>
  <si>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</si>
  <si>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</si>
  <si>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</si>
  <si>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</si>
  <si>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</si>
  <si>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</si>
  <si>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</si>
  <si>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</si>
  <si>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</si>
  <si>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</si>
  <si>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</si>
  <si>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</si>
  <si>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</si>
  <si>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</si>
  <si>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</si>
  <si>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</si>
  <si>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</si>
  <si>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</si>
  <si>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</si>
  <si>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</si>
  <si>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</si>
  <si>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</si>
  <si>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</si>
  <si>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</si>
  <si>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</si>
  <si>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</si>
  <si>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</si>
  <si>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</si>
  <si>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</si>
  <si>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</si>
  <si>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</si>
  <si>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</si>
  <si>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</si>
  <si>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</si>
  <si>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</si>
  <si>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</si>
  <si>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</si>
  <si>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</si>
  <si>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</si>
  <si>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</si>
  <si>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</si>
  <si>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</si>
  <si>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</si>
  <si>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</si>
  <si>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</si>
  <si>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</si>
  <si>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</si>
  <si>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</si>
  <si>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</si>
  <si>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</si>
  <si>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</si>
  <si>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</si>
  <si>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</si>
  <si>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</si>
  <si>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</si>
  <si>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</si>
  <si>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</si>
  <si>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</si>
  <si>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</si>
  <si>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</si>
  <si>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</si>
  <si>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</si>
  <si>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</si>
  <si>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</si>
  <si>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</si>
  <si>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</si>
  <si>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</si>
  <si>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</si>
  <si>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</si>
  <si>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</si>
  <si>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</si>
  <si>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</si>
  <si>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</si>
  <si>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</si>
  <si>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</si>
  <si>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</si>
  <si>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</si>
  <si>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</si>
  <si>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</si>
  <si>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</si>
  <si>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</si>
  <si>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</si>
  <si>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</si>
  <si>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</si>
  <si>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</si>
  <si>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</si>
  <si>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</si>
  <si>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</si>
  <si>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</si>
  <si>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</si>
  <si>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</si>
  <si>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</si>
  <si>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</si>
  <si>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</si>
  <si>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</si>
  <si>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</si>
  <si>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</si>
  <si>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</si>
  <si>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</si>
  <si>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</si>
  <si>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</si>
  <si>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</si>
  <si>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</si>
  <si>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</si>
  <si>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</si>
  <si>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</si>
  <si>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</si>
  <si>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</si>
  <si>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</si>
  <si>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</si>
  <si>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</si>
  <si>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</si>
  <si>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</si>
  <si>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</si>
  <si>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</si>
  <si>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</si>
  <si>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</si>
  <si>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</si>
  <si>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</si>
  <si>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</si>
  <si>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</si>
  <si>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</si>
  <si>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</si>
  <si>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</si>
  <si>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</si>
  <si>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</si>
  <si>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</si>
  <si>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</si>
  <si>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</si>
  <si>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</si>
  <si>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</si>
  <si>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</si>
  <si>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</si>
  <si>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</si>
  <si>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</si>
  <si>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</si>
  <si>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</si>
  <si>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</si>
  <si>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</si>
  <si>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</si>
  <si>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</si>
  <si>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</si>
  <si>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</si>
  <si>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</si>
  <si>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</si>
  <si>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</si>
  <si>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</si>
  <si>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</si>
  <si>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</si>
  <si>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</si>
  <si>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</si>
  <si>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</si>
  <si>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</si>
  <si>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</si>
  <si>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</si>
  <si>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</si>
  <si>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</si>
  <si>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</si>
  <si>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</si>
  <si>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</si>
  <si>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</si>
  <si>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</si>
  <si>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</si>
  <si>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</si>
  <si>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</si>
  <si>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</si>
  <si>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</si>
  <si>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</si>
  <si>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</si>
  <si>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</si>
  <si>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</si>
  <si>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</si>
  <si>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</si>
  <si>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</si>
  <si>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</si>
  <si>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</si>
  <si>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</si>
  <si>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</si>
  <si>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</si>
  <si>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</si>
  <si>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</si>
  <si>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</si>
  <si>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</si>
  <si>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</si>
  <si>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</si>
  <si>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</si>
  <si>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</si>
  <si>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</si>
  <si>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</si>
  <si>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</si>
  <si>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</si>
  <si>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</si>
  <si>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</si>
  <si>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</si>
  <si>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</si>
  <si>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</si>
  <si>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</si>
  <si>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</si>
  <si>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</si>
  <si>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</si>
  <si>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</si>
  <si>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</si>
  <si>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</si>
  <si>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</si>
  <si>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</si>
  <si>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</si>
  <si>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</si>
  <si>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</si>
  <si>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</si>
  <si>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</si>
  <si>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</si>
  <si>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</si>
  <si>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</si>
  <si>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</si>
  <si>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</si>
  <si>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</si>
  <si>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</si>
  <si>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</si>
  <si>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</si>
  <si>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</si>
  <si>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</si>
  <si>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</si>
  <si>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</si>
  <si>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</si>
  <si>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</si>
  <si>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</si>
  <si>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</si>
  <si>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</si>
  <si>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</si>
  <si>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</si>
  <si>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</si>
  <si>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</si>
  <si>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</si>
  <si>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</si>
  <si>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</si>
  <si>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</si>
  <si>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</si>
  <si>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</si>
  <si>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</si>
  <si>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</si>
  <si>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</si>
  <si>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</si>
  <si>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</si>
  <si>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</si>
  <si>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</si>
  <si>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</si>
  <si>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</si>
  <si>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</si>
  <si>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</si>
  <si>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</si>
  <si>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</si>
  <si>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</si>
  <si>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</si>
  <si>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</si>
  <si>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</si>
  <si>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</si>
  <si>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</si>
  <si>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</si>
  <si>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</si>
  <si>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</si>
  <si>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</si>
  <si>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</si>
  <si>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</si>
  <si>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</si>
  <si>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</si>
  <si>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</si>
  <si>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</si>
  <si>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</si>
  <si>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</si>
  <si>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</si>
  <si>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</si>
  <si>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</si>
  <si>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</si>
  <si>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</si>
  <si>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</si>
  <si>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</si>
  <si>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</si>
  <si>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</si>
  <si>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</si>
  <si>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</si>
  <si>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</si>
  <si>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</si>
  <si>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</si>
  <si>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</si>
  <si>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</si>
  <si>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</si>
  <si>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</si>
  <si>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</si>
  <si>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</si>
  <si>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</si>
  <si>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</si>
  <si>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</si>
  <si>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</si>
  <si>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</si>
  <si>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</si>
  <si>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</si>
  <si>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</si>
  <si>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</si>
  <si>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</si>
  <si>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</si>
  <si>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</si>
  <si>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</si>
  <si>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</si>
  <si>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</si>
  <si>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</si>
  <si>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</si>
  <si>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</si>
  <si>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</si>
  <si>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</si>
  <si>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</si>
  <si>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</si>
  <si>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</si>
  <si>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</si>
  <si>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</si>
  <si>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</si>
  <si>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</si>
  <si>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</si>
  <si>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</si>
  <si>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</si>
  <si>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</si>
  <si>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</si>
  <si>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</si>
  <si>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</si>
  <si>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</si>
  <si>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</si>
  <si>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</si>
  <si>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</si>
  <si>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</si>
  <si>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</si>
  <si>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</si>
  <si>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</si>
  <si>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</si>
  <si>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</si>
  <si>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</si>
  <si>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</si>
  <si>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</si>
  <si>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BD@155375</t>
  </si>
  <si>
    <t>BE6312092115</t>
  </si>
  <si>
    <t>BD@167469</t>
  </si>
  <si>
    <t>BE0002700814</t>
  </si>
  <si>
    <t>BD@167470</t>
  </si>
  <si>
    <t>BE0002701820</t>
  </si>
  <si>
    <t>BD@178945</t>
  </si>
  <si>
    <t>BE0002762434</t>
  </si>
  <si>
    <t>Extended Maturity Date</t>
  </si>
  <si>
    <t>25/02/2027</t>
  </si>
  <si>
    <t>25/02/2030</t>
  </si>
  <si>
    <t>20/05/2028</t>
  </si>
  <si>
    <t>20/05/2031</t>
  </si>
  <si>
    <t>10/12/2028</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</si>
  <si>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</si>
  <si>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</si>
  <si>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</si>
  <si>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</si>
  <si>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</si>
  <si>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</si>
  <si>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</si>
  <si>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</si>
  <si>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</si>
  <si>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</si>
  <si>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</si>
  <si>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</si>
  <si>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</si>
  <si>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</si>
  <si>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</si>
  <si>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</si>
  <si>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</si>
  <si>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</si>
  <si>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</si>
  <si>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</si>
  <si>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</si>
  <si>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</si>
  <si>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</si>
  <si>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</si>
  <si>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</si>
  <si>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</si>
  <si>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</si>
  <si>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</si>
  <si>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</si>
  <si>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</si>
  <si>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</si>
  <si>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</si>
  <si>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</si>
  <si>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</si>
  <si>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</si>
  <si>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</si>
  <si>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</si>
  <si>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</si>
  <si>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</si>
  <si>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</si>
  <si>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</si>
  <si>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</si>
  <si>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</si>
  <si>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</si>
  <si>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</si>
  <si>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</si>
  <si>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</si>
  <si>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</si>
  <si>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</si>
  <si>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</si>
  <si>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</si>
  <si>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</si>
  <si>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</si>
  <si>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</si>
  <si>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</si>
  <si>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</si>
  <si>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</si>
  <si>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</si>
  <si>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</si>
  <si>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</si>
  <si>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</si>
  <si>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</si>
  <si>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</si>
  <si>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</si>
  <si>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</si>
  <si>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</si>
  <si>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</si>
  <si>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</si>
  <si>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</si>
  <si>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</si>
  <si>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</si>
  <si>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</si>
  <si>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</si>
  <si>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</si>
  <si>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</si>
  <si>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</si>
  <si>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</si>
  <si>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</si>
  <si>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</si>
  <si>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</si>
  <si>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</si>
  <si>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</si>
  <si>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</si>
  <si>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</si>
  <si>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</si>
  <si>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</si>
  <si>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</si>
  <si>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</si>
  <si>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</si>
  <si>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</si>
  <si>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</si>
  <si>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</si>
  <si>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</si>
  <si>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</si>
  <si>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</si>
  <si>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</si>
  <si>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</si>
  <si>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</si>
  <si>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</si>
  <si>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</si>
  <si>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</si>
  <si>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</si>
  <si>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</si>
  <si>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</si>
  <si>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</si>
  <si>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</si>
  <si>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</si>
  <si>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</si>
  <si>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</si>
  <si>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</si>
  <si>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</si>
  <si>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</si>
  <si>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</si>
  <si>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</si>
  <si>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</si>
  <si>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</si>
  <si>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</si>
  <si>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</si>
  <si>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</si>
  <si>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</si>
  <si>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</si>
  <si>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</si>
  <si>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</si>
  <si>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</si>
  <si>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</si>
  <si>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</si>
  <si>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</si>
  <si>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</si>
  <si>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</si>
  <si>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</si>
  <si>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</si>
  <si>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</si>
  <si>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</si>
  <si>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</si>
  <si>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</si>
  <si>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</si>
  <si>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</si>
  <si>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</si>
  <si>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</si>
  <si>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</si>
  <si>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</si>
  <si>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</si>
  <si>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</si>
  <si>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</si>
  <si>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</si>
  <si>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</si>
  <si>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</si>
  <si>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</si>
  <si>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</si>
  <si>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</si>
  <si>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</si>
  <si>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</si>
  <si>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</si>
  <si>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</si>
  <si>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</si>
  <si>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</si>
  <si>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</si>
  <si>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</si>
  <si>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</si>
  <si>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</si>
  <si>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</si>
  <si>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</si>
  <si>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</si>
  <si>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</si>
  <si>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</si>
  <si>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</si>
  <si>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</si>
  <si>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&gt;27 and &lt;=28</t>
  </si>
  <si>
    <t>&gt;30 and &lt;=31</t>
  </si>
  <si>
    <t>&gt;25 and &lt;=26</t>
  </si>
  <si>
    <t>&gt;28 and &lt;=29</t>
  </si>
  <si>
    <t>&lt;0</t>
  </si>
  <si>
    <t>&gt;26 and &lt;=27</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</si>
  <si>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</si>
  <si>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</si>
  <si>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</si>
  <si>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</si>
  <si>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</si>
  <si>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</si>
  <si>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</si>
  <si>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</si>
  <si>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</si>
  <si>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</si>
  <si>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</si>
  <si>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</si>
  <si>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</si>
  <si>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</si>
  <si>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</si>
  <si>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</si>
  <si>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</si>
  <si>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</si>
  <si>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</si>
  <si>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</si>
  <si>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</si>
  <si>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</si>
  <si>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</si>
  <si>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</si>
  <si>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</si>
  <si>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</si>
  <si>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</si>
  <si>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</si>
  <si>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</si>
  <si>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</si>
  <si>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</si>
  <si>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</si>
  <si>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</si>
  <si>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</si>
  <si>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</si>
  <si>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</si>
  <si>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2021</t>
  </si>
  <si>
    <t>2022</t>
  </si>
  <si>
    <t>2023</t>
  </si>
  <si>
    <t>2024</t>
  </si>
  <si>
    <t>2025</t>
  </si>
  <si>
    <t>2026</t>
  </si>
  <si>
    <t>2027</t>
  </si>
  <si>
    <t>2028</t>
  </si>
  <si>
    <t>2029</t>
  </si>
  <si>
    <t>2030</t>
  </si>
  <si>
    <t>2033</t>
  </si>
  <si>
    <t>2034</t>
  </si>
  <si>
    <t>2035</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</si>
  <si>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</si>
  <si>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</si>
  <si>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</si>
  <si>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</si>
  <si>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</si>
  <si>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</si>
  <si>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</si>
  <si>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</si>
  <si>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</si>
  <si>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</si>
  <si>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</si>
  <si>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</si>
  <si>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</si>
  <si>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</si>
  <si>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</si>
  <si>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</si>
  <si>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</si>
  <si>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</si>
  <si>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</si>
  <si>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</si>
  <si>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</si>
  <si>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</si>
  <si>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</si>
  <si>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</si>
  <si>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</si>
  <si>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</si>
  <si>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</si>
  <si>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</si>
  <si>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</si>
  <si>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</si>
  <si>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</si>
  <si>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</si>
  <si>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</si>
  <si>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</si>
  <si>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</si>
  <si>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</si>
  <si>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</si>
  <si>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</si>
  <si>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</si>
  <si>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</si>
  <si>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</si>
  <si>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</si>
  <si>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</si>
  <si>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</si>
  <si>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</si>
  <si>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</si>
  <si>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</si>
  <si>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</si>
  <si>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</si>
  <si>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</si>
  <si>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</si>
  <si>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</si>
  <si>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</si>
  <si>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</si>
  <si>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</si>
  <si>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</si>
  <si>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</si>
  <si>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</si>
  <si>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</si>
  <si>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</si>
  <si>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</si>
  <si>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</si>
  <si>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</si>
  <si>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</si>
  <si>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</si>
  <si>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</si>
  <si>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</si>
  <si>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</si>
  <si>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</si>
  <si>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</si>
  <si>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</si>
  <si>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</si>
  <si>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</si>
  <si>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</si>
  <si>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</si>
  <si>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</si>
  <si>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</si>
  <si>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</si>
  <si>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</si>
  <si>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</si>
  <si>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</si>
  <si>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</si>
  <si>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</si>
  <si>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</si>
  <si>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</si>
  <si>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</si>
  <si>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</si>
  <si>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</si>
  <si>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</si>
  <si>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</si>
  <si>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</si>
  <si>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</si>
  <si>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</si>
  <si>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</si>
  <si>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</si>
  <si>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</si>
  <si>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</si>
  <si>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</si>
  <si>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</si>
  <si>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</si>
  <si>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</si>
  <si>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</si>
  <si>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</si>
  <si>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</si>
  <si>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</si>
  <si>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</si>
  <si>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</si>
  <si>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</si>
  <si>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</si>
  <si>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</si>
  <si>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</si>
  <si>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</si>
  <si>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</si>
  <si>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</si>
  <si>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</si>
  <si>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</si>
  <si>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</si>
  <si>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</si>
  <si>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</si>
  <si>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</si>
  <si>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</si>
  <si>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</si>
  <si>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</si>
  <si>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</si>
  <si>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</si>
  <si>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</si>
  <si>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</si>
  <si>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</si>
  <si>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</si>
  <si>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</si>
  <si>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</si>
  <si>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</si>
  <si>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</si>
  <si>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</si>
  <si>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</si>
  <si>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</si>
  <si>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</si>
  <si>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</si>
  <si>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</si>
  <si>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</si>
  <si>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</si>
  <si>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</si>
  <si>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</si>
  <si>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</si>
  <si>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</si>
  <si>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</si>
  <si>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</si>
  <si>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</si>
  <si>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</si>
  <si>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</si>
  <si>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</si>
  <si>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</si>
  <si>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</si>
  <si>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</si>
  <si>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</si>
  <si>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</si>
  <si>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</si>
  <si>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</si>
  <si>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</si>
  <si>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</si>
  <si>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</si>
  <si>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</si>
  <si>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</si>
  <si>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</si>
  <si>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</si>
  <si>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</si>
  <si>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</si>
  <si>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</si>
  <si>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</si>
  <si>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</si>
  <si>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</si>
  <si>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</si>
  <si>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</si>
  <si>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</si>
  <si>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</si>
  <si>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</si>
  <si>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</si>
  <si>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</si>
  <si>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</si>
  <si>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</si>
  <si>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</si>
  <si>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</si>
  <si>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</si>
  <si>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</si>
  <si>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</si>
  <si>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</si>
  <si>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</si>
  <si>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</si>
  <si>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</si>
  <si>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</si>
  <si>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</si>
  <si>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</si>
  <si>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</si>
  <si>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</si>
  <si>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</si>
  <si>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</si>
  <si>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</si>
  <si>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</si>
  <si>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</si>
  <si>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</si>
  <si>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</si>
  <si>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</si>
  <si>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</si>
  <si>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</si>
  <si>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</si>
  <si>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</si>
  <si>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</si>
  <si>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</si>
  <si>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</si>
  <si>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</si>
  <si>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</si>
  <si>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</si>
  <si>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</si>
  <si>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</si>
  <si>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</si>
  <si>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</si>
  <si>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</si>
  <si>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</si>
  <si>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</si>
  <si>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</si>
  <si>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</si>
  <si>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</si>
  <si>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</si>
  <si>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</si>
  <si>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</si>
  <si>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</si>
  <si>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</si>
  <si>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</si>
  <si>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</si>
  <si>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</si>
  <si>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</si>
  <si>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</si>
  <si>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</si>
  <si>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</si>
  <si>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</si>
  <si>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</si>
  <si>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</si>
  <si>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</si>
  <si>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</si>
  <si>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</si>
  <si>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</si>
  <si>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</si>
  <si>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</si>
  <si>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</si>
  <si>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</si>
  <si>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</si>
  <si>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</si>
  <si>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</si>
  <si>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</si>
  <si>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</si>
  <si>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</si>
  <si>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</si>
  <si>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</si>
  <si>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</si>
  <si>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</si>
  <si>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</si>
  <si>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</si>
  <si>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</si>
  <si>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</si>
  <si>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</si>
  <si>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</si>
  <si>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</si>
  <si>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</si>
  <si>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</si>
  <si>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</si>
  <si>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</si>
  <si>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</si>
  <si>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</si>
  <si>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</si>
  <si>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</si>
  <si>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</si>
  <si>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</si>
  <si>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</si>
  <si>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</si>
  <si>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</si>
  <si>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</si>
  <si>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</si>
  <si>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</si>
  <si>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</si>
  <si>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</si>
  <si>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</si>
  <si>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</si>
  <si>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</si>
  <si>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</si>
  <si>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</si>
  <si>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</si>
  <si>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</si>
  <si>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</si>
  <si>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</si>
  <si>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</si>
  <si>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</si>
  <si>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</si>
  <si>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</si>
  <si>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</si>
  <si>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</si>
  <si>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</si>
  <si>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</si>
  <si>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</si>
  <si>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</si>
  <si>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</si>
  <si>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</si>
  <si>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</si>
  <si>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</si>
  <si>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</si>
  <si>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</si>
  <si>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</si>
  <si>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</si>
  <si>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</si>
  <si>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</si>
  <si>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</si>
  <si>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</si>
  <si>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</si>
  <si>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</si>
  <si>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</si>
  <si>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</si>
  <si>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</si>
  <si>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</si>
  <si>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</si>
  <si>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</si>
  <si>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</si>
  <si>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</si>
  <si>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</si>
  <si>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</si>
  <si>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</si>
  <si>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</si>
  <si>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</si>
  <si>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</si>
  <si>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</si>
  <si>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</si>
  <si>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</si>
  <si>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</si>
  <si>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</si>
  <si>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</si>
  <si>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</si>
  <si>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</si>
  <si>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</si>
  <si>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</si>
  <si>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</si>
  <si>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</si>
  <si>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</si>
  <si>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</si>
  <si>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</si>
  <si>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</si>
  <si>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</si>
  <si>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</si>
  <si>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</si>
  <si>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</si>
  <si>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</si>
  <si>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</si>
  <si>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</si>
  <si>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</si>
  <si>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</si>
  <si>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</si>
  <si>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</si>
  <si>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</si>
  <si>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</si>
  <si>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</si>
  <si>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</si>
  <si>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</si>
  <si>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</si>
  <si>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</si>
  <si>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</si>
  <si>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</si>
  <si>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</si>
  <si>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</si>
  <si>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</si>
  <si>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</si>
  <si>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</si>
  <si>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</si>
  <si>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</si>
  <si>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</si>
  <si>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</si>
  <si>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</si>
  <si>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</si>
  <si>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</si>
  <si>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</si>
  <si>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</si>
  <si>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</si>
  <si>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</si>
  <si>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</si>
  <si>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</si>
  <si>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</si>
  <si>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</si>
  <si>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</si>
  <si>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</si>
  <si>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</si>
  <si>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</si>
  <si>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</si>
  <si>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</si>
  <si>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</si>
  <si>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</si>
  <si>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</si>
  <si>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</si>
  <si>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</si>
  <si>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</si>
  <si>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</si>
  <si>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</si>
  <si>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</si>
  <si>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</si>
  <si>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</si>
  <si>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</si>
  <si>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</si>
  <si>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</si>
  <si>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</si>
  <si>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</si>
  <si>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</si>
  <si>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</si>
  <si>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</si>
  <si>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</si>
  <si>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</si>
  <si>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</si>
  <si>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</si>
  <si>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</si>
  <si>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</si>
  <si>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</si>
  <si>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</si>
  <si>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</si>
  <si>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</si>
  <si>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</si>
  <si>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</si>
  <si>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</si>
  <si>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</si>
  <si>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</si>
  <si>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</si>
  <si>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</si>
  <si>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</si>
  <si>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</si>
  <si>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</si>
  <si>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</si>
  <si>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</si>
  <si>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</si>
  <si>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</si>
  <si>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</si>
  <si>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</si>
  <si>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</si>
  <si>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</si>
  <si>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</si>
  <si>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</si>
  <si>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</si>
  <si>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</si>
  <si>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</si>
  <si>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</si>
  <si>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</si>
  <si>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</si>
  <si>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</si>
  <si>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</si>
  <si>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</si>
  <si>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</si>
  <si>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</si>
  <si>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</si>
  <si>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</si>
  <si>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</si>
  <si>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</si>
  <si>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</si>
  <si>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</si>
  <si>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</si>
  <si>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</si>
  <si>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</si>
  <si>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</si>
  <si>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</si>
  <si>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</si>
  <si>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</si>
  <si>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</si>
  <si>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</si>
  <si>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</si>
  <si>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</si>
  <si>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</si>
  <si>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</si>
  <si>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</si>
  <si>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</si>
  <si>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</si>
  <si>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</si>
  <si>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</si>
  <si>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</si>
  <si>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</si>
  <si>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</si>
  <si>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</si>
  <si>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</si>
  <si>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</si>
  <si>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</si>
  <si>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</si>
  <si>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</si>
  <si>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</si>
  <si>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</si>
  <si>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</si>
  <si>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</si>
  <si>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</si>
  <si>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</si>
  <si>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</si>
  <si>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</si>
  <si>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</si>
  <si>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</si>
  <si>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</si>
  <si>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</si>
  <si>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</si>
  <si>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</si>
  <si>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</si>
  <si>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</si>
  <si>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</si>
  <si>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</si>
  <si>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</si>
  <si>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</si>
  <si>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</si>
  <si>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</si>
  <si>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</si>
  <si>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</si>
  <si>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</si>
  <si>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</si>
  <si>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</si>
  <si>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</si>
  <si>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</si>
  <si>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</si>
  <si>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</si>
  <si>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</si>
  <si>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</si>
  <si>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</si>
  <si>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</si>
  <si>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</si>
  <si>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</si>
  <si>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</si>
  <si>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</si>
  <si>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</si>
  <si>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</si>
  <si>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</si>
  <si>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</si>
  <si>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</si>
  <si>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</si>
  <si>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</si>
  <si>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</si>
  <si>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</si>
  <si>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</si>
  <si>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</si>
  <si>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</si>
  <si>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</si>
  <si>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</si>
  <si>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</si>
  <si>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</si>
  <si>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</si>
  <si>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</si>
  <si>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</si>
  <si>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</si>
  <si>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</si>
  <si>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</si>
  <si>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</si>
  <si>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</si>
  <si>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</si>
  <si>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</si>
  <si>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</si>
  <si>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</si>
  <si>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</si>
  <si>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</si>
  <si>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</si>
  <si>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</si>
  <si>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</si>
  <si>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</si>
  <si>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</si>
  <si>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</si>
  <si>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</si>
  <si>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</si>
  <si>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</si>
  <si>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</si>
  <si>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</si>
  <si>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</si>
  <si>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</si>
  <si>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</si>
  <si>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</si>
  <si>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</si>
  <si>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</si>
  <si>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</si>
  <si>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</si>
  <si>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</si>
  <si>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</si>
  <si>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</si>
  <si>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</si>
  <si>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</si>
  <si>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</si>
  <si>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</si>
  <si>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</si>
  <si>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</si>
  <si>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</si>
  <si>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</si>
  <si>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</si>
  <si>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</si>
  <si>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31/5/2021</t>
  </si>
  <si>
    <t>Cut-off Date: 31/5/2021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</si>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</sst>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5">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18" fillId="3" borderId="2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0" borderId="0" xfId="2" applyFont="1"/>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xf numFmtId="0" fontId="44" fillId="15" borderId="0" xfId="2" applyFont="1" applyFill="1" applyAlignment="1">
      <alignment horizontal="center"/>
    </xf>
    <xf numFmtId="0" fontId="44" fillId="0" borderId="0" xfId="2" applyFont="1"/>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58" fillId="0" borderId="0" xfId="1" applyFont="1" applyAlignment="1">
      <alignment horizontal="center" vertical="center"/>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left" vertical="top" wrapText="1"/>
    </xf>
    <xf numFmtId="0" fontId="15" fillId="5" borderId="7" xfId="0" applyNumberFormat="1" applyFont="1" applyFill="1" applyBorder="1" applyAlignment="1">
      <alignment vertical="center"/>
    </xf>
    <xf numFmtId="0" fontId="8" fillId="5" borderId="7"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6" fillId="3"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3" fontId="5" fillId="2" borderId="0" xfId="0" applyNumberFormat="1" applyFont="1" applyFill="1" applyBorder="1" applyAlignment="1">
      <alignment horizontal="right" vertical="center"/>
    </xf>
    <xf numFmtId="0" fontId="19" fillId="5" borderId="7" xfId="0" applyNumberFormat="1" applyFont="1" applyFill="1" applyBorder="1" applyAlignment="1">
      <alignment horizontal="center" vertical="center" wrapText="1"/>
    </xf>
    <xf numFmtId="0" fontId="20" fillId="5" borderId="7" xfId="0" applyNumberFormat="1" applyFont="1" applyFill="1" applyBorder="1" applyAlignment="1">
      <alignment vertical="center"/>
    </xf>
    <xf numFmtId="0"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3" fontId="5" fillId="3" borderId="0" xfId="0" applyNumberFormat="1" applyFont="1" applyFill="1" applyBorder="1" applyAlignment="1">
      <alignment horizontal="righ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29" fillId="2" borderId="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5" fillId="3" borderId="0" xfId="0" applyNumberFormat="1" applyFont="1" applyFill="1" applyBorder="1" applyAlignment="1">
      <alignment horizontal="right" vertical="center" wrapText="1"/>
    </xf>
    <xf numFmtId="2"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9" fillId="5" borderId="7" xfId="0" applyNumberFormat="1" applyFont="1" applyFill="1" applyBorder="1" applyAlignment="1">
      <alignment horizontal="left" vertical="center"/>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3" fontId="18" fillId="3" borderId="0" xfId="0" applyNumberFormat="1" applyFont="1" applyFill="1" applyBorder="1" applyAlignment="1">
      <alignment horizontal="right" vertical="center" wrapText="1"/>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78" fillId="0" borderId="0" xfId="1" applyFont="1" applyAlignment="1">
      <alignment horizontal="left" vertical="center" wrapText="1"/>
    </xf>
  </cellXfs>
  <cellStyles count="4">
    <cellStyle name="Hyperlink 2" xfId="2" xr:uid="{CF619AFF-7DE2-4035-B45B-F859D64F5E20}"/>
    <cellStyle name="Normal" xfId="0" builtinId="0"/>
    <cellStyle name="Normal 2" xfId="1" xr:uid="{AEA9B63E-CDBC-4099-8013-95EB485E3296}"/>
    <cellStyle name="Percent 2" xfId="3" xr:uid="{E25D7CBF-0C25-44A2-BBA4-0EE2164623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662365219520633"/>
          <c:y val="0.2453705090391422"/>
          <c:w val="0.24775242903026834"/>
          <c:h val="0.5115743631853814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12DC-4711-A611-E0623F94560D}"/>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12DC-4711-A611-E0623F94560D}"/>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12DC-4711-A611-E0623F94560D}"/>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12DC-4711-A611-E0623F94560D}"/>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12DC-4711-A611-E0623F94560D}"/>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12DC-4711-A611-E0623F94560D}"/>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12DC-4711-A611-E0623F94560D}"/>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12DC-4711-A611-E0623F94560D}"/>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12DC-4711-A611-E0623F94560D}"/>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12DC-4711-A611-E0623F94560D}"/>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12DC-4711-A611-E0623F94560D}"/>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12DC-4711-A611-E0623F94560D}"/>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_Hidden11!$B$2:$B$13</c:f>
              <c:numCache>
                <c:formatCode>General</c:formatCode>
                <c:ptCount val="12"/>
                <c:pt idx="0">
                  <c:v>44505281.480000064</c:v>
                </c:pt>
                <c:pt idx="1">
                  <c:v>398992774.86000031</c:v>
                </c:pt>
                <c:pt idx="2">
                  <c:v>650344232.03000081</c:v>
                </c:pt>
                <c:pt idx="3">
                  <c:v>766930669.53999913</c:v>
                </c:pt>
                <c:pt idx="4">
                  <c:v>1026718529.4799976</c:v>
                </c:pt>
                <c:pt idx="5">
                  <c:v>1113224885.9500048</c:v>
                </c:pt>
                <c:pt idx="6">
                  <c:v>1219379921.7100003</c:v>
                </c:pt>
                <c:pt idx="7">
                  <c:v>1321166491.489995</c:v>
                </c:pt>
                <c:pt idx="8">
                  <c:v>1680068642.4899945</c:v>
                </c:pt>
                <c:pt idx="9">
                  <c:v>2162151941.0700021</c:v>
                </c:pt>
                <c:pt idx="10">
                  <c:v>2358071929.7000103</c:v>
                </c:pt>
                <c:pt idx="11">
                  <c:v>2368684378.300025</c:v>
                </c:pt>
              </c:numCache>
            </c:numRef>
          </c:val>
          <c:extLst>
            <c:ext xmlns:c16="http://schemas.microsoft.com/office/drawing/2014/chart" uri="{C3380CC4-5D6E-409C-BE32-E72D297353CC}">
              <c16:uniqueId val="{0000000C-12DC-4711-A611-E0623F94560D}"/>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7803046766844563"/>
          <c:y val="4.0935687125824911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350882672184343"/>
          <c:w val="0.90246295578738656"/>
          <c:h val="0.681286792879800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_Hidden12!$A$2:$A$32</c:f>
              <c:strCache>
                <c:ptCount val="31"/>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&gt;29 and &lt;=30</c:v>
                </c:pt>
                <c:pt idx="27">
                  <c:v>&gt;27 and &lt;=28</c:v>
                </c:pt>
                <c:pt idx="28">
                  <c:v>&gt;30 and &lt;=31</c:v>
                </c:pt>
                <c:pt idx="29">
                  <c:v>&gt;25 and &lt;=26</c:v>
                </c:pt>
                <c:pt idx="30">
                  <c:v>&gt;28 and &lt;=29</c:v>
                </c:pt>
              </c:strCache>
            </c:strRef>
          </c:cat>
          <c:val>
            <c:numRef>
              <c:f>_Hidden12!$B$2:$B$32</c:f>
              <c:numCache>
                <c:formatCode>General</c:formatCode>
                <c:ptCount val="31"/>
                <c:pt idx="0">
                  <c:v>5.4291502838897977E-2</c:v>
                </c:pt>
                <c:pt idx="1">
                  <c:v>0.35489922892700987</c:v>
                </c:pt>
                <c:pt idx="2">
                  <c:v>0.16038125764492933</c:v>
                </c:pt>
                <c:pt idx="3">
                  <c:v>0.10361154832964677</c:v>
                </c:pt>
                <c:pt idx="4">
                  <c:v>0.15974680841220992</c:v>
                </c:pt>
                <c:pt idx="5">
                  <c:v>6.2513650112317534E-2</c:v>
                </c:pt>
                <c:pt idx="6">
                  <c:v>3.4008917141453258E-2</c:v>
                </c:pt>
                <c:pt idx="7">
                  <c:v>4.9767508432702473E-3</c:v>
                </c:pt>
                <c:pt idx="8">
                  <c:v>5.0341627360317798E-3</c:v>
                </c:pt>
                <c:pt idx="9">
                  <c:v>7.8520161008404556E-3</c:v>
                </c:pt>
                <c:pt idx="10">
                  <c:v>1.8628907645851071E-2</c:v>
                </c:pt>
                <c:pt idx="11">
                  <c:v>1.7554423525421692E-2</c:v>
                </c:pt>
                <c:pt idx="12">
                  <c:v>3.8230002296868603E-3</c:v>
                </c:pt>
                <c:pt idx="13">
                  <c:v>1.06399831190643E-3</c:v>
                </c:pt>
                <c:pt idx="14">
                  <c:v>9.9058461737663601E-4</c:v>
                </c:pt>
                <c:pt idx="15">
                  <c:v>4.1086261497214225E-3</c:v>
                </c:pt>
                <c:pt idx="16">
                  <c:v>4.2400880187796015E-3</c:v>
                </c:pt>
                <c:pt idx="17">
                  <c:v>1.5898665449243703E-3</c:v>
                </c:pt>
                <c:pt idx="18">
                  <c:v>3.6396060599692027E-4</c:v>
                </c:pt>
                <c:pt idx="19">
                  <c:v>8.4849587916080633E-5</c:v>
                </c:pt>
                <c:pt idx="20">
                  <c:v>5.2959889918875305E-5</c:v>
                </c:pt>
                <c:pt idx="21">
                  <c:v>1.048587251925859E-4</c:v>
                </c:pt>
                <c:pt idx="22">
                  <c:v>3.4555650414782448E-5</c:v>
                </c:pt>
                <c:pt idx="23">
                  <c:v>2.1467496671818991E-5</c:v>
                </c:pt>
                <c:pt idx="24">
                  <c:v>1.0370931456972382E-5</c:v>
                </c:pt>
                <c:pt idx="25">
                  <c:v>4.301565123034023E-6</c:v>
                </c:pt>
                <c:pt idx="26">
                  <c:v>2.3066874346484621E-7</c:v>
                </c:pt>
                <c:pt idx="27">
                  <c:v>2.7824006035413489E-6</c:v>
                </c:pt>
                <c:pt idx="28">
                  <c:v>1.1976136967719766E-6</c:v>
                </c:pt>
                <c:pt idx="29">
                  <c:v>2.6307411958271655E-6</c:v>
                </c:pt>
                <c:pt idx="30">
                  <c:v>4.9599279426799689E-7</c:v>
                </c:pt>
              </c:numCache>
            </c:numRef>
          </c:val>
          <c:extLst>
            <c:ext xmlns:c16="http://schemas.microsoft.com/office/drawing/2014/chart" uri="{C3380CC4-5D6E-409C-BE32-E72D297353CC}">
              <c16:uniqueId val="{00000000-0FC4-408A-95D9-71B8008D90E8}"/>
            </c:ext>
          </c:extLst>
        </c:ser>
        <c:dLbls>
          <c:showLegendKey val="0"/>
          <c:showVal val="0"/>
          <c:showCatName val="0"/>
          <c:showSerName val="0"/>
          <c:showPercent val="0"/>
          <c:showBubbleSize val="0"/>
        </c:dLbls>
        <c:gapWidth val="80"/>
        <c:axId val="988900272"/>
        <c:axId val="1"/>
      </c:barChart>
      <c:catAx>
        <c:axId val="98890027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889002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7782230793301518"/>
          <c:y val="3.1626599052260958E-2"/>
        </c:manualLayout>
      </c:layout>
      <c:overlay val="0"/>
      <c:spPr>
        <a:noFill/>
        <a:ln w="3175">
          <a:solidFill>
            <a:srgbClr val="000000"/>
          </a:solidFill>
          <a:prstDash val="solid"/>
        </a:ln>
      </c:spPr>
    </c:title>
    <c:autoTitleDeleted val="0"/>
    <c:plotArea>
      <c:layout>
        <c:manualLayout>
          <c:layoutTarget val="inner"/>
          <c:xMode val="edge"/>
          <c:yMode val="edge"/>
          <c:x val="8.2917143586743028E-2"/>
          <c:y val="0.15662696673500665"/>
          <c:w val="0.89710355350476201"/>
          <c:h val="0.67319475125526884"/>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9.3737638195961546E-5</c:v>
                </c:pt>
                <c:pt idx="1">
                  <c:v>7.5748420507114082E-3</c:v>
                </c:pt>
                <c:pt idx="2">
                  <c:v>8.1691524780314762E-3</c:v>
                </c:pt>
                <c:pt idx="3">
                  <c:v>1.0415869679294879E-2</c:v>
                </c:pt>
                <c:pt idx="4">
                  <c:v>1.880362753158701E-2</c:v>
                </c:pt>
                <c:pt idx="5">
                  <c:v>1.9678658627828503E-2</c:v>
                </c:pt>
                <c:pt idx="6">
                  <c:v>2.3828827689070364E-2</c:v>
                </c:pt>
                <c:pt idx="7">
                  <c:v>2.5599316396061257E-2</c:v>
                </c:pt>
                <c:pt idx="8">
                  <c:v>3.7008692355190581E-2</c:v>
                </c:pt>
                <c:pt idx="9">
                  <c:v>4.9650542436289045E-2</c:v>
                </c:pt>
                <c:pt idx="10">
                  <c:v>2.9954893269231973E-2</c:v>
                </c:pt>
                <c:pt idx="11">
                  <c:v>3.9289146969020812E-2</c:v>
                </c:pt>
                <c:pt idx="12">
                  <c:v>4.4807515416269907E-2</c:v>
                </c:pt>
                <c:pt idx="13">
                  <c:v>4.3679705440184617E-2</c:v>
                </c:pt>
                <c:pt idx="14">
                  <c:v>6.9410149023650766E-2</c:v>
                </c:pt>
                <c:pt idx="15">
                  <c:v>3.6715255128220464E-2</c:v>
                </c:pt>
                <c:pt idx="16">
                  <c:v>5.2311654172211501E-2</c:v>
                </c:pt>
                <c:pt idx="17">
                  <c:v>5.4745158395397273E-2</c:v>
                </c:pt>
                <c:pt idx="18">
                  <c:v>5.5543646170378588E-2</c:v>
                </c:pt>
                <c:pt idx="19">
                  <c:v>0.10732153770732983</c:v>
                </c:pt>
                <c:pt idx="20">
                  <c:v>3.677136348705929E-2</c:v>
                </c:pt>
                <c:pt idx="21">
                  <c:v>4.2234551009467887E-2</c:v>
                </c:pt>
                <c:pt idx="22">
                  <c:v>3.0307822496935078E-2</c:v>
                </c:pt>
                <c:pt idx="23">
                  <c:v>4.0640543131160695E-2</c:v>
                </c:pt>
                <c:pt idx="24">
                  <c:v>8.9942379744627182E-2</c:v>
                </c:pt>
                <c:pt idx="25">
                  <c:v>2.3095293270945779E-2</c:v>
                </c:pt>
                <c:pt idx="26">
                  <c:v>8.5522746861053998E-4</c:v>
                </c:pt>
                <c:pt idx="27">
                  <c:v>6.3593227405432337E-4</c:v>
                </c:pt>
                <c:pt idx="28">
                  <c:v>4.7237027023104816E-4</c:v>
                </c:pt>
                <c:pt idx="29">
                  <c:v>3.8950254167907791E-4</c:v>
                </c:pt>
                <c:pt idx="30">
                  <c:v>5.3085731072987383E-5</c:v>
                </c:pt>
              </c:numCache>
            </c:numRef>
          </c:val>
          <c:extLst>
            <c:ext xmlns:c16="http://schemas.microsoft.com/office/drawing/2014/chart" uri="{C3380CC4-5D6E-409C-BE32-E72D297353CC}">
              <c16:uniqueId val="{00000000-7475-4E47-9F01-AB1762170701}"/>
            </c:ext>
          </c:extLst>
        </c:ser>
        <c:dLbls>
          <c:showLegendKey val="0"/>
          <c:showVal val="0"/>
          <c:showCatName val="0"/>
          <c:showSerName val="0"/>
          <c:showPercent val="0"/>
          <c:showBubbleSize val="0"/>
        </c:dLbls>
        <c:gapWidth val="80"/>
        <c:axId val="1193373864"/>
        <c:axId val="1"/>
      </c:barChart>
      <c:catAx>
        <c:axId val="119337386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738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0.10890161586101728"/>
          <c:y val="4.185357380064374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545613125953392"/>
          <c:w val="0.90246295578738656"/>
          <c:h val="0.67563626278182043"/>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_Hidden14!$B$2:$B$41</c:f>
              <c:numCache>
                <c:formatCode>General</c:formatCode>
                <c:ptCount val="40"/>
                <c:pt idx="0">
                  <c:v>3.8271069971056537E-5</c:v>
                </c:pt>
                <c:pt idx="1">
                  <c:v>2.0583826552452748E-3</c:v>
                </c:pt>
                <c:pt idx="2">
                  <c:v>2.82055088522322E-3</c:v>
                </c:pt>
                <c:pt idx="3">
                  <c:v>1.1390969135285276E-3</c:v>
                </c:pt>
                <c:pt idx="4">
                  <c:v>2.0221061194207322E-2</c:v>
                </c:pt>
                <c:pt idx="5">
                  <c:v>2.0981261181415222E-3</c:v>
                </c:pt>
                <c:pt idx="6">
                  <c:v>4.2456341147903412E-3</c:v>
                </c:pt>
                <c:pt idx="7">
                  <c:v>5.7555479094118303E-3</c:v>
                </c:pt>
                <c:pt idx="8">
                  <c:v>7.3198619106158236E-3</c:v>
                </c:pt>
                <c:pt idx="9">
                  <c:v>9.1414224778444048E-2</c:v>
                </c:pt>
                <c:pt idx="10">
                  <c:v>1.1581691180824789E-2</c:v>
                </c:pt>
                <c:pt idx="11">
                  <c:v>1.555285325821854E-2</c:v>
                </c:pt>
                <c:pt idx="12">
                  <c:v>5.0890033123332346E-2</c:v>
                </c:pt>
                <c:pt idx="13">
                  <c:v>9.2392528837474171E-3</c:v>
                </c:pt>
                <c:pt idx="14">
                  <c:v>0.12637521438442936</c:v>
                </c:pt>
                <c:pt idx="15">
                  <c:v>1.2085344337368086E-2</c:v>
                </c:pt>
                <c:pt idx="16">
                  <c:v>1.5521563323705714E-2</c:v>
                </c:pt>
                <c:pt idx="17">
                  <c:v>5.8887301683217937E-2</c:v>
                </c:pt>
                <c:pt idx="18">
                  <c:v>1.5296449568896781E-2</c:v>
                </c:pt>
                <c:pt idx="19">
                  <c:v>0.22752086462352353</c:v>
                </c:pt>
                <c:pt idx="20">
                  <c:v>2.202720540511318E-2</c:v>
                </c:pt>
                <c:pt idx="21">
                  <c:v>9.7575956802122207E-3</c:v>
                </c:pt>
                <c:pt idx="22">
                  <c:v>1.3272755182081809E-2</c:v>
                </c:pt>
                <c:pt idx="23">
                  <c:v>8.6360826869695574E-3</c:v>
                </c:pt>
                <c:pt idx="24">
                  <c:v>0.2140078891512748</c:v>
                </c:pt>
                <c:pt idx="25">
                  <c:v>3.2368486239756342E-2</c:v>
                </c:pt>
                <c:pt idx="26">
                  <c:v>1.4291791990102599E-3</c:v>
                </c:pt>
                <c:pt idx="27">
                  <c:v>8.0685183886725867E-4</c:v>
                </c:pt>
                <c:pt idx="28">
                  <c:v>6.4416183974282961E-4</c:v>
                </c:pt>
                <c:pt idx="29">
                  <c:v>1.4512842002620995E-2</c:v>
                </c:pt>
                <c:pt idx="30">
                  <c:v>2.1856558091441674E-3</c:v>
                </c:pt>
                <c:pt idx="31">
                  <c:v>1.6602529499488704E-6</c:v>
                </c:pt>
                <c:pt idx="32">
                  <c:v>4.4085505206477458E-5</c:v>
                </c:pt>
                <c:pt idx="33">
                  <c:v>9.8433977996768901E-7</c:v>
                </c:pt>
                <c:pt idx="34">
                  <c:v>7.6453850144702809E-6</c:v>
                </c:pt>
                <c:pt idx="35">
                  <c:v>2.0219988994801829E-5</c:v>
                </c:pt>
                <c:pt idx="36">
                  <c:v>1.835665058324724E-5</c:v>
                </c:pt>
                <c:pt idx="37">
                  <c:v>1.9074718743061116E-4</c:v>
                </c:pt>
                <c:pt idx="38">
                  <c:v>6.019945542745876E-6</c:v>
                </c:pt>
                <c:pt idx="39">
                  <c:v>2.4979286102724515E-7</c:v>
                </c:pt>
              </c:numCache>
            </c:numRef>
          </c:val>
          <c:extLst>
            <c:ext xmlns:c16="http://schemas.microsoft.com/office/drawing/2014/chart" uri="{C3380CC4-5D6E-409C-BE32-E72D297353CC}">
              <c16:uniqueId val="{00000000-D91D-41ED-9337-73591971CFC6}"/>
            </c:ext>
          </c:extLst>
        </c:ser>
        <c:dLbls>
          <c:showLegendKey val="0"/>
          <c:showVal val="0"/>
          <c:showCatName val="0"/>
          <c:showSerName val="0"/>
          <c:showPercent val="0"/>
          <c:showBubbleSize val="0"/>
        </c:dLbls>
        <c:gapWidth val="80"/>
        <c:axId val="1193377800"/>
        <c:axId val="1"/>
      </c:barChart>
      <c:catAx>
        <c:axId val="119337780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7780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4216634429400388"/>
          <c:y val="4.1791120917241645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5522416340689754"/>
          <c:w val="0.90038684719535789"/>
          <c:h val="0.71791175575690114"/>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_Hidden15!$A$2:$A$30</c:f>
              <c:numCache>
                <c:formatCode>General</c:formatCode>
                <c:ptCount val="29"/>
                <c:pt idx="0">
                  <c:v>1990</c:v>
                </c:pt>
                <c:pt idx="1">
                  <c:v>1992</c:v>
                </c:pt>
                <c:pt idx="2">
                  <c:v>1993</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_Hidden15!$B$2:$B$30</c:f>
              <c:numCache>
                <c:formatCode>General</c:formatCode>
                <c:ptCount val="29"/>
                <c:pt idx="0">
                  <c:v>5.4991788198060028E-6</c:v>
                </c:pt>
                <c:pt idx="1">
                  <c:v>6.8193756151561285E-7</c:v>
                </c:pt>
                <c:pt idx="2">
                  <c:v>2.8271245797585806E-6</c:v>
                </c:pt>
                <c:pt idx="3">
                  <c:v>7.2667570031428212E-6</c:v>
                </c:pt>
                <c:pt idx="4">
                  <c:v>1.9443823278714698E-5</c:v>
                </c:pt>
                <c:pt idx="5">
                  <c:v>1.5076350531366582E-5</c:v>
                </c:pt>
                <c:pt idx="6">
                  <c:v>1.1351514314402157E-4</c:v>
                </c:pt>
                <c:pt idx="7">
                  <c:v>5.1441836566403001E-5</c:v>
                </c:pt>
                <c:pt idx="8">
                  <c:v>5.3469268999814427E-5</c:v>
                </c:pt>
                <c:pt idx="9">
                  <c:v>2.4574565189603321E-4</c:v>
                </c:pt>
                <c:pt idx="10">
                  <c:v>1.1481557162289478E-3</c:v>
                </c:pt>
                <c:pt idx="11">
                  <c:v>2.6539086158984316E-3</c:v>
                </c:pt>
                <c:pt idx="12">
                  <c:v>5.4186491289524808E-3</c:v>
                </c:pt>
                <c:pt idx="13">
                  <c:v>1.5960096466869772E-3</c:v>
                </c:pt>
                <c:pt idx="14">
                  <c:v>8.5501518408902482E-4</c:v>
                </c:pt>
                <c:pt idx="15">
                  <c:v>1.4364599776308261E-3</c:v>
                </c:pt>
                <c:pt idx="16">
                  <c:v>1.2180793589711145E-2</c:v>
                </c:pt>
                <c:pt idx="17">
                  <c:v>2.0445608404726947E-2</c:v>
                </c:pt>
                <c:pt idx="18">
                  <c:v>1.2890313560829612E-2</c:v>
                </c:pt>
                <c:pt idx="19">
                  <c:v>3.429178706880399E-3</c:v>
                </c:pt>
                <c:pt idx="20">
                  <c:v>6.1220324091928405E-3</c:v>
                </c:pt>
                <c:pt idx="21">
                  <c:v>1.4421069234647607E-2</c:v>
                </c:pt>
                <c:pt idx="22">
                  <c:v>5.8002983867970474E-2</c:v>
                </c:pt>
                <c:pt idx="23">
                  <c:v>0.13673508436563717</c:v>
                </c:pt>
                <c:pt idx="24">
                  <c:v>9.9716511195635529E-2</c:v>
                </c:pt>
                <c:pt idx="25">
                  <c:v>0.15830574328525668</c:v>
                </c:pt>
                <c:pt idx="26">
                  <c:v>0.31930087035632593</c:v>
                </c:pt>
                <c:pt idx="27">
                  <c:v>0.14370359834576918</c:v>
                </c:pt>
                <c:pt idx="28">
                  <c:v>1.1230473355491966E-3</c:v>
                </c:pt>
              </c:numCache>
            </c:numRef>
          </c:val>
          <c:extLst>
            <c:ext xmlns:c16="http://schemas.microsoft.com/office/drawing/2014/chart" uri="{C3380CC4-5D6E-409C-BE32-E72D297353CC}">
              <c16:uniqueId val="{00000000-E53F-465B-A3AF-8F17001FEFB8}"/>
            </c:ext>
          </c:extLst>
        </c:ser>
        <c:dLbls>
          <c:showLegendKey val="0"/>
          <c:showVal val="0"/>
          <c:showCatName val="0"/>
          <c:showSerName val="0"/>
          <c:showPercent val="0"/>
          <c:showBubbleSize val="0"/>
        </c:dLbls>
        <c:gapWidth val="80"/>
        <c:axId val="1193376488"/>
        <c:axId val="1"/>
      </c:barChart>
      <c:catAx>
        <c:axId val="119337648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764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9.4697057270449799E-3"/>
          <c:y val="4.103346510010886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805482853375266"/>
          <c:w val="0.90246295578738656"/>
          <c:h val="0.76291849926869071"/>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0.16565777102847021</c:v>
                </c:pt>
                <c:pt idx="1">
                  <c:v>0.34647988444669786</c:v>
                </c:pt>
                <c:pt idx="2">
                  <c:v>0.25690886837727095</c:v>
                </c:pt>
                <c:pt idx="3">
                  <c:v>0.10584581715192939</c:v>
                </c:pt>
                <c:pt idx="4">
                  <c:v>0.12510765899563164</c:v>
                </c:pt>
              </c:numCache>
            </c:numRef>
          </c:val>
          <c:extLst>
            <c:ext xmlns:c16="http://schemas.microsoft.com/office/drawing/2014/chart" uri="{C3380CC4-5D6E-409C-BE32-E72D297353CC}">
              <c16:uniqueId val="{00000000-C660-4B12-8BDA-6C8518B29954}"/>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0.48538551049433265</c:v>
                </c:pt>
                <c:pt idx="1">
                  <c:v>0.30939102702236781</c:v>
                </c:pt>
                <c:pt idx="2">
                  <c:v>0.13842175580743871</c:v>
                </c:pt>
                <c:pt idx="3">
                  <c:v>4.0718872559582814E-2</c:v>
                </c:pt>
                <c:pt idx="4">
                  <c:v>2.6082834116278066E-2</c:v>
                </c:pt>
              </c:numCache>
            </c:numRef>
          </c:val>
          <c:extLst>
            <c:ext xmlns:c16="http://schemas.microsoft.com/office/drawing/2014/chart" uri="{C3380CC4-5D6E-409C-BE32-E72D297353CC}">
              <c16:uniqueId val="{00000001-C660-4B12-8BDA-6C8518B29954}"/>
            </c:ext>
          </c:extLst>
        </c:ser>
        <c:dLbls>
          <c:showLegendKey val="0"/>
          <c:showVal val="0"/>
          <c:showCatName val="0"/>
          <c:showSerName val="0"/>
          <c:showPercent val="0"/>
          <c:showBubbleSize val="0"/>
        </c:dLbls>
        <c:gapWidth val="150"/>
        <c:axId val="1193372552"/>
        <c:axId val="1"/>
      </c:barChart>
      <c:catAx>
        <c:axId val="119337255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72552"/>
        <c:crosses val="autoZero"/>
        <c:crossBetween val="between"/>
      </c:valAx>
      <c:spPr>
        <a:noFill/>
        <a:ln w="25400">
          <a:noFill/>
        </a:ln>
      </c:spPr>
    </c:plotArea>
    <c:legend>
      <c:legendPos val="r"/>
      <c:layout>
        <c:manualLayout>
          <c:xMode val="edge"/>
          <c:yMode val="edge"/>
          <c:x val="0.74242492900032642"/>
          <c:y val="0.11702136343364379"/>
          <c:w val="0.250947201766692"/>
          <c:h val="8.358668816688842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0.11010103725266268"/>
          <c:y val="6.4960786019359243E-2"/>
        </c:manualLayout>
      </c:layout>
      <c:overlay val="0"/>
      <c:spPr>
        <a:noFill/>
        <a:ln w="3175">
          <a:solidFill>
            <a:srgbClr val="000000"/>
          </a:solidFill>
          <a:prstDash val="solid"/>
        </a:ln>
      </c:spPr>
    </c:title>
    <c:autoTitleDeleted val="0"/>
    <c:plotArea>
      <c:layout>
        <c:manualLayout>
          <c:layoutTarget val="inner"/>
          <c:xMode val="edge"/>
          <c:yMode val="edge"/>
          <c:x val="8.3838404513495432E-2"/>
          <c:y val="0.25196910940842376"/>
          <c:w val="0.8959598169092825"/>
          <c:h val="0.55905646149994015"/>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_Hidden17!$A$2:$A$19</c:f>
              <c:strCache>
                <c:ptCount val="18"/>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8.5 - 9%</c:v>
                </c:pt>
                <c:pt idx="15">
                  <c:v>8 - 8.5%</c:v>
                </c:pt>
                <c:pt idx="16">
                  <c:v>7 - 7.5%</c:v>
                </c:pt>
                <c:pt idx="17">
                  <c:v>7.5 - 8%</c:v>
                </c:pt>
              </c:strCache>
            </c:strRef>
          </c:cat>
          <c:val>
            <c:numRef>
              <c:f>_Hidden17!$B$2:$B$19</c:f>
              <c:numCache>
                <c:formatCode>General</c:formatCode>
                <c:ptCount val="18"/>
                <c:pt idx="0">
                  <c:v>4.9699399943232735E-3</c:v>
                </c:pt>
                <c:pt idx="1">
                  <c:v>3.7714690827568273E-2</c:v>
                </c:pt>
                <c:pt idx="2">
                  <c:v>0.27490151823338366</c:v>
                </c:pt>
                <c:pt idx="3">
                  <c:v>0.55444312806449458</c:v>
                </c:pt>
                <c:pt idx="4">
                  <c:v>7.7970166829156612E-2</c:v>
                </c:pt>
                <c:pt idx="5">
                  <c:v>3.607568831750927E-2</c:v>
                </c:pt>
                <c:pt idx="6">
                  <c:v>8.7697907321786141E-3</c:v>
                </c:pt>
                <c:pt idx="7">
                  <c:v>3.1194159307952607E-3</c:v>
                </c:pt>
                <c:pt idx="8">
                  <c:v>1.2384477194707824E-3</c:v>
                </c:pt>
                <c:pt idx="9">
                  <c:v>5.0054863133388694E-4</c:v>
                </c:pt>
                <c:pt idx="10">
                  <c:v>2.331335806079636E-4</c:v>
                </c:pt>
                <c:pt idx="11">
                  <c:v>4.2534812398211518E-5</c:v>
                </c:pt>
                <c:pt idx="12">
                  <c:v>6.0838306974862409E-6</c:v>
                </c:pt>
                <c:pt idx="13">
                  <c:v>9.0038108526618919E-6</c:v>
                </c:pt>
                <c:pt idx="14">
                  <c:v>1.2088961121162562E-6</c:v>
                </c:pt>
                <c:pt idx="15">
                  <c:v>2.7824006035413392E-6</c:v>
                </c:pt>
                <c:pt idx="16">
                  <c:v>2.5713556388064733E-7</c:v>
                </c:pt>
                <c:pt idx="17">
                  <c:v>1.6602529499488598E-6</c:v>
                </c:pt>
              </c:numCache>
            </c:numRef>
          </c:val>
          <c:extLst>
            <c:ext xmlns:c16="http://schemas.microsoft.com/office/drawing/2014/chart" uri="{C3380CC4-5D6E-409C-BE32-E72D297353CC}">
              <c16:uniqueId val="{00000000-668C-4800-B7F7-01D9BC1D453B}"/>
            </c:ext>
          </c:extLst>
        </c:ser>
        <c:dLbls>
          <c:showLegendKey val="0"/>
          <c:showVal val="0"/>
          <c:showCatName val="0"/>
          <c:showSerName val="0"/>
          <c:showPercent val="0"/>
          <c:showBubbleSize val="0"/>
        </c:dLbls>
        <c:gapWidth val="80"/>
        <c:axId val="1193365008"/>
        <c:axId val="1"/>
      </c:barChart>
      <c:catAx>
        <c:axId val="119336500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6500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7878845629710997"/>
          <c:y val="4.3076987795955222E-2"/>
        </c:manualLayout>
      </c:layout>
      <c:overlay val="0"/>
      <c:spPr>
        <a:noFill/>
        <a:ln w="3175">
          <a:solidFill>
            <a:srgbClr val="000000"/>
          </a:solidFill>
          <a:prstDash val="solid"/>
        </a:ln>
      </c:spPr>
    </c:title>
    <c:autoTitleDeleted val="0"/>
    <c:plotArea>
      <c:layout>
        <c:manualLayout>
          <c:layoutTarget val="inner"/>
          <c:xMode val="edge"/>
          <c:yMode val="edge"/>
          <c:x val="0.44848577752143781"/>
          <c:y val="0.45230837185752981"/>
          <c:w val="0.10424264018065851"/>
          <c:h val="0.26461578217515352"/>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D8B1-4159-8C35-2128734DD37D}"/>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D8B1-4159-8C35-2128734DD37D}"/>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D8B1-4159-8C35-2128734DD37D}"/>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2760515276.0000205</c:v>
                </c:pt>
                <c:pt idx="1">
                  <c:v>33805342.859999985</c:v>
                </c:pt>
                <c:pt idx="2">
                  <c:v>12315919059.240042</c:v>
                </c:pt>
              </c:numCache>
            </c:numRef>
          </c:val>
          <c:extLst>
            <c:ext xmlns:c16="http://schemas.microsoft.com/office/drawing/2014/chart" uri="{C3380CC4-5D6E-409C-BE32-E72D297353CC}">
              <c16:uniqueId val="{00000003-D8B1-4159-8C35-2128734DD37D}"/>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939776198161786"/>
          <c:y val="5.4669947100775468E-2"/>
        </c:manualLayout>
      </c:layout>
      <c:overlay val="0"/>
      <c:spPr>
        <a:noFill/>
        <a:ln w="3175">
          <a:solidFill>
            <a:srgbClr val="000000"/>
          </a:solidFill>
          <a:prstDash val="solid"/>
        </a:ln>
      </c:spPr>
    </c:title>
    <c:autoTitleDeleted val="0"/>
    <c:plotArea>
      <c:layout>
        <c:manualLayout>
          <c:layoutTarget val="inner"/>
          <c:xMode val="edge"/>
          <c:yMode val="edge"/>
          <c:x val="8.478055729011845E-2"/>
          <c:y val="0.21640187394056956"/>
          <c:w val="0.89479238778486458"/>
          <c:h val="0.62414856273385333"/>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_Hidden19!$A$2:$A$15</c:f>
              <c:strCache>
                <c:ptCount val="14"/>
                <c:pt idx="0">
                  <c:v>2021</c:v>
                </c:pt>
                <c:pt idx="1">
                  <c:v>2022</c:v>
                </c:pt>
                <c:pt idx="2">
                  <c:v>2023</c:v>
                </c:pt>
                <c:pt idx="3">
                  <c:v>2024</c:v>
                </c:pt>
                <c:pt idx="4">
                  <c:v>2025</c:v>
                </c:pt>
                <c:pt idx="5">
                  <c:v>2026</c:v>
                </c:pt>
                <c:pt idx="6">
                  <c:v>2027</c:v>
                </c:pt>
                <c:pt idx="7">
                  <c:v>2028</c:v>
                </c:pt>
                <c:pt idx="8">
                  <c:v>2029</c:v>
                </c:pt>
                <c:pt idx="9">
                  <c:v>2030</c:v>
                </c:pt>
                <c:pt idx="10">
                  <c:v>2033</c:v>
                </c:pt>
                <c:pt idx="11">
                  <c:v>2034</c:v>
                </c:pt>
                <c:pt idx="12">
                  <c:v>2035</c:v>
                </c:pt>
                <c:pt idx="13">
                  <c:v>Fixed To Maturity</c:v>
                </c:pt>
              </c:strCache>
            </c:strRef>
          </c:cat>
          <c:val>
            <c:numRef>
              <c:f>_Hidden19!$B$2:$B$15</c:f>
              <c:numCache>
                <c:formatCode>General</c:formatCode>
                <c:ptCount val="14"/>
                <c:pt idx="0">
                  <c:v>4.3218300426860756E-2</c:v>
                </c:pt>
                <c:pt idx="1">
                  <c:v>3.5775419545030711E-2</c:v>
                </c:pt>
                <c:pt idx="2">
                  <c:v>2.3870169881736285E-2</c:v>
                </c:pt>
                <c:pt idx="3">
                  <c:v>1.8819329823877167E-2</c:v>
                </c:pt>
                <c:pt idx="4">
                  <c:v>8.5830514752170562E-3</c:v>
                </c:pt>
                <c:pt idx="5">
                  <c:v>8.2348126357215962E-3</c:v>
                </c:pt>
                <c:pt idx="6">
                  <c:v>5.8051949054874017E-3</c:v>
                </c:pt>
                <c:pt idx="7">
                  <c:v>3.3909833729680911E-3</c:v>
                </c:pt>
                <c:pt idx="8">
                  <c:v>6.4058572260960256E-3</c:v>
                </c:pt>
                <c:pt idx="9">
                  <c:v>6.551479010850974E-4</c:v>
                </c:pt>
                <c:pt idx="10">
                  <c:v>6.057928381683347E-3</c:v>
                </c:pt>
                <c:pt idx="11">
                  <c:v>1.8462957515117215E-2</c:v>
                </c:pt>
                <c:pt idx="12">
                  <c:v>1.2655541366240256E-3</c:v>
                </c:pt>
                <c:pt idx="13">
                  <c:v>0.81945529277249518</c:v>
                </c:pt>
              </c:numCache>
            </c:numRef>
          </c:val>
          <c:extLst>
            <c:ext xmlns:c16="http://schemas.microsoft.com/office/drawing/2014/chart" uri="{C3380CC4-5D6E-409C-BE32-E72D297353CC}">
              <c16:uniqueId val="{00000000-ADC3-4DCD-BC2F-13F1ABC27922}"/>
            </c:ext>
          </c:extLst>
        </c:ser>
        <c:dLbls>
          <c:showLegendKey val="0"/>
          <c:showVal val="0"/>
          <c:showCatName val="0"/>
          <c:showSerName val="0"/>
          <c:showPercent val="0"/>
          <c:showBubbleSize val="0"/>
        </c:dLbls>
        <c:gapWidth val="80"/>
        <c:axId val="1193365336"/>
        <c:axId val="1"/>
      </c:barChart>
      <c:catAx>
        <c:axId val="119336533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653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6555059694162911E-3"/>
          <c:y val="9.8315011281263506E-2"/>
        </c:manualLayout>
      </c:layout>
      <c:overlay val="0"/>
      <c:spPr>
        <a:noFill/>
        <a:ln w="3175">
          <a:solidFill>
            <a:srgbClr val="000000"/>
          </a:solidFill>
          <a:prstDash val="solid"/>
        </a:ln>
      </c:spPr>
    </c:title>
    <c:autoTitleDeleted val="0"/>
    <c:plotArea>
      <c:layout>
        <c:manualLayout>
          <c:layoutTarget val="inner"/>
          <c:xMode val="edge"/>
          <c:yMode val="edge"/>
          <c:x val="0.44784709921085303"/>
          <c:y val="0.42696804899291579"/>
          <c:w val="0.10430626883329697"/>
          <c:h val="0.30618103513307776"/>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CDF8-431E-BEB4-A092E30A4FD8}"/>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CDF8-431E-BEB4-A092E30A4FD8}"/>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_Hidden20!$A$2:$A$3</c:f>
              <c:strCache>
                <c:ptCount val="2"/>
                <c:pt idx="0">
                  <c:v>Twice A Year</c:v>
                </c:pt>
                <c:pt idx="1">
                  <c:v>Monthly</c:v>
                </c:pt>
              </c:strCache>
            </c:strRef>
          </c:cat>
          <c:val>
            <c:numRef>
              <c:f>_Hidden20!$B$2:$B$3</c:f>
              <c:numCache>
                <c:formatCode>General</c:formatCode>
                <c:ptCount val="2"/>
                <c:pt idx="0">
                  <c:v>9.0082409610801948E-6</c:v>
                </c:pt>
                <c:pt idx="1">
                  <c:v>0.99999099175903894</c:v>
                </c:pt>
              </c:numCache>
            </c:numRef>
          </c:val>
          <c:extLst>
            <c:ext xmlns:c16="http://schemas.microsoft.com/office/drawing/2014/chart" uri="{C3380CC4-5D6E-409C-BE32-E72D297353CC}">
              <c16:uniqueId val="{00000002-CDF8-431E-BEB4-A092E30A4FD8}"/>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9626491866278925E-3"/>
          <c:y val="6.4516129032258063E-2"/>
        </c:manualLayout>
      </c:layout>
      <c:overlay val="0"/>
      <c:spPr>
        <a:noFill/>
        <a:ln w="3175">
          <a:solidFill>
            <a:srgbClr val="000000"/>
          </a:solidFill>
          <a:prstDash val="solid"/>
        </a:ln>
      </c:spPr>
    </c:title>
    <c:autoTitleDeleted val="0"/>
    <c:plotArea>
      <c:layout>
        <c:manualLayout>
          <c:layoutTarget val="inner"/>
          <c:xMode val="edge"/>
          <c:yMode val="edge"/>
          <c:x val="0.43960189535995575"/>
          <c:y val="0.43988269794721407"/>
          <c:w val="0.12079712138786319"/>
          <c:h val="0.28445747800586513"/>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1B91-49C4-A8ED-8A86ACB4FF77}"/>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1B91-49C4-A8ED-8A86ACB4FF77}"/>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1B91-49C4-A8ED-8A86ACB4FF77}"/>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162182883.51999998</c:v>
                </c:pt>
                <c:pt idx="1">
                  <c:v>707223938.20999968</c:v>
                </c:pt>
                <c:pt idx="2">
                  <c:v>14240832856.370071</c:v>
                </c:pt>
              </c:numCache>
            </c:numRef>
          </c:val>
          <c:extLst>
            <c:ext xmlns:c16="http://schemas.microsoft.com/office/drawing/2014/chart" uri="{C3380CC4-5D6E-409C-BE32-E72D297353CC}">
              <c16:uniqueId val="{00000003-1B91-49C4-A8ED-8A86ACB4FF77}"/>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9416391403288363"/>
          <c:y val="4.3478260869565216E-2"/>
        </c:manualLayout>
      </c:layout>
      <c:overlay val="0"/>
      <c:spPr>
        <a:noFill/>
        <a:ln w="3175">
          <a:solidFill>
            <a:srgbClr val="000000"/>
          </a:solidFill>
          <a:prstDash val="solid"/>
        </a:ln>
      </c:spPr>
    </c:title>
    <c:autoTitleDeleted val="0"/>
    <c:plotArea>
      <c:layout>
        <c:manualLayout>
          <c:layoutTarget val="inner"/>
          <c:xMode val="edge"/>
          <c:yMode val="edge"/>
          <c:x val="9.3153785345256312E-2"/>
          <c:y val="0.17391304347826086"/>
          <c:w val="0.88439979339833708"/>
          <c:h val="0.64521739130434785"/>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1.045047597285075E-3</c:v>
                </c:pt>
                <c:pt idx="1">
                  <c:v>9.2333986280979372E-2</c:v>
                </c:pt>
                <c:pt idx="2">
                  <c:v>7.8570373313184103E-2</c:v>
                </c:pt>
                <c:pt idx="3">
                  <c:v>8.7825701301970871E-2</c:v>
                </c:pt>
                <c:pt idx="4">
                  <c:v>9.4897635513899611E-2</c:v>
                </c:pt>
                <c:pt idx="5">
                  <c:v>9.6880243883998282E-2</c:v>
                </c:pt>
                <c:pt idx="6">
                  <c:v>0.10049430884017205</c:v>
                </c:pt>
                <c:pt idx="7">
                  <c:v>0.11144598974499897</c:v>
                </c:pt>
                <c:pt idx="8">
                  <c:v>0.11845585950130078</c:v>
                </c:pt>
                <c:pt idx="9">
                  <c:v>0.11807801537628204</c:v>
                </c:pt>
                <c:pt idx="10">
                  <c:v>7.6464328356390568E-2</c:v>
                </c:pt>
                <c:pt idx="11">
                  <c:v>4.7253938925592423E-3</c:v>
                </c:pt>
                <c:pt idx="12">
                  <c:v>2.7325731066889288E-3</c:v>
                </c:pt>
                <c:pt idx="13">
                  <c:v>1.6050543290289904E-2</c:v>
                </c:pt>
              </c:numCache>
            </c:numRef>
          </c:val>
          <c:extLst>
            <c:ext xmlns:c16="http://schemas.microsoft.com/office/drawing/2014/chart" uri="{C3380CC4-5D6E-409C-BE32-E72D297353CC}">
              <c16:uniqueId val="{00000000-09F6-48EF-A03B-CE0B82D036A5}"/>
            </c:ext>
          </c:extLst>
        </c:ser>
        <c:dLbls>
          <c:showLegendKey val="0"/>
          <c:showVal val="0"/>
          <c:showCatName val="0"/>
          <c:showSerName val="0"/>
          <c:showPercent val="0"/>
          <c:showBubbleSize val="0"/>
        </c:dLbls>
        <c:gapWidth val="80"/>
        <c:axId val="1193369272"/>
        <c:axId val="1"/>
      </c:barChart>
      <c:catAx>
        <c:axId val="119336927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933692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9.0909292678650298E-3"/>
          <c:y val="4.4145873320537425E-2"/>
        </c:manualLayout>
      </c:layout>
      <c:overlay val="0"/>
      <c:spPr>
        <a:noFill/>
        <a:ln w="3175">
          <a:solidFill>
            <a:srgbClr val="000000"/>
          </a:solidFill>
          <a:prstDash val="solid"/>
        </a:ln>
      </c:spPr>
    </c:title>
    <c:autoTitleDeleted val="0"/>
    <c:plotArea>
      <c:layout>
        <c:manualLayout>
          <c:layoutTarget val="inner"/>
          <c:xMode val="edge"/>
          <c:yMode val="edge"/>
          <c:x val="9.4318391154099679E-2"/>
          <c:y val="0.18809980806142035"/>
          <c:w val="0.88295650514139101"/>
          <c:h val="0.58733205374280228"/>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1.777166499080746E-2</c:v>
                </c:pt>
                <c:pt idx="1">
                  <c:v>2.821114736835191E-2</c:v>
                </c:pt>
                <c:pt idx="2">
                  <c:v>5.0878423981866837E-2</c:v>
                </c:pt>
                <c:pt idx="3">
                  <c:v>9.9124181508572079E-2</c:v>
                </c:pt>
                <c:pt idx="4">
                  <c:v>0.19403847714271691</c:v>
                </c:pt>
                <c:pt idx="5">
                  <c:v>4.7677572548643021E-2</c:v>
                </c:pt>
                <c:pt idx="6">
                  <c:v>4.888480924763737E-2</c:v>
                </c:pt>
                <c:pt idx="7">
                  <c:v>5.2674540457724892E-2</c:v>
                </c:pt>
                <c:pt idx="8">
                  <c:v>5.8450787919669567E-2</c:v>
                </c:pt>
                <c:pt idx="9">
                  <c:v>5.7765510161633303E-2</c:v>
                </c:pt>
                <c:pt idx="10">
                  <c:v>0.1663948449860834</c:v>
                </c:pt>
                <c:pt idx="11">
                  <c:v>7.1784908980768156E-2</c:v>
                </c:pt>
                <c:pt idx="12">
                  <c:v>2.9203512109047279E-2</c:v>
                </c:pt>
                <c:pt idx="13">
                  <c:v>7.713961859647786E-2</c:v>
                </c:pt>
              </c:numCache>
            </c:numRef>
          </c:val>
          <c:extLst>
            <c:ext xmlns:c16="http://schemas.microsoft.com/office/drawing/2014/chart" uri="{C3380CC4-5D6E-409C-BE32-E72D297353CC}">
              <c16:uniqueId val="{00000000-4587-4795-9801-CC1D37B798AD}"/>
            </c:ext>
          </c:extLst>
        </c:ser>
        <c:dLbls>
          <c:showLegendKey val="0"/>
          <c:showVal val="0"/>
          <c:showCatName val="0"/>
          <c:showSerName val="0"/>
          <c:showPercent val="0"/>
          <c:showBubbleSize val="0"/>
        </c:dLbls>
        <c:gapWidth val="80"/>
        <c:axId val="1186099912"/>
        <c:axId val="1"/>
      </c:barChart>
      <c:catAx>
        <c:axId val="11860999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860999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2727278331971654"/>
          <c:y val="3.0612277581780967E-2"/>
        </c:manualLayout>
      </c:layout>
      <c:overlay val="0"/>
      <c:spPr>
        <a:noFill/>
        <a:ln w="3175">
          <a:solidFill>
            <a:srgbClr val="000000"/>
          </a:solidFill>
          <a:prstDash val="solid"/>
        </a:ln>
      </c:spPr>
    </c:title>
    <c:autoTitleDeleted val="0"/>
    <c:plotArea>
      <c:layout>
        <c:manualLayout>
          <c:layoutTarget val="inner"/>
          <c:xMode val="edge"/>
          <c:yMode val="edge"/>
          <c:x val="0.10000002466067527"/>
          <c:y val="0.15306138790890483"/>
          <c:w val="0.87979819676210269"/>
          <c:h val="0.63994237420961164"/>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_Hidden24!$B$2:$B$19</c:f>
              <c:numCache>
                <c:formatCode>General</c:formatCode>
                <c:ptCount val="18"/>
                <c:pt idx="0">
                  <c:v>2.0705086742829185E-2</c:v>
                </c:pt>
                <c:pt idx="1">
                  <c:v>2.7082113989435677E-2</c:v>
                </c:pt>
                <c:pt idx="2">
                  <c:v>4.3020395748066549E-2</c:v>
                </c:pt>
                <c:pt idx="3">
                  <c:v>5.6619368590821416E-2</c:v>
                </c:pt>
                <c:pt idx="4">
                  <c:v>7.8961826371905519E-2</c:v>
                </c:pt>
                <c:pt idx="5">
                  <c:v>7.6319074608153625E-2</c:v>
                </c:pt>
                <c:pt idx="6">
                  <c:v>0.10385035929207213</c:v>
                </c:pt>
                <c:pt idx="7">
                  <c:v>8.1384279005336707E-2</c:v>
                </c:pt>
                <c:pt idx="8">
                  <c:v>0.1004926192495003</c:v>
                </c:pt>
                <c:pt idx="9">
                  <c:v>0.15704878971306846</c:v>
                </c:pt>
                <c:pt idx="10">
                  <c:v>6.2664868096193121E-2</c:v>
                </c:pt>
                <c:pt idx="11">
                  <c:v>6.6304030806477537E-2</c:v>
                </c:pt>
                <c:pt idx="12">
                  <c:v>0.1218620083736182</c:v>
                </c:pt>
                <c:pt idx="13">
                  <c:v>2.1238657972125099E-3</c:v>
                </c:pt>
                <c:pt idx="14">
                  <c:v>1.1278939575459456E-3</c:v>
                </c:pt>
                <c:pt idx="15">
                  <c:v>4.097414926497382E-4</c:v>
                </c:pt>
                <c:pt idx="16">
                  <c:v>1.3617714502452777E-5</c:v>
                </c:pt>
                <c:pt idx="17">
                  <c:v>1.0060450610874406E-5</c:v>
                </c:pt>
              </c:numCache>
            </c:numRef>
          </c:val>
          <c:extLst>
            <c:ext xmlns:c16="http://schemas.microsoft.com/office/drawing/2014/chart" uri="{C3380CC4-5D6E-409C-BE32-E72D297353CC}">
              <c16:uniqueId val="{00000000-7B18-4EDF-BBF5-883C3D50EC0B}"/>
            </c:ext>
          </c:extLst>
        </c:ser>
        <c:dLbls>
          <c:showLegendKey val="0"/>
          <c:showVal val="0"/>
          <c:showCatName val="0"/>
          <c:showSerName val="0"/>
          <c:showPercent val="0"/>
          <c:showBubbleSize val="0"/>
        </c:dLbls>
        <c:gapWidth val="80"/>
        <c:axId val="1186095976"/>
        <c:axId val="1"/>
      </c:barChart>
      <c:catAx>
        <c:axId val="11860959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860959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20309477756286268"/>
          <c:y val="2.9447905689055951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3496956774150642"/>
          <c:w val="0.90038684719535789"/>
          <c:h val="0.759510567563568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&gt;6 and &lt;=7</c:v>
                </c:pt>
                <c:pt idx="7">
                  <c:v>&gt;7 and &lt;=8</c:v>
                </c:pt>
              </c:strCache>
            </c:strRef>
          </c:cat>
          <c:val>
            <c:numRef>
              <c:f>_Hidden25!$B$2:$B$9</c:f>
              <c:numCache>
                <c:formatCode>General</c:formatCode>
                <c:ptCount val="8"/>
                <c:pt idx="0">
                  <c:v>0.81945529277249274</c:v>
                </c:pt>
                <c:pt idx="1">
                  <c:v>8.6140496725309629E-2</c:v>
                </c:pt>
                <c:pt idx="2">
                  <c:v>4.0681464666039044E-2</c:v>
                </c:pt>
                <c:pt idx="3">
                  <c:v>1.4341640627586067E-2</c:v>
                </c:pt>
                <c:pt idx="4">
                  <c:v>7.1172490292042354E-3</c:v>
                </c:pt>
                <c:pt idx="5">
                  <c:v>6.4774161459434784E-3</c:v>
                </c:pt>
                <c:pt idx="6">
                  <c:v>2.4396136400422389E-2</c:v>
                </c:pt>
                <c:pt idx="7">
                  <c:v>1.3903036330024478E-3</c:v>
                </c:pt>
              </c:numCache>
            </c:numRef>
          </c:val>
          <c:extLst>
            <c:ext xmlns:c16="http://schemas.microsoft.com/office/drawing/2014/chart" uri="{C3380CC4-5D6E-409C-BE32-E72D297353CC}">
              <c16:uniqueId val="{00000000-9C13-43AD-AEB1-F008D7A7C524}"/>
            </c:ext>
          </c:extLst>
        </c:ser>
        <c:dLbls>
          <c:showLegendKey val="0"/>
          <c:showVal val="0"/>
          <c:showCatName val="0"/>
          <c:showSerName val="0"/>
          <c:showPercent val="0"/>
          <c:showBubbleSize val="0"/>
        </c:dLbls>
        <c:gapWidth val="80"/>
        <c:axId val="1186097616"/>
        <c:axId val="1"/>
      </c:barChart>
      <c:catAx>
        <c:axId val="118609761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860976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8.6223173667738573E-2"/>
          <c:y val="4.1055836051583264E-2"/>
        </c:manualLayout>
      </c:layout>
      <c:overlay val="0"/>
      <c:spPr>
        <a:noFill/>
        <a:ln w="3175">
          <a:solidFill>
            <a:srgbClr val="000000"/>
          </a:solidFill>
          <a:prstDash val="solid"/>
        </a:ln>
      </c:spPr>
    </c:title>
    <c:autoTitleDeleted val="0"/>
    <c:plotArea>
      <c:layout>
        <c:manualLayout>
          <c:layoutTarget val="inner"/>
          <c:xMode val="edge"/>
          <c:yMode val="edge"/>
          <c:x val="0.12089988481672038"/>
          <c:y val="0.15395938519343724"/>
          <c:w val="0.86035731985852182"/>
          <c:h val="0.75366784751835003"/>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13702994.870000003</c:v>
                </c:pt>
                <c:pt idx="1">
                  <c:v>6617057.4200000009</c:v>
                </c:pt>
                <c:pt idx="2">
                  <c:v>757327.39999999991</c:v>
                </c:pt>
                <c:pt idx="3">
                  <c:v>1787358.9</c:v>
                </c:pt>
              </c:numCache>
            </c:numRef>
          </c:val>
          <c:extLst>
            <c:ext xmlns:c16="http://schemas.microsoft.com/office/drawing/2014/chart" uri="{C3380CC4-5D6E-409C-BE32-E72D297353CC}">
              <c16:uniqueId val="{00000000-9758-4E5B-A8DA-B5C889268D86}"/>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142</c:v>
                </c:pt>
                <c:pt idx="1">
                  <c:v>62</c:v>
                </c:pt>
                <c:pt idx="2">
                  <c:v>3</c:v>
                </c:pt>
                <c:pt idx="3">
                  <c:v>13</c:v>
                </c:pt>
              </c:numCache>
            </c:numRef>
          </c:val>
          <c:extLst>
            <c:ext xmlns:c16="http://schemas.microsoft.com/office/drawing/2014/chart" uri="{C3380CC4-5D6E-409C-BE32-E72D297353CC}">
              <c16:uniqueId val="{00000001-9758-4E5B-A8DA-B5C889268D86}"/>
            </c:ext>
          </c:extLst>
        </c:ser>
        <c:dLbls>
          <c:showLegendKey val="0"/>
          <c:showVal val="0"/>
          <c:showCatName val="0"/>
          <c:showSerName val="0"/>
          <c:showPercent val="0"/>
          <c:showBubbleSize val="0"/>
        </c:dLbls>
        <c:gapWidth val="100"/>
        <c:axId val="1186092696"/>
        <c:axId val="1"/>
      </c:barChart>
      <c:catAx>
        <c:axId val="1186092696"/>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8609269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1216437275338053E-3"/>
          <c:y val="3.8054987929743211E-2"/>
        </c:manualLayout>
      </c:layout>
      <c:overlay val="0"/>
      <c:spPr>
        <a:noFill/>
        <a:ln w="3175">
          <a:solidFill>
            <a:srgbClr val="000000"/>
          </a:solidFill>
          <a:prstDash val="solid"/>
        </a:ln>
      </c:spPr>
    </c:title>
    <c:autoTitleDeleted val="0"/>
    <c:plotArea>
      <c:layout>
        <c:manualLayout>
          <c:layoutTarget val="inner"/>
          <c:xMode val="edge"/>
          <c:yMode val="edge"/>
          <c:x val="0.10499369641444301"/>
          <c:y val="0.15327703471702125"/>
          <c:w val="0.88220313206769796"/>
          <c:h val="0.72938726865341152"/>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_Hidden30!$A$2:$A$358</c:f>
              <c:strCache>
                <c:ptCount val="357"/>
                <c:pt idx="0">
                  <c:v>1/06/2021</c:v>
                </c:pt>
                <c:pt idx="1">
                  <c:v>1/07/2021</c:v>
                </c:pt>
                <c:pt idx="2">
                  <c:v>1/08/2021</c:v>
                </c:pt>
                <c:pt idx="3">
                  <c:v>1/09/2021</c:v>
                </c:pt>
                <c:pt idx="4">
                  <c:v>1/10/2021</c:v>
                </c:pt>
                <c:pt idx="5">
                  <c:v>1/11/2021</c:v>
                </c:pt>
                <c:pt idx="6">
                  <c:v>1/12/2021</c:v>
                </c:pt>
                <c:pt idx="7">
                  <c:v>1/01/2022</c:v>
                </c:pt>
                <c:pt idx="8">
                  <c:v>1/02/2022</c:v>
                </c:pt>
                <c:pt idx="9">
                  <c:v>1/03/2022</c:v>
                </c:pt>
                <c:pt idx="10">
                  <c:v>1/04/2022</c:v>
                </c:pt>
                <c:pt idx="11">
                  <c:v>1/05/2022</c:v>
                </c:pt>
                <c:pt idx="12">
                  <c:v>1/06/2022</c:v>
                </c:pt>
                <c:pt idx="13">
                  <c:v>1/07/2022</c:v>
                </c:pt>
                <c:pt idx="14">
                  <c:v>1/08/2022</c:v>
                </c:pt>
                <c:pt idx="15">
                  <c:v>1/09/2022</c:v>
                </c:pt>
                <c:pt idx="16">
                  <c:v>1/10/2022</c:v>
                </c:pt>
                <c:pt idx="17">
                  <c:v>1/11/2022</c:v>
                </c:pt>
                <c:pt idx="18">
                  <c:v>1/12/2022</c:v>
                </c:pt>
                <c:pt idx="19">
                  <c:v>1/01/2023</c:v>
                </c:pt>
                <c:pt idx="20">
                  <c:v>1/02/2023</c:v>
                </c:pt>
                <c:pt idx="21">
                  <c:v>1/03/2023</c:v>
                </c:pt>
                <c:pt idx="22">
                  <c:v>1/04/2023</c:v>
                </c:pt>
                <c:pt idx="23">
                  <c:v>1/05/2023</c:v>
                </c:pt>
                <c:pt idx="24">
                  <c:v>1/06/2023</c:v>
                </c:pt>
                <c:pt idx="25">
                  <c:v>1/07/2023</c:v>
                </c:pt>
                <c:pt idx="26">
                  <c:v>1/08/2023</c:v>
                </c:pt>
                <c:pt idx="27">
                  <c:v>1/09/2023</c:v>
                </c:pt>
                <c:pt idx="28">
                  <c:v>1/10/2023</c:v>
                </c:pt>
                <c:pt idx="29">
                  <c:v>1/11/2023</c:v>
                </c:pt>
                <c:pt idx="30">
                  <c:v>1/12/2023</c:v>
                </c:pt>
                <c:pt idx="31">
                  <c:v>1/01/2024</c:v>
                </c:pt>
                <c:pt idx="32">
                  <c:v>1/02/2024</c:v>
                </c:pt>
                <c:pt idx="33">
                  <c:v>1/03/2024</c:v>
                </c:pt>
                <c:pt idx="34">
                  <c:v>1/04/2024</c:v>
                </c:pt>
                <c:pt idx="35">
                  <c:v>1/05/2024</c:v>
                </c:pt>
                <c:pt idx="36">
                  <c:v>1/06/2024</c:v>
                </c:pt>
                <c:pt idx="37">
                  <c:v>1/07/2024</c:v>
                </c:pt>
                <c:pt idx="38">
                  <c:v>1/08/2024</c:v>
                </c:pt>
                <c:pt idx="39">
                  <c:v>1/09/2024</c:v>
                </c:pt>
                <c:pt idx="40">
                  <c:v>1/10/2024</c:v>
                </c:pt>
                <c:pt idx="41">
                  <c:v>1/11/2024</c:v>
                </c:pt>
                <c:pt idx="42">
                  <c:v>1/12/2024</c:v>
                </c:pt>
                <c:pt idx="43">
                  <c:v>1/01/2025</c:v>
                </c:pt>
                <c:pt idx="44">
                  <c:v>1/02/2025</c:v>
                </c:pt>
                <c:pt idx="45">
                  <c:v>1/03/2025</c:v>
                </c:pt>
                <c:pt idx="46">
                  <c:v>1/04/2025</c:v>
                </c:pt>
                <c:pt idx="47">
                  <c:v>1/05/2025</c:v>
                </c:pt>
                <c:pt idx="48">
                  <c:v>1/06/2025</c:v>
                </c:pt>
                <c:pt idx="49">
                  <c:v>1/07/2025</c:v>
                </c:pt>
                <c:pt idx="50">
                  <c:v>1/08/2025</c:v>
                </c:pt>
                <c:pt idx="51">
                  <c:v>1/09/2025</c:v>
                </c:pt>
                <c:pt idx="52">
                  <c:v>1/10/2025</c:v>
                </c:pt>
                <c:pt idx="53">
                  <c:v>1/11/2025</c:v>
                </c:pt>
                <c:pt idx="54">
                  <c:v>1/12/2025</c:v>
                </c:pt>
                <c:pt idx="55">
                  <c:v>1/01/2026</c:v>
                </c:pt>
                <c:pt idx="56">
                  <c:v>1/02/2026</c:v>
                </c:pt>
                <c:pt idx="57">
                  <c:v>1/03/2026</c:v>
                </c:pt>
                <c:pt idx="58">
                  <c:v>1/04/2026</c:v>
                </c:pt>
                <c:pt idx="59">
                  <c:v>1/05/2026</c:v>
                </c:pt>
                <c:pt idx="60">
                  <c:v>1/06/2026</c:v>
                </c:pt>
                <c:pt idx="61">
                  <c:v>1/07/2026</c:v>
                </c:pt>
                <c:pt idx="62">
                  <c:v>1/08/2026</c:v>
                </c:pt>
                <c:pt idx="63">
                  <c:v>1/09/2026</c:v>
                </c:pt>
                <c:pt idx="64">
                  <c:v>1/10/2026</c:v>
                </c:pt>
                <c:pt idx="65">
                  <c:v>1/11/2026</c:v>
                </c:pt>
                <c:pt idx="66">
                  <c:v>1/12/2026</c:v>
                </c:pt>
                <c:pt idx="67">
                  <c:v>1/01/2027</c:v>
                </c:pt>
                <c:pt idx="68">
                  <c:v>1/02/2027</c:v>
                </c:pt>
                <c:pt idx="69">
                  <c:v>1/03/2027</c:v>
                </c:pt>
                <c:pt idx="70">
                  <c:v>1/04/2027</c:v>
                </c:pt>
                <c:pt idx="71">
                  <c:v>1/05/2027</c:v>
                </c:pt>
                <c:pt idx="72">
                  <c:v>1/06/2027</c:v>
                </c:pt>
                <c:pt idx="73">
                  <c:v>1/07/2027</c:v>
                </c:pt>
                <c:pt idx="74">
                  <c:v>1/08/2027</c:v>
                </c:pt>
                <c:pt idx="75">
                  <c:v>1/09/2027</c:v>
                </c:pt>
                <c:pt idx="76">
                  <c:v>1/10/2027</c:v>
                </c:pt>
                <c:pt idx="77">
                  <c:v>1/11/2027</c:v>
                </c:pt>
                <c:pt idx="78">
                  <c:v>1/12/2027</c:v>
                </c:pt>
                <c:pt idx="79">
                  <c:v>1/01/2028</c:v>
                </c:pt>
                <c:pt idx="80">
                  <c:v>1/02/2028</c:v>
                </c:pt>
                <c:pt idx="81">
                  <c:v>1/03/2028</c:v>
                </c:pt>
                <c:pt idx="82">
                  <c:v>1/04/2028</c:v>
                </c:pt>
                <c:pt idx="83">
                  <c:v>1/05/2028</c:v>
                </c:pt>
                <c:pt idx="84">
                  <c:v>1/06/2028</c:v>
                </c:pt>
                <c:pt idx="85">
                  <c:v>1/07/2028</c:v>
                </c:pt>
                <c:pt idx="86">
                  <c:v>1/08/2028</c:v>
                </c:pt>
                <c:pt idx="87">
                  <c:v>1/09/2028</c:v>
                </c:pt>
                <c:pt idx="88">
                  <c:v>1/10/2028</c:v>
                </c:pt>
                <c:pt idx="89">
                  <c:v>1/11/2028</c:v>
                </c:pt>
                <c:pt idx="90">
                  <c:v>1/12/2028</c:v>
                </c:pt>
                <c:pt idx="91">
                  <c:v>1/01/2029</c:v>
                </c:pt>
                <c:pt idx="92">
                  <c:v>1/02/2029</c:v>
                </c:pt>
                <c:pt idx="93">
                  <c:v>1/03/2029</c:v>
                </c:pt>
                <c:pt idx="94">
                  <c:v>1/04/2029</c:v>
                </c:pt>
                <c:pt idx="95">
                  <c:v>1/05/2029</c:v>
                </c:pt>
                <c:pt idx="96">
                  <c:v>1/06/2029</c:v>
                </c:pt>
                <c:pt idx="97">
                  <c:v>1/07/2029</c:v>
                </c:pt>
                <c:pt idx="98">
                  <c:v>1/08/2029</c:v>
                </c:pt>
                <c:pt idx="99">
                  <c:v>1/09/2029</c:v>
                </c:pt>
                <c:pt idx="100">
                  <c:v>1/10/2029</c:v>
                </c:pt>
                <c:pt idx="101">
                  <c:v>1/11/2029</c:v>
                </c:pt>
                <c:pt idx="102">
                  <c:v>1/12/2029</c:v>
                </c:pt>
                <c:pt idx="103">
                  <c:v>1/01/2030</c:v>
                </c:pt>
                <c:pt idx="104">
                  <c:v>1/02/2030</c:v>
                </c:pt>
                <c:pt idx="105">
                  <c:v>1/03/2030</c:v>
                </c:pt>
                <c:pt idx="106">
                  <c:v>1/04/2030</c:v>
                </c:pt>
                <c:pt idx="107">
                  <c:v>1/05/2030</c:v>
                </c:pt>
                <c:pt idx="108">
                  <c:v>1/06/2030</c:v>
                </c:pt>
                <c:pt idx="109">
                  <c:v>1/07/2030</c:v>
                </c:pt>
                <c:pt idx="110">
                  <c:v>1/08/2030</c:v>
                </c:pt>
                <c:pt idx="111">
                  <c:v>1/09/2030</c:v>
                </c:pt>
                <c:pt idx="112">
                  <c:v>1/10/2030</c:v>
                </c:pt>
                <c:pt idx="113">
                  <c:v>1/11/2030</c:v>
                </c:pt>
                <c:pt idx="114">
                  <c:v>1/12/2030</c:v>
                </c:pt>
                <c:pt idx="115">
                  <c:v>1/01/2031</c:v>
                </c:pt>
                <c:pt idx="116">
                  <c:v>1/02/2031</c:v>
                </c:pt>
                <c:pt idx="117">
                  <c:v>1/03/2031</c:v>
                </c:pt>
                <c:pt idx="118">
                  <c:v>1/04/2031</c:v>
                </c:pt>
                <c:pt idx="119">
                  <c:v>1/05/2031</c:v>
                </c:pt>
                <c:pt idx="120">
                  <c:v>1/06/2031</c:v>
                </c:pt>
                <c:pt idx="121">
                  <c:v>1/07/2031</c:v>
                </c:pt>
                <c:pt idx="122">
                  <c:v>1/08/2031</c:v>
                </c:pt>
                <c:pt idx="123">
                  <c:v>1/09/2031</c:v>
                </c:pt>
                <c:pt idx="124">
                  <c:v>1/10/2031</c:v>
                </c:pt>
                <c:pt idx="125">
                  <c:v>1/11/2031</c:v>
                </c:pt>
                <c:pt idx="126">
                  <c:v>1/12/2031</c:v>
                </c:pt>
                <c:pt idx="127">
                  <c:v>1/01/2032</c:v>
                </c:pt>
                <c:pt idx="128">
                  <c:v>1/02/2032</c:v>
                </c:pt>
                <c:pt idx="129">
                  <c:v>1/03/2032</c:v>
                </c:pt>
                <c:pt idx="130">
                  <c:v>1/04/2032</c:v>
                </c:pt>
                <c:pt idx="131">
                  <c:v>1/05/2032</c:v>
                </c:pt>
                <c:pt idx="132">
                  <c:v>1/06/2032</c:v>
                </c:pt>
                <c:pt idx="133">
                  <c:v>1/07/2032</c:v>
                </c:pt>
                <c:pt idx="134">
                  <c:v>1/08/2032</c:v>
                </c:pt>
                <c:pt idx="135">
                  <c:v>1/09/2032</c:v>
                </c:pt>
                <c:pt idx="136">
                  <c:v>1/10/2032</c:v>
                </c:pt>
                <c:pt idx="137">
                  <c:v>1/11/2032</c:v>
                </c:pt>
                <c:pt idx="138">
                  <c:v>1/12/2032</c:v>
                </c:pt>
                <c:pt idx="139">
                  <c:v>1/01/2033</c:v>
                </c:pt>
                <c:pt idx="140">
                  <c:v>1/02/2033</c:v>
                </c:pt>
                <c:pt idx="141">
                  <c:v>1/03/2033</c:v>
                </c:pt>
                <c:pt idx="142">
                  <c:v>1/04/2033</c:v>
                </c:pt>
                <c:pt idx="143">
                  <c:v>1/05/2033</c:v>
                </c:pt>
                <c:pt idx="144">
                  <c:v>1/06/2033</c:v>
                </c:pt>
                <c:pt idx="145">
                  <c:v>1/07/2033</c:v>
                </c:pt>
                <c:pt idx="146">
                  <c:v>1/08/2033</c:v>
                </c:pt>
                <c:pt idx="147">
                  <c:v>1/09/2033</c:v>
                </c:pt>
                <c:pt idx="148">
                  <c:v>1/10/2033</c:v>
                </c:pt>
                <c:pt idx="149">
                  <c:v>1/11/2033</c:v>
                </c:pt>
                <c:pt idx="150">
                  <c:v>1/12/2033</c:v>
                </c:pt>
                <c:pt idx="151">
                  <c:v>1/01/2034</c:v>
                </c:pt>
                <c:pt idx="152">
                  <c:v>1/02/2034</c:v>
                </c:pt>
                <c:pt idx="153">
                  <c:v>1/03/2034</c:v>
                </c:pt>
                <c:pt idx="154">
                  <c:v>1/04/2034</c:v>
                </c:pt>
                <c:pt idx="155">
                  <c:v>1/05/2034</c:v>
                </c:pt>
                <c:pt idx="156">
                  <c:v>1/06/2034</c:v>
                </c:pt>
                <c:pt idx="157">
                  <c:v>1/07/2034</c:v>
                </c:pt>
                <c:pt idx="158">
                  <c:v>1/08/2034</c:v>
                </c:pt>
                <c:pt idx="159">
                  <c:v>1/09/2034</c:v>
                </c:pt>
                <c:pt idx="160">
                  <c:v>1/10/2034</c:v>
                </c:pt>
                <c:pt idx="161">
                  <c:v>1/11/2034</c:v>
                </c:pt>
                <c:pt idx="162">
                  <c:v>1/12/2034</c:v>
                </c:pt>
                <c:pt idx="163">
                  <c:v>1/01/2035</c:v>
                </c:pt>
                <c:pt idx="164">
                  <c:v>1/02/2035</c:v>
                </c:pt>
                <c:pt idx="165">
                  <c:v>1/03/2035</c:v>
                </c:pt>
                <c:pt idx="166">
                  <c:v>1/04/2035</c:v>
                </c:pt>
                <c:pt idx="167">
                  <c:v>1/05/2035</c:v>
                </c:pt>
                <c:pt idx="168">
                  <c:v>1/06/2035</c:v>
                </c:pt>
                <c:pt idx="169">
                  <c:v>1/07/2035</c:v>
                </c:pt>
                <c:pt idx="170">
                  <c:v>1/08/2035</c:v>
                </c:pt>
                <c:pt idx="171">
                  <c:v>1/09/2035</c:v>
                </c:pt>
                <c:pt idx="172">
                  <c:v>1/10/2035</c:v>
                </c:pt>
                <c:pt idx="173">
                  <c:v>1/11/2035</c:v>
                </c:pt>
                <c:pt idx="174">
                  <c:v>1/12/2035</c:v>
                </c:pt>
                <c:pt idx="175">
                  <c:v>1/01/2036</c:v>
                </c:pt>
                <c:pt idx="176">
                  <c:v>1/02/2036</c:v>
                </c:pt>
                <c:pt idx="177">
                  <c:v>1/03/2036</c:v>
                </c:pt>
                <c:pt idx="178">
                  <c:v>1/04/2036</c:v>
                </c:pt>
                <c:pt idx="179">
                  <c:v>1/05/2036</c:v>
                </c:pt>
                <c:pt idx="180">
                  <c:v>1/06/2036</c:v>
                </c:pt>
                <c:pt idx="181">
                  <c:v>1/07/2036</c:v>
                </c:pt>
                <c:pt idx="182">
                  <c:v>1/08/2036</c:v>
                </c:pt>
                <c:pt idx="183">
                  <c:v>1/09/2036</c:v>
                </c:pt>
                <c:pt idx="184">
                  <c:v>1/10/2036</c:v>
                </c:pt>
                <c:pt idx="185">
                  <c:v>1/11/2036</c:v>
                </c:pt>
                <c:pt idx="186">
                  <c:v>1/12/2036</c:v>
                </c:pt>
                <c:pt idx="187">
                  <c:v>1/01/2037</c:v>
                </c:pt>
                <c:pt idx="188">
                  <c:v>1/02/2037</c:v>
                </c:pt>
                <c:pt idx="189">
                  <c:v>1/03/2037</c:v>
                </c:pt>
                <c:pt idx="190">
                  <c:v>1/04/2037</c:v>
                </c:pt>
                <c:pt idx="191">
                  <c:v>1/05/2037</c:v>
                </c:pt>
                <c:pt idx="192">
                  <c:v>1/06/2037</c:v>
                </c:pt>
                <c:pt idx="193">
                  <c:v>1/07/2037</c:v>
                </c:pt>
                <c:pt idx="194">
                  <c:v>1/08/2037</c:v>
                </c:pt>
                <c:pt idx="195">
                  <c:v>1/09/2037</c:v>
                </c:pt>
                <c:pt idx="196">
                  <c:v>1/10/2037</c:v>
                </c:pt>
                <c:pt idx="197">
                  <c:v>1/11/2037</c:v>
                </c:pt>
                <c:pt idx="198">
                  <c:v>1/12/2037</c:v>
                </c:pt>
                <c:pt idx="199">
                  <c:v>1/01/2038</c:v>
                </c:pt>
                <c:pt idx="200">
                  <c:v>1/02/2038</c:v>
                </c:pt>
                <c:pt idx="201">
                  <c:v>1/03/2038</c:v>
                </c:pt>
                <c:pt idx="202">
                  <c:v>1/04/2038</c:v>
                </c:pt>
                <c:pt idx="203">
                  <c:v>1/05/2038</c:v>
                </c:pt>
                <c:pt idx="204">
                  <c:v>1/06/2038</c:v>
                </c:pt>
                <c:pt idx="205">
                  <c:v>1/07/2038</c:v>
                </c:pt>
                <c:pt idx="206">
                  <c:v>1/08/2038</c:v>
                </c:pt>
                <c:pt idx="207">
                  <c:v>1/09/2038</c:v>
                </c:pt>
                <c:pt idx="208">
                  <c:v>1/10/2038</c:v>
                </c:pt>
                <c:pt idx="209">
                  <c:v>1/11/2038</c:v>
                </c:pt>
                <c:pt idx="210">
                  <c:v>1/12/2038</c:v>
                </c:pt>
                <c:pt idx="211">
                  <c:v>1/01/2039</c:v>
                </c:pt>
                <c:pt idx="212">
                  <c:v>1/02/2039</c:v>
                </c:pt>
                <c:pt idx="213">
                  <c:v>1/03/2039</c:v>
                </c:pt>
                <c:pt idx="214">
                  <c:v>1/04/2039</c:v>
                </c:pt>
                <c:pt idx="215">
                  <c:v>1/05/2039</c:v>
                </c:pt>
                <c:pt idx="216">
                  <c:v>1/06/2039</c:v>
                </c:pt>
                <c:pt idx="217">
                  <c:v>1/07/2039</c:v>
                </c:pt>
                <c:pt idx="218">
                  <c:v>1/08/2039</c:v>
                </c:pt>
                <c:pt idx="219">
                  <c:v>1/09/2039</c:v>
                </c:pt>
                <c:pt idx="220">
                  <c:v>1/10/2039</c:v>
                </c:pt>
                <c:pt idx="221">
                  <c:v>1/11/2039</c:v>
                </c:pt>
                <c:pt idx="222">
                  <c:v>1/12/2039</c:v>
                </c:pt>
                <c:pt idx="223">
                  <c:v>1/01/2040</c:v>
                </c:pt>
                <c:pt idx="224">
                  <c:v>1/02/2040</c:v>
                </c:pt>
                <c:pt idx="225">
                  <c:v>1/03/2040</c:v>
                </c:pt>
                <c:pt idx="226">
                  <c:v>1/04/2040</c:v>
                </c:pt>
                <c:pt idx="227">
                  <c:v>1/05/2040</c:v>
                </c:pt>
                <c:pt idx="228">
                  <c:v>1/06/2040</c:v>
                </c:pt>
                <c:pt idx="229">
                  <c:v>1/07/2040</c:v>
                </c:pt>
                <c:pt idx="230">
                  <c:v>1/08/2040</c:v>
                </c:pt>
                <c:pt idx="231">
                  <c:v>1/09/2040</c:v>
                </c:pt>
                <c:pt idx="232">
                  <c:v>1/10/2040</c:v>
                </c:pt>
                <c:pt idx="233">
                  <c:v>1/11/2040</c:v>
                </c:pt>
                <c:pt idx="234">
                  <c:v>1/12/2040</c:v>
                </c:pt>
                <c:pt idx="235">
                  <c:v>1/01/2041</c:v>
                </c:pt>
                <c:pt idx="236">
                  <c:v>1/02/2041</c:v>
                </c:pt>
                <c:pt idx="237">
                  <c:v>1/03/2041</c:v>
                </c:pt>
                <c:pt idx="238">
                  <c:v>1/04/2041</c:v>
                </c:pt>
                <c:pt idx="239">
                  <c:v>1/05/2041</c:v>
                </c:pt>
                <c:pt idx="240">
                  <c:v>1/06/2041</c:v>
                </c:pt>
                <c:pt idx="241">
                  <c:v>1/07/2041</c:v>
                </c:pt>
                <c:pt idx="242">
                  <c:v>1/08/2041</c:v>
                </c:pt>
                <c:pt idx="243">
                  <c:v>1/09/2041</c:v>
                </c:pt>
                <c:pt idx="244">
                  <c:v>1/10/2041</c:v>
                </c:pt>
                <c:pt idx="245">
                  <c:v>1/11/2041</c:v>
                </c:pt>
                <c:pt idx="246">
                  <c:v>1/12/2041</c:v>
                </c:pt>
                <c:pt idx="247">
                  <c:v>1/01/2042</c:v>
                </c:pt>
                <c:pt idx="248">
                  <c:v>1/02/2042</c:v>
                </c:pt>
                <c:pt idx="249">
                  <c:v>1/03/2042</c:v>
                </c:pt>
                <c:pt idx="250">
                  <c:v>1/04/2042</c:v>
                </c:pt>
                <c:pt idx="251">
                  <c:v>1/05/2042</c:v>
                </c:pt>
                <c:pt idx="252">
                  <c:v>1/06/2042</c:v>
                </c:pt>
                <c:pt idx="253">
                  <c:v>1/07/2042</c:v>
                </c:pt>
                <c:pt idx="254">
                  <c:v>1/08/2042</c:v>
                </c:pt>
                <c:pt idx="255">
                  <c:v>1/09/2042</c:v>
                </c:pt>
                <c:pt idx="256">
                  <c:v>1/10/2042</c:v>
                </c:pt>
                <c:pt idx="257">
                  <c:v>1/11/2042</c:v>
                </c:pt>
                <c:pt idx="258">
                  <c:v>1/12/2042</c:v>
                </c:pt>
                <c:pt idx="259">
                  <c:v>1/01/2043</c:v>
                </c:pt>
                <c:pt idx="260">
                  <c:v>1/02/2043</c:v>
                </c:pt>
                <c:pt idx="261">
                  <c:v>1/03/2043</c:v>
                </c:pt>
                <c:pt idx="262">
                  <c:v>1/04/2043</c:v>
                </c:pt>
                <c:pt idx="263">
                  <c:v>1/05/2043</c:v>
                </c:pt>
                <c:pt idx="264">
                  <c:v>1/06/2043</c:v>
                </c:pt>
                <c:pt idx="265">
                  <c:v>1/07/2043</c:v>
                </c:pt>
                <c:pt idx="266">
                  <c:v>1/08/2043</c:v>
                </c:pt>
                <c:pt idx="267">
                  <c:v>1/09/2043</c:v>
                </c:pt>
                <c:pt idx="268">
                  <c:v>1/10/2043</c:v>
                </c:pt>
                <c:pt idx="269">
                  <c:v>1/11/2043</c:v>
                </c:pt>
                <c:pt idx="270">
                  <c:v>1/12/2043</c:v>
                </c:pt>
                <c:pt idx="271">
                  <c:v>1/01/2044</c:v>
                </c:pt>
                <c:pt idx="272">
                  <c:v>1/02/2044</c:v>
                </c:pt>
                <c:pt idx="273">
                  <c:v>1/03/2044</c:v>
                </c:pt>
                <c:pt idx="274">
                  <c:v>1/04/2044</c:v>
                </c:pt>
                <c:pt idx="275">
                  <c:v>1/05/2044</c:v>
                </c:pt>
                <c:pt idx="276">
                  <c:v>1/06/2044</c:v>
                </c:pt>
                <c:pt idx="277">
                  <c:v>1/07/2044</c:v>
                </c:pt>
                <c:pt idx="278">
                  <c:v>1/08/2044</c:v>
                </c:pt>
                <c:pt idx="279">
                  <c:v>1/09/2044</c:v>
                </c:pt>
                <c:pt idx="280">
                  <c:v>1/10/2044</c:v>
                </c:pt>
                <c:pt idx="281">
                  <c:v>1/11/2044</c:v>
                </c:pt>
                <c:pt idx="282">
                  <c:v>1/12/2044</c:v>
                </c:pt>
                <c:pt idx="283">
                  <c:v>1/01/2045</c:v>
                </c:pt>
                <c:pt idx="284">
                  <c:v>1/02/2045</c:v>
                </c:pt>
                <c:pt idx="285">
                  <c:v>1/03/2045</c:v>
                </c:pt>
                <c:pt idx="286">
                  <c:v>1/04/2045</c:v>
                </c:pt>
                <c:pt idx="287">
                  <c:v>1/05/2045</c:v>
                </c:pt>
                <c:pt idx="288">
                  <c:v>1/06/2045</c:v>
                </c:pt>
                <c:pt idx="289">
                  <c:v>1/07/2045</c:v>
                </c:pt>
                <c:pt idx="290">
                  <c:v>1/08/2045</c:v>
                </c:pt>
                <c:pt idx="291">
                  <c:v>1/09/2045</c:v>
                </c:pt>
                <c:pt idx="292">
                  <c:v>1/10/2045</c:v>
                </c:pt>
                <c:pt idx="293">
                  <c:v>1/11/2045</c:v>
                </c:pt>
                <c:pt idx="294">
                  <c:v>1/12/2045</c:v>
                </c:pt>
                <c:pt idx="295">
                  <c:v>1/01/2046</c:v>
                </c:pt>
                <c:pt idx="296">
                  <c:v>1/02/2046</c:v>
                </c:pt>
                <c:pt idx="297">
                  <c:v>1/03/2046</c:v>
                </c:pt>
                <c:pt idx="298">
                  <c:v>1/04/2046</c:v>
                </c:pt>
                <c:pt idx="299">
                  <c:v>1/05/2046</c:v>
                </c:pt>
                <c:pt idx="300">
                  <c:v>1/06/2046</c:v>
                </c:pt>
                <c:pt idx="301">
                  <c:v>1/07/2046</c:v>
                </c:pt>
                <c:pt idx="302">
                  <c:v>1/08/2046</c:v>
                </c:pt>
                <c:pt idx="303">
                  <c:v>1/09/2046</c:v>
                </c:pt>
                <c:pt idx="304">
                  <c:v>1/10/2046</c:v>
                </c:pt>
                <c:pt idx="305">
                  <c:v>1/11/2046</c:v>
                </c:pt>
                <c:pt idx="306">
                  <c:v>1/12/2046</c:v>
                </c:pt>
                <c:pt idx="307">
                  <c:v>1/01/2047</c:v>
                </c:pt>
                <c:pt idx="308">
                  <c:v>1/02/2047</c:v>
                </c:pt>
                <c:pt idx="309">
                  <c:v>1/03/2047</c:v>
                </c:pt>
                <c:pt idx="310">
                  <c:v>1/04/2047</c:v>
                </c:pt>
                <c:pt idx="311">
                  <c:v>1/05/2047</c:v>
                </c:pt>
                <c:pt idx="312">
                  <c:v>1/06/2047</c:v>
                </c:pt>
                <c:pt idx="313">
                  <c:v>1/07/2047</c:v>
                </c:pt>
                <c:pt idx="314">
                  <c:v>1/08/2047</c:v>
                </c:pt>
                <c:pt idx="315">
                  <c:v>1/09/2047</c:v>
                </c:pt>
                <c:pt idx="316">
                  <c:v>1/10/2047</c:v>
                </c:pt>
                <c:pt idx="317">
                  <c:v>1/11/2047</c:v>
                </c:pt>
                <c:pt idx="318">
                  <c:v>1/12/2047</c:v>
                </c:pt>
                <c:pt idx="319">
                  <c:v>1/01/2048</c:v>
                </c:pt>
                <c:pt idx="320">
                  <c:v>1/02/2048</c:v>
                </c:pt>
                <c:pt idx="321">
                  <c:v>1/03/2048</c:v>
                </c:pt>
                <c:pt idx="322">
                  <c:v>1/04/2048</c:v>
                </c:pt>
                <c:pt idx="323">
                  <c:v>1/05/2048</c:v>
                </c:pt>
                <c:pt idx="324">
                  <c:v>1/06/2048</c:v>
                </c:pt>
                <c:pt idx="325">
                  <c:v>1/07/2048</c:v>
                </c:pt>
                <c:pt idx="326">
                  <c:v>1/08/2048</c:v>
                </c:pt>
                <c:pt idx="327">
                  <c:v>1/09/2048</c:v>
                </c:pt>
                <c:pt idx="328">
                  <c:v>1/10/2048</c:v>
                </c:pt>
                <c:pt idx="329">
                  <c:v>1/11/2048</c:v>
                </c:pt>
                <c:pt idx="330">
                  <c:v>1/12/2048</c:v>
                </c:pt>
                <c:pt idx="331">
                  <c:v>1/01/2049</c:v>
                </c:pt>
                <c:pt idx="332">
                  <c:v>1/02/2049</c:v>
                </c:pt>
                <c:pt idx="333">
                  <c:v>1/03/2049</c:v>
                </c:pt>
                <c:pt idx="334">
                  <c:v>1/04/2049</c:v>
                </c:pt>
                <c:pt idx="335">
                  <c:v>1/05/2049</c:v>
                </c:pt>
                <c:pt idx="336">
                  <c:v>1/06/2049</c:v>
                </c:pt>
                <c:pt idx="337">
                  <c:v>1/07/2049</c:v>
                </c:pt>
                <c:pt idx="338">
                  <c:v>1/08/2049</c:v>
                </c:pt>
                <c:pt idx="339">
                  <c:v>1/09/2049</c:v>
                </c:pt>
                <c:pt idx="340">
                  <c:v>1/10/2049</c:v>
                </c:pt>
                <c:pt idx="341">
                  <c:v>1/11/2049</c:v>
                </c:pt>
                <c:pt idx="342">
                  <c:v>1/12/2049</c:v>
                </c:pt>
                <c:pt idx="343">
                  <c:v>1/01/2050</c:v>
                </c:pt>
                <c:pt idx="344">
                  <c:v>1/02/2050</c:v>
                </c:pt>
                <c:pt idx="345">
                  <c:v>1/03/2050</c:v>
                </c:pt>
                <c:pt idx="346">
                  <c:v>1/04/2050</c:v>
                </c:pt>
                <c:pt idx="347">
                  <c:v>1/05/2050</c:v>
                </c:pt>
                <c:pt idx="348">
                  <c:v>1/06/2050</c:v>
                </c:pt>
                <c:pt idx="349">
                  <c:v>1/07/2050</c:v>
                </c:pt>
                <c:pt idx="350">
                  <c:v>1/08/2050</c:v>
                </c:pt>
                <c:pt idx="351">
                  <c:v>1/09/2050</c:v>
                </c:pt>
                <c:pt idx="352">
                  <c:v>1/10/2050</c:v>
                </c:pt>
                <c:pt idx="353">
                  <c:v>1/11/2050</c:v>
                </c:pt>
                <c:pt idx="354">
                  <c:v>1/12/2050</c:v>
                </c:pt>
                <c:pt idx="355">
                  <c:v>1/01/2051</c:v>
                </c:pt>
                <c:pt idx="356">
                  <c:v>1/02/2051</c:v>
                </c:pt>
              </c:strCache>
            </c:strRef>
          </c:cat>
          <c:val>
            <c:numRef>
              <c:f>_Hidden30!$B$2:$B$358</c:f>
              <c:numCache>
                <c:formatCode>General</c:formatCode>
                <c:ptCount val="357"/>
                <c:pt idx="0">
                  <c:v>14605006158.006296</c:v>
                </c:pt>
                <c:pt idx="1">
                  <c:v>14509397937.519686</c:v>
                </c:pt>
                <c:pt idx="2">
                  <c:v>14415775194.755178</c:v>
                </c:pt>
                <c:pt idx="3">
                  <c:v>14322739599.129442</c:v>
                </c:pt>
                <c:pt idx="4">
                  <c:v>14229020450.177938</c:v>
                </c:pt>
                <c:pt idx="5">
                  <c:v>14133412185.039984</c:v>
                </c:pt>
                <c:pt idx="6">
                  <c:v>14040210823.115582</c:v>
                </c:pt>
                <c:pt idx="7">
                  <c:v>13948242126.613955</c:v>
                </c:pt>
                <c:pt idx="8">
                  <c:v>13854934146.327749</c:v>
                </c:pt>
                <c:pt idx="9">
                  <c:v>13760994145.488104</c:v>
                </c:pt>
                <c:pt idx="10">
                  <c:v>13666018704.675898</c:v>
                </c:pt>
                <c:pt idx="11">
                  <c:v>13574940353.223663</c:v>
                </c:pt>
                <c:pt idx="12">
                  <c:v>13482563118.860239</c:v>
                </c:pt>
                <c:pt idx="13">
                  <c:v>13389191650.955019</c:v>
                </c:pt>
                <c:pt idx="14">
                  <c:v>13295357738.535357</c:v>
                </c:pt>
                <c:pt idx="15">
                  <c:v>13201950546.530439</c:v>
                </c:pt>
                <c:pt idx="16">
                  <c:v>13109407253.385912</c:v>
                </c:pt>
                <c:pt idx="17">
                  <c:v>13016480178.042868</c:v>
                </c:pt>
                <c:pt idx="18">
                  <c:v>12923219187.475227</c:v>
                </c:pt>
                <c:pt idx="19">
                  <c:v>12831195135.953165</c:v>
                </c:pt>
                <c:pt idx="20">
                  <c:v>12738192638.940157</c:v>
                </c:pt>
                <c:pt idx="21">
                  <c:v>12644235633.546242</c:v>
                </c:pt>
                <c:pt idx="22">
                  <c:v>12553946275.483385</c:v>
                </c:pt>
                <c:pt idx="23">
                  <c:v>12458406120.183348</c:v>
                </c:pt>
                <c:pt idx="24">
                  <c:v>12364123188.121794</c:v>
                </c:pt>
                <c:pt idx="25">
                  <c:v>12270212983.013914</c:v>
                </c:pt>
                <c:pt idx="26">
                  <c:v>12177866595.733791</c:v>
                </c:pt>
                <c:pt idx="27">
                  <c:v>12083138390.862686</c:v>
                </c:pt>
                <c:pt idx="28">
                  <c:v>11992022472.869957</c:v>
                </c:pt>
                <c:pt idx="29">
                  <c:v>11897626632.520208</c:v>
                </c:pt>
                <c:pt idx="30">
                  <c:v>11801709925.175041</c:v>
                </c:pt>
                <c:pt idx="31">
                  <c:v>11709319433.091854</c:v>
                </c:pt>
                <c:pt idx="32">
                  <c:v>11616636776.292034</c:v>
                </c:pt>
                <c:pt idx="33">
                  <c:v>11524130559.46715</c:v>
                </c:pt>
                <c:pt idx="34">
                  <c:v>11432779316.032095</c:v>
                </c:pt>
                <c:pt idx="35">
                  <c:v>11340251089.007915</c:v>
                </c:pt>
                <c:pt idx="36">
                  <c:v>11243490835.684898</c:v>
                </c:pt>
                <c:pt idx="37">
                  <c:v>11146598508.182539</c:v>
                </c:pt>
                <c:pt idx="38">
                  <c:v>11056237244.918125</c:v>
                </c:pt>
                <c:pt idx="39">
                  <c:v>10961648720.686968</c:v>
                </c:pt>
                <c:pt idx="40">
                  <c:v>10862679749.382545</c:v>
                </c:pt>
                <c:pt idx="41">
                  <c:v>10766360079.38604</c:v>
                </c:pt>
                <c:pt idx="42">
                  <c:v>10668339027.997398</c:v>
                </c:pt>
                <c:pt idx="43">
                  <c:v>10573931934.953302</c:v>
                </c:pt>
                <c:pt idx="44">
                  <c:v>10479605892.011469</c:v>
                </c:pt>
                <c:pt idx="45">
                  <c:v>10388523508.301046</c:v>
                </c:pt>
                <c:pt idx="46">
                  <c:v>10299390335.424536</c:v>
                </c:pt>
                <c:pt idx="47">
                  <c:v>10207120319.490713</c:v>
                </c:pt>
                <c:pt idx="48">
                  <c:v>10114669968.095743</c:v>
                </c:pt>
                <c:pt idx="49">
                  <c:v>10023678533.027611</c:v>
                </c:pt>
                <c:pt idx="50">
                  <c:v>9936055757.9948959</c:v>
                </c:pt>
                <c:pt idx="51">
                  <c:v>9845537243.7360668</c:v>
                </c:pt>
                <c:pt idx="52">
                  <c:v>9762495153.5813942</c:v>
                </c:pt>
                <c:pt idx="53">
                  <c:v>9679624029.4344444</c:v>
                </c:pt>
                <c:pt idx="54">
                  <c:v>9585116573.7430897</c:v>
                </c:pt>
                <c:pt idx="55">
                  <c:v>9501269481.4661522</c:v>
                </c:pt>
                <c:pt idx="56">
                  <c:v>9417960048.8544807</c:v>
                </c:pt>
                <c:pt idx="57">
                  <c:v>9335061498.6113625</c:v>
                </c:pt>
                <c:pt idx="58">
                  <c:v>9252679407.6472416</c:v>
                </c:pt>
                <c:pt idx="59">
                  <c:v>9170465349.6942005</c:v>
                </c:pt>
                <c:pt idx="60">
                  <c:v>9087528802.2292137</c:v>
                </c:pt>
                <c:pt idx="61">
                  <c:v>9005304586.3743629</c:v>
                </c:pt>
                <c:pt idx="62">
                  <c:v>8923115811.8843975</c:v>
                </c:pt>
                <c:pt idx="63">
                  <c:v>8841790805.4215412</c:v>
                </c:pt>
                <c:pt idx="64">
                  <c:v>8761120299.5343304</c:v>
                </c:pt>
                <c:pt idx="65">
                  <c:v>8677618552.7620964</c:v>
                </c:pt>
                <c:pt idx="66">
                  <c:v>8596658751.9751434</c:v>
                </c:pt>
                <c:pt idx="67">
                  <c:v>8516422585.829483</c:v>
                </c:pt>
                <c:pt idx="68">
                  <c:v>8436391727.6725111</c:v>
                </c:pt>
                <c:pt idx="69">
                  <c:v>8357259685.8223066</c:v>
                </c:pt>
                <c:pt idx="70">
                  <c:v>8278168270.1192627</c:v>
                </c:pt>
                <c:pt idx="71">
                  <c:v>8199855155.5205669</c:v>
                </c:pt>
                <c:pt idx="72">
                  <c:v>8121492793.6869564</c:v>
                </c:pt>
                <c:pt idx="73">
                  <c:v>8044067019.7726002</c:v>
                </c:pt>
                <c:pt idx="74">
                  <c:v>7966227364.3109484</c:v>
                </c:pt>
                <c:pt idx="75">
                  <c:v>7888715197.618557</c:v>
                </c:pt>
                <c:pt idx="76">
                  <c:v>7810584901.8021135</c:v>
                </c:pt>
                <c:pt idx="77">
                  <c:v>7734234822.0707693</c:v>
                </c:pt>
                <c:pt idx="78">
                  <c:v>7657054076.3719931</c:v>
                </c:pt>
                <c:pt idx="79">
                  <c:v>7579775423.3127308</c:v>
                </c:pt>
                <c:pt idx="80">
                  <c:v>7502722705.44172</c:v>
                </c:pt>
                <c:pt idx="81">
                  <c:v>7424928191.2493429</c:v>
                </c:pt>
                <c:pt idx="82">
                  <c:v>7347520919.4928436</c:v>
                </c:pt>
                <c:pt idx="83">
                  <c:v>7270424437.7846756</c:v>
                </c:pt>
                <c:pt idx="84">
                  <c:v>7193267595.5595961</c:v>
                </c:pt>
                <c:pt idx="85">
                  <c:v>7119413073.3167477</c:v>
                </c:pt>
                <c:pt idx="86">
                  <c:v>7044535923.1534672</c:v>
                </c:pt>
                <c:pt idx="87">
                  <c:v>6970029961.5465908</c:v>
                </c:pt>
                <c:pt idx="88">
                  <c:v>6897347456.325676</c:v>
                </c:pt>
                <c:pt idx="89">
                  <c:v>6825906611.6994877</c:v>
                </c:pt>
                <c:pt idx="90">
                  <c:v>6753730568.8446102</c:v>
                </c:pt>
                <c:pt idx="91">
                  <c:v>6681732284.6762686</c:v>
                </c:pt>
                <c:pt idx="92">
                  <c:v>6610481963.5339861</c:v>
                </c:pt>
                <c:pt idx="93">
                  <c:v>6539336622.4698277</c:v>
                </c:pt>
                <c:pt idx="94">
                  <c:v>6469797251.7165222</c:v>
                </c:pt>
                <c:pt idx="95">
                  <c:v>6396402552.9488373</c:v>
                </c:pt>
                <c:pt idx="96">
                  <c:v>6324685492.4586468</c:v>
                </c:pt>
                <c:pt idx="97">
                  <c:v>6255347979.4321156</c:v>
                </c:pt>
                <c:pt idx="98">
                  <c:v>6187088689.7789068</c:v>
                </c:pt>
                <c:pt idx="99">
                  <c:v>6114901872.7193184</c:v>
                </c:pt>
                <c:pt idx="100">
                  <c:v>6047997837.7303877</c:v>
                </c:pt>
                <c:pt idx="101">
                  <c:v>5979590076.6538715</c:v>
                </c:pt>
                <c:pt idx="102">
                  <c:v>5912058611.9862823</c:v>
                </c:pt>
                <c:pt idx="103">
                  <c:v>5846755212.8667364</c:v>
                </c:pt>
                <c:pt idx="104">
                  <c:v>5782339680.2205982</c:v>
                </c:pt>
                <c:pt idx="105">
                  <c:v>5716641669.9053431</c:v>
                </c:pt>
                <c:pt idx="106">
                  <c:v>5653358109.5719652</c:v>
                </c:pt>
                <c:pt idx="107">
                  <c:v>5587231326.8140326</c:v>
                </c:pt>
                <c:pt idx="108">
                  <c:v>5525114318.3147211</c:v>
                </c:pt>
                <c:pt idx="109">
                  <c:v>5462881524.5408754</c:v>
                </c:pt>
                <c:pt idx="110">
                  <c:v>5400483694.1031408</c:v>
                </c:pt>
                <c:pt idx="111">
                  <c:v>5339345411.0522738</c:v>
                </c:pt>
                <c:pt idx="112">
                  <c:v>5278086893.682951</c:v>
                </c:pt>
                <c:pt idx="113">
                  <c:v>5217741683.5799093</c:v>
                </c:pt>
                <c:pt idx="114">
                  <c:v>5157236360.1180868</c:v>
                </c:pt>
                <c:pt idx="115">
                  <c:v>5096695308.1904964</c:v>
                </c:pt>
                <c:pt idx="116">
                  <c:v>5036863808.1185074</c:v>
                </c:pt>
                <c:pt idx="117">
                  <c:v>4976758735.2260752</c:v>
                </c:pt>
                <c:pt idx="118">
                  <c:v>4917255487.1339264</c:v>
                </c:pt>
                <c:pt idx="119">
                  <c:v>4858063560.4935732</c:v>
                </c:pt>
                <c:pt idx="120">
                  <c:v>4799274849.2465868</c:v>
                </c:pt>
                <c:pt idx="121">
                  <c:v>4740703836.1260538</c:v>
                </c:pt>
                <c:pt idx="122">
                  <c:v>4683252706.9372778</c:v>
                </c:pt>
                <c:pt idx="123">
                  <c:v>4625415458.0479097</c:v>
                </c:pt>
                <c:pt idx="124">
                  <c:v>4567546007.9590902</c:v>
                </c:pt>
                <c:pt idx="125">
                  <c:v>4510828586.542861</c:v>
                </c:pt>
                <c:pt idx="126">
                  <c:v>4454690928.6790972</c:v>
                </c:pt>
                <c:pt idx="127">
                  <c:v>4399015781.9377642</c:v>
                </c:pt>
                <c:pt idx="128">
                  <c:v>4343048838.3923254</c:v>
                </c:pt>
                <c:pt idx="129">
                  <c:v>4287032385.0990891</c:v>
                </c:pt>
                <c:pt idx="130">
                  <c:v>4232125901.8089728</c:v>
                </c:pt>
                <c:pt idx="131">
                  <c:v>4177465191.4721742</c:v>
                </c:pt>
                <c:pt idx="132">
                  <c:v>4122890697.0184731</c:v>
                </c:pt>
                <c:pt idx="133">
                  <c:v>4068657224.8036442</c:v>
                </c:pt>
                <c:pt idx="134">
                  <c:v>4014128071.144505</c:v>
                </c:pt>
                <c:pt idx="135">
                  <c:v>3959678863.2524648</c:v>
                </c:pt>
                <c:pt idx="136">
                  <c:v>3906223280.9351568</c:v>
                </c:pt>
                <c:pt idx="137">
                  <c:v>3853471407.0108562</c:v>
                </c:pt>
                <c:pt idx="138">
                  <c:v>3801039245.3409061</c:v>
                </c:pt>
                <c:pt idx="139">
                  <c:v>3748636531.3632259</c:v>
                </c:pt>
                <c:pt idx="140">
                  <c:v>3696505496.0739789</c:v>
                </c:pt>
                <c:pt idx="141">
                  <c:v>3645382223.6174212</c:v>
                </c:pt>
                <c:pt idx="142">
                  <c:v>3593114776.0114131</c:v>
                </c:pt>
                <c:pt idx="143">
                  <c:v>3542667912.4906788</c:v>
                </c:pt>
                <c:pt idx="144">
                  <c:v>3492515141.019464</c:v>
                </c:pt>
                <c:pt idx="145">
                  <c:v>3442011231.4254708</c:v>
                </c:pt>
                <c:pt idx="146">
                  <c:v>3392850867.5401878</c:v>
                </c:pt>
                <c:pt idx="147">
                  <c:v>3343819359.7454038</c:v>
                </c:pt>
                <c:pt idx="148">
                  <c:v>3294340069.1149521</c:v>
                </c:pt>
                <c:pt idx="149">
                  <c:v>3246041353.1448612</c:v>
                </c:pt>
                <c:pt idx="150">
                  <c:v>3198034765.6306882</c:v>
                </c:pt>
                <c:pt idx="151">
                  <c:v>3150711347.3302641</c:v>
                </c:pt>
                <c:pt idx="152">
                  <c:v>3102780354.7428679</c:v>
                </c:pt>
                <c:pt idx="153">
                  <c:v>3055457808.7305508</c:v>
                </c:pt>
                <c:pt idx="154">
                  <c:v>3008484679.468688</c:v>
                </c:pt>
                <c:pt idx="155">
                  <c:v>2961430286.214509</c:v>
                </c:pt>
                <c:pt idx="156">
                  <c:v>2915092372.6058812</c:v>
                </c:pt>
                <c:pt idx="157">
                  <c:v>2869565739.701849</c:v>
                </c:pt>
                <c:pt idx="158">
                  <c:v>2824230073.5670762</c:v>
                </c:pt>
                <c:pt idx="159">
                  <c:v>2779666142.1901932</c:v>
                </c:pt>
                <c:pt idx="160">
                  <c:v>2735896106.9629822</c:v>
                </c:pt>
                <c:pt idx="161">
                  <c:v>2692172113.7637792</c:v>
                </c:pt>
                <c:pt idx="162">
                  <c:v>2649536337.268682</c:v>
                </c:pt>
                <c:pt idx="163">
                  <c:v>2606827796.687202</c:v>
                </c:pt>
                <c:pt idx="164">
                  <c:v>2565434695.5626559</c:v>
                </c:pt>
                <c:pt idx="165">
                  <c:v>2524702552.0188541</c:v>
                </c:pt>
                <c:pt idx="166">
                  <c:v>2484053129.776732</c:v>
                </c:pt>
                <c:pt idx="167">
                  <c:v>2443926489.5792031</c:v>
                </c:pt>
                <c:pt idx="168">
                  <c:v>2404029329.3076301</c:v>
                </c:pt>
                <c:pt idx="169">
                  <c:v>2364251960.2914519</c:v>
                </c:pt>
                <c:pt idx="170">
                  <c:v>2324788244.4477048</c:v>
                </c:pt>
                <c:pt idx="171">
                  <c:v>2285495076.3804851</c:v>
                </c:pt>
                <c:pt idx="172">
                  <c:v>2246728907.3816528</c:v>
                </c:pt>
                <c:pt idx="173">
                  <c:v>2208049339.5779958</c:v>
                </c:pt>
                <c:pt idx="174">
                  <c:v>2169852112.01792</c:v>
                </c:pt>
                <c:pt idx="175">
                  <c:v>2131930932.3484161</c:v>
                </c:pt>
                <c:pt idx="176">
                  <c:v>2094212331.475311</c:v>
                </c:pt>
                <c:pt idx="177">
                  <c:v>2055831958.2029519</c:v>
                </c:pt>
                <c:pt idx="178">
                  <c:v>2018251878.700249</c:v>
                </c:pt>
                <c:pt idx="179">
                  <c:v>1979853380.6887691</c:v>
                </c:pt>
                <c:pt idx="180">
                  <c:v>1942962688.476177</c:v>
                </c:pt>
                <c:pt idx="181">
                  <c:v>1906178512.42926</c:v>
                </c:pt>
                <c:pt idx="182">
                  <c:v>1870214709.8677239</c:v>
                </c:pt>
                <c:pt idx="183">
                  <c:v>1834602293.128103</c:v>
                </c:pt>
                <c:pt idx="184">
                  <c:v>1799078151.385427</c:v>
                </c:pt>
                <c:pt idx="185">
                  <c:v>1764041995.7616479</c:v>
                </c:pt>
                <c:pt idx="186">
                  <c:v>1729245668.0469561</c:v>
                </c:pt>
                <c:pt idx="187">
                  <c:v>1695171997.5354469</c:v>
                </c:pt>
                <c:pt idx="188">
                  <c:v>1661478813.3906169</c:v>
                </c:pt>
                <c:pt idx="189">
                  <c:v>1627976701.7635701</c:v>
                </c:pt>
                <c:pt idx="190">
                  <c:v>1594651189.0238149</c:v>
                </c:pt>
                <c:pt idx="191">
                  <c:v>1561812992.230515</c:v>
                </c:pt>
                <c:pt idx="192">
                  <c:v>1529061436.5864</c:v>
                </c:pt>
                <c:pt idx="193">
                  <c:v>1496637091.9734981</c:v>
                </c:pt>
                <c:pt idx="194">
                  <c:v>1464038731.4732759</c:v>
                </c:pt>
                <c:pt idx="195">
                  <c:v>1432231776.3348589</c:v>
                </c:pt>
                <c:pt idx="196">
                  <c:v>1400499545.6178589</c:v>
                </c:pt>
                <c:pt idx="197">
                  <c:v>1369270528.3194139</c:v>
                </c:pt>
                <c:pt idx="198">
                  <c:v>1338219423.4035699</c:v>
                </c:pt>
                <c:pt idx="199">
                  <c:v>1307025492.3992779</c:v>
                </c:pt>
                <c:pt idx="200">
                  <c:v>1277074032.545275</c:v>
                </c:pt>
                <c:pt idx="201">
                  <c:v>1247464873.4609139</c:v>
                </c:pt>
                <c:pt idx="202">
                  <c:v>1218284048.7017131</c:v>
                </c:pt>
                <c:pt idx="203">
                  <c:v>1188454910.149102</c:v>
                </c:pt>
                <c:pt idx="204">
                  <c:v>1159756296.9911809</c:v>
                </c:pt>
                <c:pt idx="205">
                  <c:v>1131782114.0107479</c:v>
                </c:pt>
                <c:pt idx="206">
                  <c:v>1104239450.7327621</c:v>
                </c:pt>
                <c:pt idx="207">
                  <c:v>1076830136.8092151</c:v>
                </c:pt>
                <c:pt idx="208">
                  <c:v>1050103606.106189</c:v>
                </c:pt>
                <c:pt idx="209">
                  <c:v>1023474327.830615</c:v>
                </c:pt>
                <c:pt idx="210">
                  <c:v>997227780.69555998</c:v>
                </c:pt>
                <c:pt idx="211">
                  <c:v>971083067.68710196</c:v>
                </c:pt>
                <c:pt idx="212">
                  <c:v>945517997.77186704</c:v>
                </c:pt>
                <c:pt idx="213">
                  <c:v>920182047.05770695</c:v>
                </c:pt>
                <c:pt idx="214">
                  <c:v>895093955.67326498</c:v>
                </c:pt>
                <c:pt idx="215">
                  <c:v>869951163.49628794</c:v>
                </c:pt>
                <c:pt idx="216">
                  <c:v>845577097.25389302</c:v>
                </c:pt>
                <c:pt idx="217">
                  <c:v>820852990.52139294</c:v>
                </c:pt>
                <c:pt idx="218">
                  <c:v>797219851.60194194</c:v>
                </c:pt>
                <c:pt idx="219">
                  <c:v>773270620.43728101</c:v>
                </c:pt>
                <c:pt idx="220">
                  <c:v>751015562.48069704</c:v>
                </c:pt>
                <c:pt idx="221">
                  <c:v>729771628.63586295</c:v>
                </c:pt>
                <c:pt idx="222">
                  <c:v>709157570.31477499</c:v>
                </c:pt>
                <c:pt idx="223">
                  <c:v>690381516.61496198</c:v>
                </c:pt>
                <c:pt idx="224">
                  <c:v>672043078.50454795</c:v>
                </c:pt>
                <c:pt idx="225">
                  <c:v>653843756.49302995</c:v>
                </c:pt>
                <c:pt idx="226">
                  <c:v>636466418.85930705</c:v>
                </c:pt>
                <c:pt idx="227">
                  <c:v>619490518.19276595</c:v>
                </c:pt>
                <c:pt idx="228">
                  <c:v>602836758.61370504</c:v>
                </c:pt>
                <c:pt idx="229">
                  <c:v>586651380.338202</c:v>
                </c:pt>
                <c:pt idx="230">
                  <c:v>570884402.25661194</c:v>
                </c:pt>
                <c:pt idx="231">
                  <c:v>555743988.08875096</c:v>
                </c:pt>
                <c:pt idx="232">
                  <c:v>540662667.49181294</c:v>
                </c:pt>
                <c:pt idx="233">
                  <c:v>525735128.298307</c:v>
                </c:pt>
                <c:pt idx="234">
                  <c:v>510964815.54392499</c:v>
                </c:pt>
                <c:pt idx="235">
                  <c:v>496313210.76906598</c:v>
                </c:pt>
                <c:pt idx="236">
                  <c:v>481703473.00458002</c:v>
                </c:pt>
                <c:pt idx="237">
                  <c:v>466983659.509673</c:v>
                </c:pt>
                <c:pt idx="238">
                  <c:v>452543816.68457401</c:v>
                </c:pt>
                <c:pt idx="239">
                  <c:v>438107603.61484402</c:v>
                </c:pt>
                <c:pt idx="240">
                  <c:v>423961153.39695501</c:v>
                </c:pt>
                <c:pt idx="241">
                  <c:v>410002271.85735798</c:v>
                </c:pt>
                <c:pt idx="242">
                  <c:v>396440554.97762901</c:v>
                </c:pt>
                <c:pt idx="243">
                  <c:v>383000217.36230397</c:v>
                </c:pt>
                <c:pt idx="244">
                  <c:v>369638380.17661399</c:v>
                </c:pt>
                <c:pt idx="245">
                  <c:v>356701327.322335</c:v>
                </c:pt>
                <c:pt idx="246">
                  <c:v>343898630.86987001</c:v>
                </c:pt>
                <c:pt idx="247">
                  <c:v>331331173.29237902</c:v>
                </c:pt>
                <c:pt idx="248">
                  <c:v>319233911.49767601</c:v>
                </c:pt>
                <c:pt idx="249">
                  <c:v>307387977.81994098</c:v>
                </c:pt>
                <c:pt idx="250">
                  <c:v>295373555.48916799</c:v>
                </c:pt>
                <c:pt idx="251">
                  <c:v>283651459.559183</c:v>
                </c:pt>
                <c:pt idx="252">
                  <c:v>272238177.35168302</c:v>
                </c:pt>
                <c:pt idx="253">
                  <c:v>261099497.11532</c:v>
                </c:pt>
                <c:pt idx="254">
                  <c:v>249898787.299633</c:v>
                </c:pt>
                <c:pt idx="255">
                  <c:v>239016968.48097301</c:v>
                </c:pt>
                <c:pt idx="256">
                  <c:v>228104179.29451501</c:v>
                </c:pt>
                <c:pt idx="257">
                  <c:v>217536969.81120601</c:v>
                </c:pt>
                <c:pt idx="258">
                  <c:v>207137576.38548499</c:v>
                </c:pt>
                <c:pt idx="259">
                  <c:v>196826150.59801501</c:v>
                </c:pt>
                <c:pt idx="260">
                  <c:v>186585434.05067301</c:v>
                </c:pt>
                <c:pt idx="261">
                  <c:v>176658367.53517601</c:v>
                </c:pt>
                <c:pt idx="262">
                  <c:v>166910563.96865001</c:v>
                </c:pt>
                <c:pt idx="263">
                  <c:v>157307676.155433</c:v>
                </c:pt>
                <c:pt idx="264">
                  <c:v>147887811.14390901</c:v>
                </c:pt>
                <c:pt idx="265">
                  <c:v>138679852.40761799</c:v>
                </c:pt>
                <c:pt idx="266">
                  <c:v>129696219.148331</c:v>
                </c:pt>
                <c:pt idx="267">
                  <c:v>120969669.02049001</c:v>
                </c:pt>
                <c:pt idx="268">
                  <c:v>112180003.613631</c:v>
                </c:pt>
                <c:pt idx="269">
                  <c:v>104040361.517299</c:v>
                </c:pt>
                <c:pt idx="270">
                  <c:v>96111097.87071</c:v>
                </c:pt>
                <c:pt idx="271">
                  <c:v>88366223.464692995</c:v>
                </c:pt>
                <c:pt idx="272">
                  <c:v>80759059.956057996</c:v>
                </c:pt>
                <c:pt idx="273">
                  <c:v>73297961.718132004</c:v>
                </c:pt>
                <c:pt idx="274">
                  <c:v>65995475.804243997</c:v>
                </c:pt>
                <c:pt idx="275">
                  <c:v>58801411.241432004</c:v>
                </c:pt>
                <c:pt idx="276">
                  <c:v>51877951.798005998</c:v>
                </c:pt>
                <c:pt idx="277">
                  <c:v>45254458.681694999</c:v>
                </c:pt>
                <c:pt idx="278">
                  <c:v>38981984.839069001</c:v>
                </c:pt>
                <c:pt idx="279">
                  <c:v>33068047.402522001</c:v>
                </c:pt>
                <c:pt idx="280">
                  <c:v>27546638.345922001</c:v>
                </c:pt>
                <c:pt idx="281">
                  <c:v>22576251.598498002</c:v>
                </c:pt>
                <c:pt idx="282">
                  <c:v>18325874.662092999</c:v>
                </c:pt>
                <c:pt idx="283">
                  <c:v>15695618.279292</c:v>
                </c:pt>
                <c:pt idx="284">
                  <c:v>13271509.735396</c:v>
                </c:pt>
                <c:pt idx="285">
                  <c:v>11095977.664612999</c:v>
                </c:pt>
                <c:pt idx="286">
                  <c:v>9173281.7983429991</c:v>
                </c:pt>
                <c:pt idx="287">
                  <c:v>7402001.5212390004</c:v>
                </c:pt>
                <c:pt idx="288">
                  <c:v>5885039.244035</c:v>
                </c:pt>
                <c:pt idx="289">
                  <c:v>4986750.4433180001</c:v>
                </c:pt>
                <c:pt idx="290">
                  <c:v>4418008.6530370004</c:v>
                </c:pt>
                <c:pt idx="291">
                  <c:v>4130321.3670609999</c:v>
                </c:pt>
                <c:pt idx="292">
                  <c:v>3907136.2906140001</c:v>
                </c:pt>
                <c:pt idx="293">
                  <c:v>3721183.6157249999</c:v>
                </c:pt>
                <c:pt idx="294">
                  <c:v>3547343.072964</c:v>
                </c:pt>
                <c:pt idx="295">
                  <c:v>3332748.7815220002</c:v>
                </c:pt>
                <c:pt idx="296">
                  <c:v>3183044.802261</c:v>
                </c:pt>
                <c:pt idx="297">
                  <c:v>3037707.384476</c:v>
                </c:pt>
                <c:pt idx="298">
                  <c:v>2895264.4889139999</c:v>
                </c:pt>
                <c:pt idx="299">
                  <c:v>2757191.0954</c:v>
                </c:pt>
                <c:pt idx="300">
                  <c:v>2622526.0736079998</c:v>
                </c:pt>
                <c:pt idx="301">
                  <c:v>2496851.9438609998</c:v>
                </c:pt>
                <c:pt idx="302">
                  <c:v>2310521.0963380001</c:v>
                </c:pt>
                <c:pt idx="303">
                  <c:v>2193367.7111760001</c:v>
                </c:pt>
                <c:pt idx="304">
                  <c:v>2078611.5781050001</c:v>
                </c:pt>
                <c:pt idx="305">
                  <c:v>1966695.381293</c:v>
                </c:pt>
                <c:pt idx="306">
                  <c:v>1857799.8240670001</c:v>
                </c:pt>
                <c:pt idx="307">
                  <c:v>1754585.955726</c:v>
                </c:pt>
                <c:pt idx="308">
                  <c:v>1656951.1067679999</c:v>
                </c:pt>
                <c:pt idx="309">
                  <c:v>1560798.0870089999</c:v>
                </c:pt>
                <c:pt idx="310">
                  <c:v>1471208.016633</c:v>
                </c:pt>
                <c:pt idx="311">
                  <c:v>1383174.145459</c:v>
                </c:pt>
                <c:pt idx="312">
                  <c:v>1298168.273668</c:v>
                </c:pt>
                <c:pt idx="313">
                  <c:v>1222362.001075</c:v>
                </c:pt>
                <c:pt idx="314">
                  <c:v>1147491.678476</c:v>
                </c:pt>
                <c:pt idx="315">
                  <c:v>1074998.715078</c:v>
                </c:pt>
                <c:pt idx="316">
                  <c:v>1006715.501561</c:v>
                </c:pt>
                <c:pt idx="317">
                  <c:v>939891.17754099995</c:v>
                </c:pt>
                <c:pt idx="318">
                  <c:v>875215.92321799998</c:v>
                </c:pt>
                <c:pt idx="319">
                  <c:v>813206.69839100004</c:v>
                </c:pt>
                <c:pt idx="320">
                  <c:v>753097.60344400001</c:v>
                </c:pt>
                <c:pt idx="321">
                  <c:v>694835.14812599996</c:v>
                </c:pt>
                <c:pt idx="322">
                  <c:v>638948.63256000006</c:v>
                </c:pt>
                <c:pt idx="323">
                  <c:v>584210.05711599998</c:v>
                </c:pt>
                <c:pt idx="324">
                  <c:v>534267.50166800001</c:v>
                </c:pt>
                <c:pt idx="325">
                  <c:v>490745.79603000003</c:v>
                </c:pt>
                <c:pt idx="326">
                  <c:v>451262.18038699997</c:v>
                </c:pt>
                <c:pt idx="327">
                  <c:v>412188.53350299998</c:v>
                </c:pt>
                <c:pt idx="328">
                  <c:v>376880.86854699999</c:v>
                </c:pt>
                <c:pt idx="329">
                  <c:v>342340.95693599997</c:v>
                </c:pt>
                <c:pt idx="330">
                  <c:v>312104.83925800002</c:v>
                </c:pt>
                <c:pt idx="331">
                  <c:v>283514.90255499998</c:v>
                </c:pt>
                <c:pt idx="332">
                  <c:v>255676.93700899999</c:v>
                </c:pt>
                <c:pt idx="333">
                  <c:v>228272.98</c:v>
                </c:pt>
                <c:pt idx="334">
                  <c:v>202452.12</c:v>
                </c:pt>
                <c:pt idx="335">
                  <c:v>176774.33</c:v>
                </c:pt>
                <c:pt idx="336">
                  <c:v>152861.42000000001</c:v>
                </c:pt>
                <c:pt idx="337">
                  <c:v>129698.45</c:v>
                </c:pt>
                <c:pt idx="338">
                  <c:v>108266.78</c:v>
                </c:pt>
                <c:pt idx="339">
                  <c:v>89448.3</c:v>
                </c:pt>
                <c:pt idx="340">
                  <c:v>70604.67</c:v>
                </c:pt>
                <c:pt idx="341">
                  <c:v>52347.76</c:v>
                </c:pt>
                <c:pt idx="342">
                  <c:v>40203.85</c:v>
                </c:pt>
                <c:pt idx="343">
                  <c:v>34527.79</c:v>
                </c:pt>
                <c:pt idx="344">
                  <c:v>29350.04</c:v>
                </c:pt>
                <c:pt idx="345">
                  <c:v>25067.37</c:v>
                </c:pt>
                <c:pt idx="346">
                  <c:v>20777.349999999999</c:v>
                </c:pt>
                <c:pt idx="347">
                  <c:v>16480.689999999999</c:v>
                </c:pt>
                <c:pt idx="348">
                  <c:v>13474.74</c:v>
                </c:pt>
                <c:pt idx="349">
                  <c:v>10463.39</c:v>
                </c:pt>
                <c:pt idx="350">
                  <c:v>7446.1</c:v>
                </c:pt>
                <c:pt idx="351">
                  <c:v>5971.14</c:v>
                </c:pt>
                <c:pt idx="352">
                  <c:v>4492.58</c:v>
                </c:pt>
                <c:pt idx="353">
                  <c:v>3010.42</c:v>
                </c:pt>
                <c:pt idx="354">
                  <c:v>1524.65</c:v>
                </c:pt>
                <c:pt idx="355">
                  <c:v>764.91</c:v>
                </c:pt>
                <c:pt idx="356">
                  <c:v>0</c:v>
                </c:pt>
              </c:numCache>
            </c:numRef>
          </c:val>
          <c:extLst>
            <c:ext xmlns:c16="http://schemas.microsoft.com/office/drawing/2014/chart" uri="{C3380CC4-5D6E-409C-BE32-E72D297353CC}">
              <c16:uniqueId val="{00000000-98B3-4B2E-BABD-6CB3636B8AB9}"/>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_Hidden30!$A$2:$A$358</c:f>
              <c:strCache>
                <c:ptCount val="357"/>
                <c:pt idx="0">
                  <c:v>1/06/2021</c:v>
                </c:pt>
                <c:pt idx="1">
                  <c:v>1/07/2021</c:v>
                </c:pt>
                <c:pt idx="2">
                  <c:v>1/08/2021</c:v>
                </c:pt>
                <c:pt idx="3">
                  <c:v>1/09/2021</c:v>
                </c:pt>
                <c:pt idx="4">
                  <c:v>1/10/2021</c:v>
                </c:pt>
                <c:pt idx="5">
                  <c:v>1/11/2021</c:v>
                </c:pt>
                <c:pt idx="6">
                  <c:v>1/12/2021</c:v>
                </c:pt>
                <c:pt idx="7">
                  <c:v>1/01/2022</c:v>
                </c:pt>
                <c:pt idx="8">
                  <c:v>1/02/2022</c:v>
                </c:pt>
                <c:pt idx="9">
                  <c:v>1/03/2022</c:v>
                </c:pt>
                <c:pt idx="10">
                  <c:v>1/04/2022</c:v>
                </c:pt>
                <c:pt idx="11">
                  <c:v>1/05/2022</c:v>
                </c:pt>
                <c:pt idx="12">
                  <c:v>1/06/2022</c:v>
                </c:pt>
                <c:pt idx="13">
                  <c:v>1/07/2022</c:v>
                </c:pt>
                <c:pt idx="14">
                  <c:v>1/08/2022</c:v>
                </c:pt>
                <c:pt idx="15">
                  <c:v>1/09/2022</c:v>
                </c:pt>
                <c:pt idx="16">
                  <c:v>1/10/2022</c:v>
                </c:pt>
                <c:pt idx="17">
                  <c:v>1/11/2022</c:v>
                </c:pt>
                <c:pt idx="18">
                  <c:v>1/12/2022</c:v>
                </c:pt>
                <c:pt idx="19">
                  <c:v>1/01/2023</c:v>
                </c:pt>
                <c:pt idx="20">
                  <c:v>1/02/2023</c:v>
                </c:pt>
                <c:pt idx="21">
                  <c:v>1/03/2023</c:v>
                </c:pt>
                <c:pt idx="22">
                  <c:v>1/04/2023</c:v>
                </c:pt>
                <c:pt idx="23">
                  <c:v>1/05/2023</c:v>
                </c:pt>
                <c:pt idx="24">
                  <c:v>1/06/2023</c:v>
                </c:pt>
                <c:pt idx="25">
                  <c:v>1/07/2023</c:v>
                </c:pt>
                <c:pt idx="26">
                  <c:v>1/08/2023</c:v>
                </c:pt>
                <c:pt idx="27">
                  <c:v>1/09/2023</c:v>
                </c:pt>
                <c:pt idx="28">
                  <c:v>1/10/2023</c:v>
                </c:pt>
                <c:pt idx="29">
                  <c:v>1/11/2023</c:v>
                </c:pt>
                <c:pt idx="30">
                  <c:v>1/12/2023</c:v>
                </c:pt>
                <c:pt idx="31">
                  <c:v>1/01/2024</c:v>
                </c:pt>
                <c:pt idx="32">
                  <c:v>1/02/2024</c:v>
                </c:pt>
                <c:pt idx="33">
                  <c:v>1/03/2024</c:v>
                </c:pt>
                <c:pt idx="34">
                  <c:v>1/04/2024</c:v>
                </c:pt>
                <c:pt idx="35">
                  <c:v>1/05/2024</c:v>
                </c:pt>
                <c:pt idx="36">
                  <c:v>1/06/2024</c:v>
                </c:pt>
                <c:pt idx="37">
                  <c:v>1/07/2024</c:v>
                </c:pt>
                <c:pt idx="38">
                  <c:v>1/08/2024</c:v>
                </c:pt>
                <c:pt idx="39">
                  <c:v>1/09/2024</c:v>
                </c:pt>
                <c:pt idx="40">
                  <c:v>1/10/2024</c:v>
                </c:pt>
                <c:pt idx="41">
                  <c:v>1/11/2024</c:v>
                </c:pt>
                <c:pt idx="42">
                  <c:v>1/12/2024</c:v>
                </c:pt>
                <c:pt idx="43">
                  <c:v>1/01/2025</c:v>
                </c:pt>
                <c:pt idx="44">
                  <c:v>1/02/2025</c:v>
                </c:pt>
                <c:pt idx="45">
                  <c:v>1/03/2025</c:v>
                </c:pt>
                <c:pt idx="46">
                  <c:v>1/04/2025</c:v>
                </c:pt>
                <c:pt idx="47">
                  <c:v>1/05/2025</c:v>
                </c:pt>
                <c:pt idx="48">
                  <c:v>1/06/2025</c:v>
                </c:pt>
                <c:pt idx="49">
                  <c:v>1/07/2025</c:v>
                </c:pt>
                <c:pt idx="50">
                  <c:v>1/08/2025</c:v>
                </c:pt>
                <c:pt idx="51">
                  <c:v>1/09/2025</c:v>
                </c:pt>
                <c:pt idx="52">
                  <c:v>1/10/2025</c:v>
                </c:pt>
                <c:pt idx="53">
                  <c:v>1/11/2025</c:v>
                </c:pt>
                <c:pt idx="54">
                  <c:v>1/12/2025</c:v>
                </c:pt>
                <c:pt idx="55">
                  <c:v>1/01/2026</c:v>
                </c:pt>
                <c:pt idx="56">
                  <c:v>1/02/2026</c:v>
                </c:pt>
                <c:pt idx="57">
                  <c:v>1/03/2026</c:v>
                </c:pt>
                <c:pt idx="58">
                  <c:v>1/04/2026</c:v>
                </c:pt>
                <c:pt idx="59">
                  <c:v>1/05/2026</c:v>
                </c:pt>
                <c:pt idx="60">
                  <c:v>1/06/2026</c:v>
                </c:pt>
                <c:pt idx="61">
                  <c:v>1/07/2026</c:v>
                </c:pt>
                <c:pt idx="62">
                  <c:v>1/08/2026</c:v>
                </c:pt>
                <c:pt idx="63">
                  <c:v>1/09/2026</c:v>
                </c:pt>
                <c:pt idx="64">
                  <c:v>1/10/2026</c:v>
                </c:pt>
                <c:pt idx="65">
                  <c:v>1/11/2026</c:v>
                </c:pt>
                <c:pt idx="66">
                  <c:v>1/12/2026</c:v>
                </c:pt>
                <c:pt idx="67">
                  <c:v>1/01/2027</c:v>
                </c:pt>
                <c:pt idx="68">
                  <c:v>1/02/2027</c:v>
                </c:pt>
                <c:pt idx="69">
                  <c:v>1/03/2027</c:v>
                </c:pt>
                <c:pt idx="70">
                  <c:v>1/04/2027</c:v>
                </c:pt>
                <c:pt idx="71">
                  <c:v>1/05/2027</c:v>
                </c:pt>
                <c:pt idx="72">
                  <c:v>1/06/2027</c:v>
                </c:pt>
                <c:pt idx="73">
                  <c:v>1/07/2027</c:v>
                </c:pt>
                <c:pt idx="74">
                  <c:v>1/08/2027</c:v>
                </c:pt>
                <c:pt idx="75">
                  <c:v>1/09/2027</c:v>
                </c:pt>
                <c:pt idx="76">
                  <c:v>1/10/2027</c:v>
                </c:pt>
                <c:pt idx="77">
                  <c:v>1/11/2027</c:v>
                </c:pt>
                <c:pt idx="78">
                  <c:v>1/12/2027</c:v>
                </c:pt>
                <c:pt idx="79">
                  <c:v>1/01/2028</c:v>
                </c:pt>
                <c:pt idx="80">
                  <c:v>1/02/2028</c:v>
                </c:pt>
                <c:pt idx="81">
                  <c:v>1/03/2028</c:v>
                </c:pt>
                <c:pt idx="82">
                  <c:v>1/04/2028</c:v>
                </c:pt>
                <c:pt idx="83">
                  <c:v>1/05/2028</c:v>
                </c:pt>
                <c:pt idx="84">
                  <c:v>1/06/2028</c:v>
                </c:pt>
                <c:pt idx="85">
                  <c:v>1/07/2028</c:v>
                </c:pt>
                <c:pt idx="86">
                  <c:v>1/08/2028</c:v>
                </c:pt>
                <c:pt idx="87">
                  <c:v>1/09/2028</c:v>
                </c:pt>
                <c:pt idx="88">
                  <c:v>1/10/2028</c:v>
                </c:pt>
                <c:pt idx="89">
                  <c:v>1/11/2028</c:v>
                </c:pt>
                <c:pt idx="90">
                  <c:v>1/12/2028</c:v>
                </c:pt>
                <c:pt idx="91">
                  <c:v>1/01/2029</c:v>
                </c:pt>
                <c:pt idx="92">
                  <c:v>1/02/2029</c:v>
                </c:pt>
                <c:pt idx="93">
                  <c:v>1/03/2029</c:v>
                </c:pt>
                <c:pt idx="94">
                  <c:v>1/04/2029</c:v>
                </c:pt>
                <c:pt idx="95">
                  <c:v>1/05/2029</c:v>
                </c:pt>
                <c:pt idx="96">
                  <c:v>1/06/2029</c:v>
                </c:pt>
                <c:pt idx="97">
                  <c:v>1/07/2029</c:v>
                </c:pt>
                <c:pt idx="98">
                  <c:v>1/08/2029</c:v>
                </c:pt>
                <c:pt idx="99">
                  <c:v>1/09/2029</c:v>
                </c:pt>
                <c:pt idx="100">
                  <c:v>1/10/2029</c:v>
                </c:pt>
                <c:pt idx="101">
                  <c:v>1/11/2029</c:v>
                </c:pt>
                <c:pt idx="102">
                  <c:v>1/12/2029</c:v>
                </c:pt>
                <c:pt idx="103">
                  <c:v>1/01/2030</c:v>
                </c:pt>
                <c:pt idx="104">
                  <c:v>1/02/2030</c:v>
                </c:pt>
                <c:pt idx="105">
                  <c:v>1/03/2030</c:v>
                </c:pt>
                <c:pt idx="106">
                  <c:v>1/04/2030</c:v>
                </c:pt>
                <c:pt idx="107">
                  <c:v>1/05/2030</c:v>
                </c:pt>
                <c:pt idx="108">
                  <c:v>1/06/2030</c:v>
                </c:pt>
                <c:pt idx="109">
                  <c:v>1/07/2030</c:v>
                </c:pt>
                <c:pt idx="110">
                  <c:v>1/08/2030</c:v>
                </c:pt>
                <c:pt idx="111">
                  <c:v>1/09/2030</c:v>
                </c:pt>
                <c:pt idx="112">
                  <c:v>1/10/2030</c:v>
                </c:pt>
                <c:pt idx="113">
                  <c:v>1/11/2030</c:v>
                </c:pt>
                <c:pt idx="114">
                  <c:v>1/12/2030</c:v>
                </c:pt>
                <c:pt idx="115">
                  <c:v>1/01/2031</c:v>
                </c:pt>
                <c:pt idx="116">
                  <c:v>1/02/2031</c:v>
                </c:pt>
                <c:pt idx="117">
                  <c:v>1/03/2031</c:v>
                </c:pt>
                <c:pt idx="118">
                  <c:v>1/04/2031</c:v>
                </c:pt>
                <c:pt idx="119">
                  <c:v>1/05/2031</c:v>
                </c:pt>
                <c:pt idx="120">
                  <c:v>1/06/2031</c:v>
                </c:pt>
                <c:pt idx="121">
                  <c:v>1/07/2031</c:v>
                </c:pt>
                <c:pt idx="122">
                  <c:v>1/08/2031</c:v>
                </c:pt>
                <c:pt idx="123">
                  <c:v>1/09/2031</c:v>
                </c:pt>
                <c:pt idx="124">
                  <c:v>1/10/2031</c:v>
                </c:pt>
                <c:pt idx="125">
                  <c:v>1/11/2031</c:v>
                </c:pt>
                <c:pt idx="126">
                  <c:v>1/12/2031</c:v>
                </c:pt>
                <c:pt idx="127">
                  <c:v>1/01/2032</c:v>
                </c:pt>
                <c:pt idx="128">
                  <c:v>1/02/2032</c:v>
                </c:pt>
                <c:pt idx="129">
                  <c:v>1/03/2032</c:v>
                </c:pt>
                <c:pt idx="130">
                  <c:v>1/04/2032</c:v>
                </c:pt>
                <c:pt idx="131">
                  <c:v>1/05/2032</c:v>
                </c:pt>
                <c:pt idx="132">
                  <c:v>1/06/2032</c:v>
                </c:pt>
                <c:pt idx="133">
                  <c:v>1/07/2032</c:v>
                </c:pt>
                <c:pt idx="134">
                  <c:v>1/08/2032</c:v>
                </c:pt>
                <c:pt idx="135">
                  <c:v>1/09/2032</c:v>
                </c:pt>
                <c:pt idx="136">
                  <c:v>1/10/2032</c:v>
                </c:pt>
                <c:pt idx="137">
                  <c:v>1/11/2032</c:v>
                </c:pt>
                <c:pt idx="138">
                  <c:v>1/12/2032</c:v>
                </c:pt>
                <c:pt idx="139">
                  <c:v>1/01/2033</c:v>
                </c:pt>
                <c:pt idx="140">
                  <c:v>1/02/2033</c:v>
                </c:pt>
                <c:pt idx="141">
                  <c:v>1/03/2033</c:v>
                </c:pt>
                <c:pt idx="142">
                  <c:v>1/04/2033</c:v>
                </c:pt>
                <c:pt idx="143">
                  <c:v>1/05/2033</c:v>
                </c:pt>
                <c:pt idx="144">
                  <c:v>1/06/2033</c:v>
                </c:pt>
                <c:pt idx="145">
                  <c:v>1/07/2033</c:v>
                </c:pt>
                <c:pt idx="146">
                  <c:v>1/08/2033</c:v>
                </c:pt>
                <c:pt idx="147">
                  <c:v>1/09/2033</c:v>
                </c:pt>
                <c:pt idx="148">
                  <c:v>1/10/2033</c:v>
                </c:pt>
                <c:pt idx="149">
                  <c:v>1/11/2033</c:v>
                </c:pt>
                <c:pt idx="150">
                  <c:v>1/12/2033</c:v>
                </c:pt>
                <c:pt idx="151">
                  <c:v>1/01/2034</c:v>
                </c:pt>
                <c:pt idx="152">
                  <c:v>1/02/2034</c:v>
                </c:pt>
                <c:pt idx="153">
                  <c:v>1/03/2034</c:v>
                </c:pt>
                <c:pt idx="154">
                  <c:v>1/04/2034</c:v>
                </c:pt>
                <c:pt idx="155">
                  <c:v>1/05/2034</c:v>
                </c:pt>
                <c:pt idx="156">
                  <c:v>1/06/2034</c:v>
                </c:pt>
                <c:pt idx="157">
                  <c:v>1/07/2034</c:v>
                </c:pt>
                <c:pt idx="158">
                  <c:v>1/08/2034</c:v>
                </c:pt>
                <c:pt idx="159">
                  <c:v>1/09/2034</c:v>
                </c:pt>
                <c:pt idx="160">
                  <c:v>1/10/2034</c:v>
                </c:pt>
                <c:pt idx="161">
                  <c:v>1/11/2034</c:v>
                </c:pt>
                <c:pt idx="162">
                  <c:v>1/12/2034</c:v>
                </c:pt>
                <c:pt idx="163">
                  <c:v>1/01/2035</c:v>
                </c:pt>
                <c:pt idx="164">
                  <c:v>1/02/2035</c:v>
                </c:pt>
                <c:pt idx="165">
                  <c:v>1/03/2035</c:v>
                </c:pt>
                <c:pt idx="166">
                  <c:v>1/04/2035</c:v>
                </c:pt>
                <c:pt idx="167">
                  <c:v>1/05/2035</c:v>
                </c:pt>
                <c:pt idx="168">
                  <c:v>1/06/2035</c:v>
                </c:pt>
                <c:pt idx="169">
                  <c:v>1/07/2035</c:v>
                </c:pt>
                <c:pt idx="170">
                  <c:v>1/08/2035</c:v>
                </c:pt>
                <c:pt idx="171">
                  <c:v>1/09/2035</c:v>
                </c:pt>
                <c:pt idx="172">
                  <c:v>1/10/2035</c:v>
                </c:pt>
                <c:pt idx="173">
                  <c:v>1/11/2035</c:v>
                </c:pt>
                <c:pt idx="174">
                  <c:v>1/12/2035</c:v>
                </c:pt>
                <c:pt idx="175">
                  <c:v>1/01/2036</c:v>
                </c:pt>
                <c:pt idx="176">
                  <c:v>1/02/2036</c:v>
                </c:pt>
                <c:pt idx="177">
                  <c:v>1/03/2036</c:v>
                </c:pt>
                <c:pt idx="178">
                  <c:v>1/04/2036</c:v>
                </c:pt>
                <c:pt idx="179">
                  <c:v>1/05/2036</c:v>
                </c:pt>
                <c:pt idx="180">
                  <c:v>1/06/2036</c:v>
                </c:pt>
                <c:pt idx="181">
                  <c:v>1/07/2036</c:v>
                </c:pt>
                <c:pt idx="182">
                  <c:v>1/08/2036</c:v>
                </c:pt>
                <c:pt idx="183">
                  <c:v>1/09/2036</c:v>
                </c:pt>
                <c:pt idx="184">
                  <c:v>1/10/2036</c:v>
                </c:pt>
                <c:pt idx="185">
                  <c:v>1/11/2036</c:v>
                </c:pt>
                <c:pt idx="186">
                  <c:v>1/12/2036</c:v>
                </c:pt>
                <c:pt idx="187">
                  <c:v>1/01/2037</c:v>
                </c:pt>
                <c:pt idx="188">
                  <c:v>1/02/2037</c:v>
                </c:pt>
                <c:pt idx="189">
                  <c:v>1/03/2037</c:v>
                </c:pt>
                <c:pt idx="190">
                  <c:v>1/04/2037</c:v>
                </c:pt>
                <c:pt idx="191">
                  <c:v>1/05/2037</c:v>
                </c:pt>
                <c:pt idx="192">
                  <c:v>1/06/2037</c:v>
                </c:pt>
                <c:pt idx="193">
                  <c:v>1/07/2037</c:v>
                </c:pt>
                <c:pt idx="194">
                  <c:v>1/08/2037</c:v>
                </c:pt>
                <c:pt idx="195">
                  <c:v>1/09/2037</c:v>
                </c:pt>
                <c:pt idx="196">
                  <c:v>1/10/2037</c:v>
                </c:pt>
                <c:pt idx="197">
                  <c:v>1/11/2037</c:v>
                </c:pt>
                <c:pt idx="198">
                  <c:v>1/12/2037</c:v>
                </c:pt>
                <c:pt idx="199">
                  <c:v>1/01/2038</c:v>
                </c:pt>
                <c:pt idx="200">
                  <c:v>1/02/2038</c:v>
                </c:pt>
                <c:pt idx="201">
                  <c:v>1/03/2038</c:v>
                </c:pt>
                <c:pt idx="202">
                  <c:v>1/04/2038</c:v>
                </c:pt>
                <c:pt idx="203">
                  <c:v>1/05/2038</c:v>
                </c:pt>
                <c:pt idx="204">
                  <c:v>1/06/2038</c:v>
                </c:pt>
                <c:pt idx="205">
                  <c:v>1/07/2038</c:v>
                </c:pt>
                <c:pt idx="206">
                  <c:v>1/08/2038</c:v>
                </c:pt>
                <c:pt idx="207">
                  <c:v>1/09/2038</c:v>
                </c:pt>
                <c:pt idx="208">
                  <c:v>1/10/2038</c:v>
                </c:pt>
                <c:pt idx="209">
                  <c:v>1/11/2038</c:v>
                </c:pt>
                <c:pt idx="210">
                  <c:v>1/12/2038</c:v>
                </c:pt>
                <c:pt idx="211">
                  <c:v>1/01/2039</c:v>
                </c:pt>
                <c:pt idx="212">
                  <c:v>1/02/2039</c:v>
                </c:pt>
                <c:pt idx="213">
                  <c:v>1/03/2039</c:v>
                </c:pt>
                <c:pt idx="214">
                  <c:v>1/04/2039</c:v>
                </c:pt>
                <c:pt idx="215">
                  <c:v>1/05/2039</c:v>
                </c:pt>
                <c:pt idx="216">
                  <c:v>1/06/2039</c:v>
                </c:pt>
                <c:pt idx="217">
                  <c:v>1/07/2039</c:v>
                </c:pt>
                <c:pt idx="218">
                  <c:v>1/08/2039</c:v>
                </c:pt>
                <c:pt idx="219">
                  <c:v>1/09/2039</c:v>
                </c:pt>
                <c:pt idx="220">
                  <c:v>1/10/2039</c:v>
                </c:pt>
                <c:pt idx="221">
                  <c:v>1/11/2039</c:v>
                </c:pt>
                <c:pt idx="222">
                  <c:v>1/12/2039</c:v>
                </c:pt>
                <c:pt idx="223">
                  <c:v>1/01/2040</c:v>
                </c:pt>
                <c:pt idx="224">
                  <c:v>1/02/2040</c:v>
                </c:pt>
                <c:pt idx="225">
                  <c:v>1/03/2040</c:v>
                </c:pt>
                <c:pt idx="226">
                  <c:v>1/04/2040</c:v>
                </c:pt>
                <c:pt idx="227">
                  <c:v>1/05/2040</c:v>
                </c:pt>
                <c:pt idx="228">
                  <c:v>1/06/2040</c:v>
                </c:pt>
                <c:pt idx="229">
                  <c:v>1/07/2040</c:v>
                </c:pt>
                <c:pt idx="230">
                  <c:v>1/08/2040</c:v>
                </c:pt>
                <c:pt idx="231">
                  <c:v>1/09/2040</c:v>
                </c:pt>
                <c:pt idx="232">
                  <c:v>1/10/2040</c:v>
                </c:pt>
                <c:pt idx="233">
                  <c:v>1/11/2040</c:v>
                </c:pt>
                <c:pt idx="234">
                  <c:v>1/12/2040</c:v>
                </c:pt>
                <c:pt idx="235">
                  <c:v>1/01/2041</c:v>
                </c:pt>
                <c:pt idx="236">
                  <c:v>1/02/2041</c:v>
                </c:pt>
                <c:pt idx="237">
                  <c:v>1/03/2041</c:v>
                </c:pt>
                <c:pt idx="238">
                  <c:v>1/04/2041</c:v>
                </c:pt>
                <c:pt idx="239">
                  <c:v>1/05/2041</c:v>
                </c:pt>
                <c:pt idx="240">
                  <c:v>1/06/2041</c:v>
                </c:pt>
                <c:pt idx="241">
                  <c:v>1/07/2041</c:v>
                </c:pt>
                <c:pt idx="242">
                  <c:v>1/08/2041</c:v>
                </c:pt>
                <c:pt idx="243">
                  <c:v>1/09/2041</c:v>
                </c:pt>
                <c:pt idx="244">
                  <c:v>1/10/2041</c:v>
                </c:pt>
                <c:pt idx="245">
                  <c:v>1/11/2041</c:v>
                </c:pt>
                <c:pt idx="246">
                  <c:v>1/12/2041</c:v>
                </c:pt>
                <c:pt idx="247">
                  <c:v>1/01/2042</c:v>
                </c:pt>
                <c:pt idx="248">
                  <c:v>1/02/2042</c:v>
                </c:pt>
                <c:pt idx="249">
                  <c:v>1/03/2042</c:v>
                </c:pt>
                <c:pt idx="250">
                  <c:v>1/04/2042</c:v>
                </c:pt>
                <c:pt idx="251">
                  <c:v>1/05/2042</c:v>
                </c:pt>
                <c:pt idx="252">
                  <c:v>1/06/2042</c:v>
                </c:pt>
                <c:pt idx="253">
                  <c:v>1/07/2042</c:v>
                </c:pt>
                <c:pt idx="254">
                  <c:v>1/08/2042</c:v>
                </c:pt>
                <c:pt idx="255">
                  <c:v>1/09/2042</c:v>
                </c:pt>
                <c:pt idx="256">
                  <c:v>1/10/2042</c:v>
                </c:pt>
                <c:pt idx="257">
                  <c:v>1/11/2042</c:v>
                </c:pt>
                <c:pt idx="258">
                  <c:v>1/12/2042</c:v>
                </c:pt>
                <c:pt idx="259">
                  <c:v>1/01/2043</c:v>
                </c:pt>
                <c:pt idx="260">
                  <c:v>1/02/2043</c:v>
                </c:pt>
                <c:pt idx="261">
                  <c:v>1/03/2043</c:v>
                </c:pt>
                <c:pt idx="262">
                  <c:v>1/04/2043</c:v>
                </c:pt>
                <c:pt idx="263">
                  <c:v>1/05/2043</c:v>
                </c:pt>
                <c:pt idx="264">
                  <c:v>1/06/2043</c:v>
                </c:pt>
                <c:pt idx="265">
                  <c:v>1/07/2043</c:v>
                </c:pt>
                <c:pt idx="266">
                  <c:v>1/08/2043</c:v>
                </c:pt>
                <c:pt idx="267">
                  <c:v>1/09/2043</c:v>
                </c:pt>
                <c:pt idx="268">
                  <c:v>1/10/2043</c:v>
                </c:pt>
                <c:pt idx="269">
                  <c:v>1/11/2043</c:v>
                </c:pt>
                <c:pt idx="270">
                  <c:v>1/12/2043</c:v>
                </c:pt>
                <c:pt idx="271">
                  <c:v>1/01/2044</c:v>
                </c:pt>
                <c:pt idx="272">
                  <c:v>1/02/2044</c:v>
                </c:pt>
                <c:pt idx="273">
                  <c:v>1/03/2044</c:v>
                </c:pt>
                <c:pt idx="274">
                  <c:v>1/04/2044</c:v>
                </c:pt>
                <c:pt idx="275">
                  <c:v>1/05/2044</c:v>
                </c:pt>
                <c:pt idx="276">
                  <c:v>1/06/2044</c:v>
                </c:pt>
                <c:pt idx="277">
                  <c:v>1/07/2044</c:v>
                </c:pt>
                <c:pt idx="278">
                  <c:v>1/08/2044</c:v>
                </c:pt>
                <c:pt idx="279">
                  <c:v>1/09/2044</c:v>
                </c:pt>
                <c:pt idx="280">
                  <c:v>1/10/2044</c:v>
                </c:pt>
                <c:pt idx="281">
                  <c:v>1/11/2044</c:v>
                </c:pt>
                <c:pt idx="282">
                  <c:v>1/12/2044</c:v>
                </c:pt>
                <c:pt idx="283">
                  <c:v>1/01/2045</c:v>
                </c:pt>
                <c:pt idx="284">
                  <c:v>1/02/2045</c:v>
                </c:pt>
                <c:pt idx="285">
                  <c:v>1/03/2045</c:v>
                </c:pt>
                <c:pt idx="286">
                  <c:v>1/04/2045</c:v>
                </c:pt>
                <c:pt idx="287">
                  <c:v>1/05/2045</c:v>
                </c:pt>
                <c:pt idx="288">
                  <c:v>1/06/2045</c:v>
                </c:pt>
                <c:pt idx="289">
                  <c:v>1/07/2045</c:v>
                </c:pt>
                <c:pt idx="290">
                  <c:v>1/08/2045</c:v>
                </c:pt>
                <c:pt idx="291">
                  <c:v>1/09/2045</c:v>
                </c:pt>
                <c:pt idx="292">
                  <c:v>1/10/2045</c:v>
                </c:pt>
                <c:pt idx="293">
                  <c:v>1/11/2045</c:v>
                </c:pt>
                <c:pt idx="294">
                  <c:v>1/12/2045</c:v>
                </c:pt>
                <c:pt idx="295">
                  <c:v>1/01/2046</c:v>
                </c:pt>
                <c:pt idx="296">
                  <c:v>1/02/2046</c:v>
                </c:pt>
                <c:pt idx="297">
                  <c:v>1/03/2046</c:v>
                </c:pt>
                <c:pt idx="298">
                  <c:v>1/04/2046</c:v>
                </c:pt>
                <c:pt idx="299">
                  <c:v>1/05/2046</c:v>
                </c:pt>
                <c:pt idx="300">
                  <c:v>1/06/2046</c:v>
                </c:pt>
                <c:pt idx="301">
                  <c:v>1/07/2046</c:v>
                </c:pt>
                <c:pt idx="302">
                  <c:v>1/08/2046</c:v>
                </c:pt>
                <c:pt idx="303">
                  <c:v>1/09/2046</c:v>
                </c:pt>
                <c:pt idx="304">
                  <c:v>1/10/2046</c:v>
                </c:pt>
                <c:pt idx="305">
                  <c:v>1/11/2046</c:v>
                </c:pt>
                <c:pt idx="306">
                  <c:v>1/12/2046</c:v>
                </c:pt>
                <c:pt idx="307">
                  <c:v>1/01/2047</c:v>
                </c:pt>
                <c:pt idx="308">
                  <c:v>1/02/2047</c:v>
                </c:pt>
                <c:pt idx="309">
                  <c:v>1/03/2047</c:v>
                </c:pt>
                <c:pt idx="310">
                  <c:v>1/04/2047</c:v>
                </c:pt>
                <c:pt idx="311">
                  <c:v>1/05/2047</c:v>
                </c:pt>
                <c:pt idx="312">
                  <c:v>1/06/2047</c:v>
                </c:pt>
                <c:pt idx="313">
                  <c:v>1/07/2047</c:v>
                </c:pt>
                <c:pt idx="314">
                  <c:v>1/08/2047</c:v>
                </c:pt>
                <c:pt idx="315">
                  <c:v>1/09/2047</c:v>
                </c:pt>
                <c:pt idx="316">
                  <c:v>1/10/2047</c:v>
                </c:pt>
                <c:pt idx="317">
                  <c:v>1/11/2047</c:v>
                </c:pt>
                <c:pt idx="318">
                  <c:v>1/12/2047</c:v>
                </c:pt>
                <c:pt idx="319">
                  <c:v>1/01/2048</c:v>
                </c:pt>
                <c:pt idx="320">
                  <c:v>1/02/2048</c:v>
                </c:pt>
                <c:pt idx="321">
                  <c:v>1/03/2048</c:v>
                </c:pt>
                <c:pt idx="322">
                  <c:v>1/04/2048</c:v>
                </c:pt>
                <c:pt idx="323">
                  <c:v>1/05/2048</c:v>
                </c:pt>
                <c:pt idx="324">
                  <c:v>1/06/2048</c:v>
                </c:pt>
                <c:pt idx="325">
                  <c:v>1/07/2048</c:v>
                </c:pt>
                <c:pt idx="326">
                  <c:v>1/08/2048</c:v>
                </c:pt>
                <c:pt idx="327">
                  <c:v>1/09/2048</c:v>
                </c:pt>
                <c:pt idx="328">
                  <c:v>1/10/2048</c:v>
                </c:pt>
                <c:pt idx="329">
                  <c:v>1/11/2048</c:v>
                </c:pt>
                <c:pt idx="330">
                  <c:v>1/12/2048</c:v>
                </c:pt>
                <c:pt idx="331">
                  <c:v>1/01/2049</c:v>
                </c:pt>
                <c:pt idx="332">
                  <c:v>1/02/2049</c:v>
                </c:pt>
                <c:pt idx="333">
                  <c:v>1/03/2049</c:v>
                </c:pt>
                <c:pt idx="334">
                  <c:v>1/04/2049</c:v>
                </c:pt>
                <c:pt idx="335">
                  <c:v>1/05/2049</c:v>
                </c:pt>
                <c:pt idx="336">
                  <c:v>1/06/2049</c:v>
                </c:pt>
                <c:pt idx="337">
                  <c:v>1/07/2049</c:v>
                </c:pt>
                <c:pt idx="338">
                  <c:v>1/08/2049</c:v>
                </c:pt>
                <c:pt idx="339">
                  <c:v>1/09/2049</c:v>
                </c:pt>
                <c:pt idx="340">
                  <c:v>1/10/2049</c:v>
                </c:pt>
                <c:pt idx="341">
                  <c:v>1/11/2049</c:v>
                </c:pt>
                <c:pt idx="342">
                  <c:v>1/12/2049</c:v>
                </c:pt>
                <c:pt idx="343">
                  <c:v>1/01/2050</c:v>
                </c:pt>
                <c:pt idx="344">
                  <c:v>1/02/2050</c:v>
                </c:pt>
                <c:pt idx="345">
                  <c:v>1/03/2050</c:v>
                </c:pt>
                <c:pt idx="346">
                  <c:v>1/04/2050</c:v>
                </c:pt>
                <c:pt idx="347">
                  <c:v>1/05/2050</c:v>
                </c:pt>
                <c:pt idx="348">
                  <c:v>1/06/2050</c:v>
                </c:pt>
                <c:pt idx="349">
                  <c:v>1/07/2050</c:v>
                </c:pt>
                <c:pt idx="350">
                  <c:v>1/08/2050</c:v>
                </c:pt>
                <c:pt idx="351">
                  <c:v>1/09/2050</c:v>
                </c:pt>
                <c:pt idx="352">
                  <c:v>1/10/2050</c:v>
                </c:pt>
                <c:pt idx="353">
                  <c:v>1/11/2050</c:v>
                </c:pt>
                <c:pt idx="354">
                  <c:v>1/12/2050</c:v>
                </c:pt>
                <c:pt idx="355">
                  <c:v>1/01/2051</c:v>
                </c:pt>
                <c:pt idx="356">
                  <c:v>1/02/2051</c:v>
                </c:pt>
              </c:strCache>
            </c:strRef>
          </c:cat>
          <c:val>
            <c:numRef>
              <c:f>_Hidden30!$C$2:$C$358</c:f>
              <c:numCache>
                <c:formatCode>General</c:formatCode>
                <c:ptCount val="357"/>
                <c:pt idx="0">
                  <c:v>14580234986.763859</c:v>
                </c:pt>
                <c:pt idx="1">
                  <c:v>14461013492.919102</c:v>
                </c:pt>
                <c:pt idx="2">
                  <c:v>14343334266.179535</c:v>
                </c:pt>
                <c:pt idx="3">
                  <c:v>14226595831.089552</c:v>
                </c:pt>
                <c:pt idx="4">
                  <c:v>14110306954.066603</c:v>
                </c:pt>
                <c:pt idx="5">
                  <c:v>13991725034.925753</c:v>
                </c:pt>
                <c:pt idx="6">
                  <c:v>13876643348.828846</c:v>
                </c:pt>
                <c:pt idx="7">
                  <c:v>13762364435.684912</c:v>
                </c:pt>
                <c:pt idx="8">
                  <c:v>13647114060.138493</c:v>
                </c:pt>
                <c:pt idx="9">
                  <c:v>13533816649.13352</c:v>
                </c:pt>
                <c:pt idx="10">
                  <c:v>13417613210.336868</c:v>
                </c:pt>
                <c:pt idx="11">
                  <c:v>13306313395.383249</c:v>
                </c:pt>
                <c:pt idx="12">
                  <c:v>13193349248.810751</c:v>
                </c:pt>
                <c:pt idx="13">
                  <c:v>13080475007.124886</c:v>
                </c:pt>
                <c:pt idx="14">
                  <c:v>12966774663.742392</c:v>
                </c:pt>
                <c:pt idx="15">
                  <c:v>12853837849.114052</c:v>
                </c:pt>
                <c:pt idx="16">
                  <c:v>12742784281.357231</c:v>
                </c:pt>
                <c:pt idx="17">
                  <c:v>12630996540.339775</c:v>
                </c:pt>
                <c:pt idx="18">
                  <c:v>12519913419.495977</c:v>
                </c:pt>
                <c:pt idx="19">
                  <c:v>12409677748.967287</c:v>
                </c:pt>
                <c:pt idx="20">
                  <c:v>12298835300.93182</c:v>
                </c:pt>
                <c:pt idx="21">
                  <c:v>12189415383.733755</c:v>
                </c:pt>
                <c:pt idx="22">
                  <c:v>12081847263.000006</c:v>
                </c:pt>
                <c:pt idx="23">
                  <c:v>11970219650.985256</c:v>
                </c:pt>
                <c:pt idx="24">
                  <c:v>11859482490.893948</c:v>
                </c:pt>
                <c:pt idx="25">
                  <c:v>11750086840.755716</c:v>
                </c:pt>
                <c:pt idx="26">
                  <c:v>11641875925.434479</c:v>
                </c:pt>
                <c:pt idx="27">
                  <c:v>11531725152.966864</c:v>
                </c:pt>
                <c:pt idx="28">
                  <c:v>11425981784.372711</c:v>
                </c:pt>
                <c:pt idx="29">
                  <c:v>11316814797.916674</c:v>
                </c:pt>
                <c:pt idx="30">
                  <c:v>11207154755.076792</c:v>
                </c:pt>
                <c:pt idx="31">
                  <c:v>11100559421.63759</c:v>
                </c:pt>
                <c:pt idx="32">
                  <c:v>10994016930.603699</c:v>
                </c:pt>
                <c:pt idx="33">
                  <c:v>10889163098.416578</c:v>
                </c:pt>
                <c:pt idx="34">
                  <c:v>10784522787.407495</c:v>
                </c:pt>
                <c:pt idx="35">
                  <c:v>10679682531.156748</c:v>
                </c:pt>
                <c:pt idx="36">
                  <c:v>10570599574.596087</c:v>
                </c:pt>
                <c:pt idx="37">
                  <c:v>10462304846.959146</c:v>
                </c:pt>
                <c:pt idx="38">
                  <c:v>10359889901.390934</c:v>
                </c:pt>
                <c:pt idx="39">
                  <c:v>10253837965.775776</c:v>
                </c:pt>
                <c:pt idx="40">
                  <c:v>10144580814.090506</c:v>
                </c:pt>
                <c:pt idx="41">
                  <c:v>10037575152.359047</c:v>
                </c:pt>
                <c:pt idx="42">
                  <c:v>9929863493.8118343</c:v>
                </c:pt>
                <c:pt idx="43">
                  <c:v>9825298630.0333157</c:v>
                </c:pt>
                <c:pt idx="44">
                  <c:v>9721135084.8668556</c:v>
                </c:pt>
                <c:pt idx="45">
                  <c:v>9621880916.8523693</c:v>
                </c:pt>
                <c:pt idx="46">
                  <c:v>9523146108.93536</c:v>
                </c:pt>
                <c:pt idx="47">
                  <c:v>9422338978.1144543</c:v>
                </c:pt>
                <c:pt idx="48">
                  <c:v>9321160497.0257854</c:v>
                </c:pt>
                <c:pt idx="49">
                  <c:v>9222145282.6123428</c:v>
                </c:pt>
                <c:pt idx="50">
                  <c:v>9126024463.6215153</c:v>
                </c:pt>
                <c:pt idx="51">
                  <c:v>9027548016.8909645</c:v>
                </c:pt>
                <c:pt idx="52">
                  <c:v>8936712351.0583153</c:v>
                </c:pt>
                <c:pt idx="53">
                  <c:v>8845822409.8392582</c:v>
                </c:pt>
                <c:pt idx="54">
                  <c:v>8745077983.8150921</c:v>
                </c:pt>
                <c:pt idx="55">
                  <c:v>8653876689.8395786</c:v>
                </c:pt>
                <c:pt idx="56">
                  <c:v>8563448484.1331863</c:v>
                </c:pt>
                <c:pt idx="57">
                  <c:v>8475067230.3797636</c:v>
                </c:pt>
                <c:pt idx="58">
                  <c:v>8386027117.4262953</c:v>
                </c:pt>
                <c:pt idx="59">
                  <c:v>8297871064.3198824</c:v>
                </c:pt>
                <c:pt idx="60">
                  <c:v>8208879629.3306456</c:v>
                </c:pt>
                <c:pt idx="61">
                  <c:v>8121253258.6348248</c:v>
                </c:pt>
                <c:pt idx="62">
                  <c:v>8033484428.3922424</c:v>
                </c:pt>
                <c:pt idx="63">
                  <c:v>7946766292.5881348</c:v>
                </c:pt>
                <c:pt idx="64">
                  <c:v>7861336921.2143908</c:v>
                </c:pt>
                <c:pt idx="65">
                  <c:v>7773204630.2180729</c:v>
                </c:pt>
                <c:pt idx="66">
                  <c:v>7688042809.6930056</c:v>
                </c:pt>
                <c:pt idx="67">
                  <c:v>7603369344.757452</c:v>
                </c:pt>
                <c:pt idx="68">
                  <c:v>7519143974.6595201</c:v>
                </c:pt>
                <c:pt idx="69">
                  <c:v>7437203821.1632309</c:v>
                </c:pt>
                <c:pt idx="70">
                  <c:v>7354324956.8661308</c:v>
                </c:pt>
                <c:pt idx="71">
                  <c:v>7272794342.0864973</c:v>
                </c:pt>
                <c:pt idx="72">
                  <c:v>7191074171.9250145</c:v>
                </c:pt>
                <c:pt idx="73">
                  <c:v>7110827538.4799681</c:v>
                </c:pt>
                <c:pt idx="74">
                  <c:v>7030074734.2975397</c:v>
                </c:pt>
                <c:pt idx="75">
                  <c:v>6949863913.7917242</c:v>
                </c:pt>
                <c:pt idx="76">
                  <c:v>6869737482.6423292</c:v>
                </c:pt>
                <c:pt idx="77">
                  <c:v>6791046694.135788</c:v>
                </c:pt>
                <c:pt idx="78">
                  <c:v>6712242487.4632187</c:v>
                </c:pt>
                <c:pt idx="79">
                  <c:v>6633229762.4191647</c:v>
                </c:pt>
                <c:pt idx="80">
                  <c:v>6554663136.8963251</c:v>
                </c:pt>
                <c:pt idx="81">
                  <c:v>6476406215.0949764</c:v>
                </c:pt>
                <c:pt idx="82">
                  <c:v>6398017643.3192005</c:v>
                </c:pt>
                <c:pt idx="83">
                  <c:v>6320492606.3888559</c:v>
                </c:pt>
                <c:pt idx="84">
                  <c:v>6242810587.810977</c:v>
                </c:pt>
                <c:pt idx="85">
                  <c:v>6168572787.5033579</c:v>
                </c:pt>
                <c:pt idx="86">
                  <c:v>6093343609.5354462</c:v>
                </c:pt>
                <c:pt idx="87">
                  <c:v>6018672399.2060556</c:v>
                </c:pt>
                <c:pt idx="88">
                  <c:v>5946134446.2161989</c:v>
                </c:pt>
                <c:pt idx="89">
                  <c:v>5874565381.1380177</c:v>
                </c:pt>
                <c:pt idx="90">
                  <c:v>5802908074.885232</c:v>
                </c:pt>
                <c:pt idx="91">
                  <c:v>5731308814.5894308</c:v>
                </c:pt>
                <c:pt idx="92">
                  <c:v>5660576219.6075993</c:v>
                </c:pt>
                <c:pt idx="93">
                  <c:v>5591075216.778327</c:v>
                </c:pt>
                <c:pt idx="94">
                  <c:v>5522237630.9485378</c:v>
                </c:pt>
                <c:pt idx="95">
                  <c:v>5450630829.4767056</c:v>
                </c:pt>
                <c:pt idx="96">
                  <c:v>5380376828.4291201</c:v>
                </c:pt>
                <c:pt idx="97">
                  <c:v>5312657200.2122011</c:v>
                </c:pt>
                <c:pt idx="98">
                  <c:v>5245772358.7754526</c:v>
                </c:pt>
                <c:pt idx="99">
                  <c:v>5175774780.4241829</c:v>
                </c:pt>
                <c:pt idx="100">
                  <c:v>5110743271.0150356</c:v>
                </c:pt>
                <c:pt idx="101">
                  <c:v>5044366464.8620415</c:v>
                </c:pt>
                <c:pt idx="102">
                  <c:v>4979210751.0126553</c:v>
                </c:pt>
                <c:pt idx="103">
                  <c:v>4915859573.0365362</c:v>
                </c:pt>
                <c:pt idx="104">
                  <c:v>4853454206.1029167</c:v>
                </c:pt>
                <c:pt idx="105">
                  <c:v>4790958726.4415741</c:v>
                </c:pt>
                <c:pt idx="106">
                  <c:v>4729886663.6419821</c:v>
                </c:pt>
                <c:pt idx="107">
                  <c:v>4666888779.4664097</c:v>
                </c:pt>
                <c:pt idx="108">
                  <c:v>4607176450.0380125</c:v>
                </c:pt>
                <c:pt idx="109">
                  <c:v>4547805887.8102283</c:v>
                </c:pt>
                <c:pt idx="110">
                  <c:v>4488234873.3344173</c:v>
                </c:pt>
                <c:pt idx="111">
                  <c:v>4429897859.4573174</c:v>
                </c:pt>
                <c:pt idx="112">
                  <c:v>4371885627.931982</c:v>
                </c:pt>
                <c:pt idx="113">
                  <c:v>4314570897.3764696</c:v>
                </c:pt>
                <c:pt idx="114">
                  <c:v>4257538966.7369571</c:v>
                </c:pt>
                <c:pt idx="115">
                  <c:v>4200423174.5819697</c:v>
                </c:pt>
                <c:pt idx="116">
                  <c:v>4144072662.9235306</c:v>
                </c:pt>
                <c:pt idx="117">
                  <c:v>4088348077.8673439</c:v>
                </c:pt>
                <c:pt idx="118">
                  <c:v>4032615632.9087949</c:v>
                </c:pt>
                <c:pt idx="119">
                  <c:v>3977533157.7542291</c:v>
                </c:pt>
                <c:pt idx="120">
                  <c:v>3922735424.5106306</c:v>
                </c:pt>
                <c:pt idx="121">
                  <c:v>3868501594.8038583</c:v>
                </c:pt>
                <c:pt idx="122">
                  <c:v>3815138664.8213983</c:v>
                </c:pt>
                <c:pt idx="123">
                  <c:v>3761631608.5154872</c:v>
                </c:pt>
                <c:pt idx="124">
                  <c:v>3708472002.7439871</c:v>
                </c:pt>
                <c:pt idx="125">
                  <c:v>3656210378.5893946</c:v>
                </c:pt>
                <c:pt idx="126">
                  <c:v>3604781877.6190424</c:v>
                </c:pt>
                <c:pt idx="127">
                  <c:v>3553691410.4698586</c:v>
                </c:pt>
                <c:pt idx="128">
                  <c:v>3502528555.295733</c:v>
                </c:pt>
                <c:pt idx="129">
                  <c:v>3451867186.5627165</c:v>
                </c:pt>
                <c:pt idx="130">
                  <c:v>3401877504.4290457</c:v>
                </c:pt>
                <c:pt idx="131">
                  <c:v>3352428256.5171847</c:v>
                </c:pt>
                <c:pt idx="132">
                  <c:v>3303020377.3743491</c:v>
                </c:pt>
                <c:pt idx="133">
                  <c:v>3254221388.5178647</c:v>
                </c:pt>
                <c:pt idx="134">
                  <c:v>3205162078.0965505</c:v>
                </c:pt>
                <c:pt idx="135">
                  <c:v>3156323548.8593693</c:v>
                </c:pt>
                <c:pt idx="136">
                  <c:v>3108602376.2838964</c:v>
                </c:pt>
                <c:pt idx="137">
                  <c:v>3061420813.4714017</c:v>
                </c:pt>
                <c:pt idx="138">
                  <c:v>3014809004.1610761</c:v>
                </c:pt>
                <c:pt idx="139">
                  <c:v>2968202743.996944</c:v>
                </c:pt>
                <c:pt idx="140">
                  <c:v>2921960659.2375097</c:v>
                </c:pt>
                <c:pt idx="141">
                  <c:v>2877134750.8194208</c:v>
                </c:pt>
                <c:pt idx="142">
                  <c:v>2831072560.0201044</c:v>
                </c:pt>
                <c:pt idx="143">
                  <c:v>2786742970.4955254</c:v>
                </c:pt>
                <c:pt idx="144">
                  <c:v>2742632052.4209318</c:v>
                </c:pt>
                <c:pt idx="145">
                  <c:v>2698535235.2598953</c:v>
                </c:pt>
                <c:pt idx="146">
                  <c:v>2655481986.524251</c:v>
                </c:pt>
                <c:pt idx="147">
                  <c:v>2612667698.7144675</c:v>
                </c:pt>
                <c:pt idx="148">
                  <c:v>2569782439.6978722</c:v>
                </c:pt>
                <c:pt idx="149">
                  <c:v>2527811910.186636</c:v>
                </c:pt>
                <c:pt idx="150">
                  <c:v>2486339608.3939295</c:v>
                </c:pt>
                <c:pt idx="151">
                  <c:v>2445392996.180717</c:v>
                </c:pt>
                <c:pt idx="152">
                  <c:v>2404107365.6843634</c:v>
                </c:pt>
                <c:pt idx="153">
                  <c:v>2363813671.6161451</c:v>
                </c:pt>
                <c:pt idx="154">
                  <c:v>2323525977.1373959</c:v>
                </c:pt>
                <c:pt idx="155">
                  <c:v>2283430522.7064538</c:v>
                </c:pt>
                <c:pt idx="156">
                  <c:v>2243889098.3104987</c:v>
                </c:pt>
                <c:pt idx="157">
                  <c:v>2205219410.0910077</c:v>
                </c:pt>
                <c:pt idx="158">
                  <c:v>2166698487.5832872</c:v>
                </c:pt>
                <c:pt idx="159">
                  <c:v>2128892946.9028187</c:v>
                </c:pt>
                <c:pt idx="160">
                  <c:v>2091930961.7980769</c:v>
                </c:pt>
                <c:pt idx="161">
                  <c:v>2055007195.1234024</c:v>
                </c:pt>
                <c:pt idx="162">
                  <c:v>2019142479.8915226</c:v>
                </c:pt>
                <c:pt idx="163">
                  <c:v>1983226003.1285925</c:v>
                </c:pt>
                <c:pt idx="164">
                  <c:v>1948424616.4263427</c:v>
                </c:pt>
                <c:pt idx="165">
                  <c:v>1914551204.1413169</c:v>
                </c:pt>
                <c:pt idx="166">
                  <c:v>1880530694.0677366</c:v>
                </c:pt>
                <c:pt idx="167">
                  <c:v>1847116317.9735167</c:v>
                </c:pt>
                <c:pt idx="168">
                  <c:v>1813880396.3081665</c:v>
                </c:pt>
                <c:pt idx="169">
                  <c:v>1780939652.4200156</c:v>
                </c:pt>
                <c:pt idx="170">
                  <c:v>1748242306.4085143</c:v>
                </c:pt>
                <c:pt idx="171">
                  <c:v>1715778785.9801073</c:v>
                </c:pt>
                <c:pt idx="172">
                  <c:v>1683907523.7269356</c:v>
                </c:pt>
                <c:pt idx="173">
                  <c:v>1652110597.0600238</c:v>
                </c:pt>
                <c:pt idx="174">
                  <c:v>1620865725.3678195</c:v>
                </c:pt>
                <c:pt idx="175">
                  <c:v>1589837781.6365578</c:v>
                </c:pt>
                <c:pt idx="176">
                  <c:v>1559061238.7822983</c:v>
                </c:pt>
                <c:pt idx="177">
                  <c:v>1528060031.7893605</c:v>
                </c:pt>
                <c:pt idx="178">
                  <c:v>1497583160.1447906</c:v>
                </c:pt>
                <c:pt idx="179">
                  <c:v>1466679332.9578505</c:v>
                </c:pt>
                <c:pt idx="180">
                  <c:v>1436909389.4024043</c:v>
                </c:pt>
                <c:pt idx="181">
                  <c:v>1407391915.2841749</c:v>
                </c:pt>
                <c:pt idx="182">
                  <c:v>1378496697.183058</c:v>
                </c:pt>
                <c:pt idx="183">
                  <c:v>1349954007.3020041</c:v>
                </c:pt>
                <c:pt idx="184">
                  <c:v>1321641387.2664137</c:v>
                </c:pt>
                <c:pt idx="185">
                  <c:v>1293705128.5558558</c:v>
                </c:pt>
                <c:pt idx="186">
                  <c:v>1266104745.5583477</c:v>
                </c:pt>
                <c:pt idx="187">
                  <c:v>1239051874.1288049</c:v>
                </c:pt>
                <c:pt idx="188">
                  <c:v>1212364765.0445595</c:v>
                </c:pt>
                <c:pt idx="189">
                  <c:v>1186098636.50668</c:v>
                </c:pt>
                <c:pt idx="190">
                  <c:v>1159848062.6435821</c:v>
                </c:pt>
                <c:pt idx="191">
                  <c:v>1134099064.010242</c:v>
                </c:pt>
                <c:pt idx="192">
                  <c:v>1108433582.3912296</c:v>
                </c:pt>
                <c:pt idx="193">
                  <c:v>1083148006.007704</c:v>
                </c:pt>
                <c:pt idx="194">
                  <c:v>1057758795.9434397</c:v>
                </c:pt>
                <c:pt idx="195">
                  <c:v>1033023409.5983585</c:v>
                </c:pt>
                <c:pt idx="196">
                  <c:v>1008477912.7116042</c:v>
                </c:pt>
                <c:pt idx="197">
                  <c:v>984318071.03098571</c:v>
                </c:pt>
                <c:pt idx="198">
                  <c:v>960417549.3827709</c:v>
                </c:pt>
                <c:pt idx="199">
                  <c:v>936439221.67563653</c:v>
                </c:pt>
                <c:pt idx="200">
                  <c:v>913428147.61393154</c:v>
                </c:pt>
                <c:pt idx="201">
                  <c:v>890883190.62640166</c:v>
                </c:pt>
                <c:pt idx="202">
                  <c:v>868567902.47019184</c:v>
                </c:pt>
                <c:pt idx="203">
                  <c:v>845910640.57046974</c:v>
                </c:pt>
                <c:pt idx="204">
                  <c:v>824083648.44501126</c:v>
                </c:pt>
                <c:pt idx="205">
                  <c:v>802886109.50090742</c:v>
                </c:pt>
                <c:pt idx="206">
                  <c:v>782018732.07483101</c:v>
                </c:pt>
                <c:pt idx="207">
                  <c:v>761314107.64473748</c:v>
                </c:pt>
                <c:pt idx="208">
                  <c:v>741199958.61254478</c:v>
                </c:pt>
                <c:pt idx="209">
                  <c:v>721178829.17847157</c:v>
                </c:pt>
                <c:pt idx="210">
                  <c:v>701531125.41277528</c:v>
                </c:pt>
                <c:pt idx="211">
                  <c:v>681980153.96295285</c:v>
                </c:pt>
                <c:pt idx="212">
                  <c:v>662899870.28785038</c:v>
                </c:pt>
                <c:pt idx="213">
                  <c:v>644148519.43233693</c:v>
                </c:pt>
                <c:pt idx="214">
                  <c:v>625523543.85501885</c:v>
                </c:pt>
                <c:pt idx="215">
                  <c:v>606954966.96636033</c:v>
                </c:pt>
                <c:pt idx="216">
                  <c:v>588948862.05872512</c:v>
                </c:pt>
                <c:pt idx="217">
                  <c:v>570789953.75389504</c:v>
                </c:pt>
                <c:pt idx="218">
                  <c:v>553416138.26045239</c:v>
                </c:pt>
                <c:pt idx="219">
                  <c:v>535880561.77797925</c:v>
                </c:pt>
                <c:pt idx="220">
                  <c:v>519603408.03793937</c:v>
                </c:pt>
                <c:pt idx="221">
                  <c:v>504049059.49154961</c:v>
                </c:pt>
                <c:pt idx="222">
                  <c:v>489007068.95532906</c:v>
                </c:pt>
                <c:pt idx="223">
                  <c:v>475252410.71966845</c:v>
                </c:pt>
                <c:pt idx="224">
                  <c:v>461843743.292292</c:v>
                </c:pt>
                <c:pt idx="225">
                  <c:v>448623763.84847713</c:v>
                </c:pt>
                <c:pt idx="226">
                  <c:v>435959922.89325672</c:v>
                </c:pt>
                <c:pt idx="227">
                  <c:v>423635451.63658166</c:v>
                </c:pt>
                <c:pt idx="228">
                  <c:v>411547661.35440165</c:v>
                </c:pt>
                <c:pt idx="229">
                  <c:v>399840764.67153412</c:v>
                </c:pt>
                <c:pt idx="230">
                  <c:v>388434618.71752065</c:v>
                </c:pt>
                <c:pt idx="231">
                  <c:v>377491610.25413102</c:v>
                </c:pt>
                <c:pt idx="232">
                  <c:v>366644752.56535369</c:v>
                </c:pt>
                <c:pt idx="233">
                  <c:v>355917110.10109842</c:v>
                </c:pt>
                <c:pt idx="234">
                  <c:v>345349973.10866648</c:v>
                </c:pt>
                <c:pt idx="235">
                  <c:v>334878329.63918334</c:v>
                </c:pt>
                <c:pt idx="236">
                  <c:v>324469415.17016888</c:v>
                </c:pt>
                <c:pt idx="237">
                  <c:v>314072416.25149828</c:v>
                </c:pt>
                <c:pt idx="238">
                  <c:v>303844602.44702095</c:v>
                </c:pt>
                <c:pt idx="239">
                  <c:v>293669092.80001146</c:v>
                </c:pt>
                <c:pt idx="240">
                  <c:v>283704546.07535893</c:v>
                </c:pt>
                <c:pt idx="241">
                  <c:v>273913257.9885065</c:v>
                </c:pt>
                <c:pt idx="242">
                  <c:v>264403770.97469202</c:v>
                </c:pt>
                <c:pt idx="243">
                  <c:v>255006569.49771076</c:v>
                </c:pt>
                <c:pt idx="244">
                  <c:v>245706116.21891755</c:v>
                </c:pt>
                <c:pt idx="245">
                  <c:v>236704444.88867983</c:v>
                </c:pt>
                <c:pt idx="246">
                  <c:v>227834083.98676601</c:v>
                </c:pt>
                <c:pt idx="247">
                  <c:v>219135796.01097411</c:v>
                </c:pt>
                <c:pt idx="248">
                  <c:v>210776809.13576221</c:v>
                </c:pt>
                <c:pt idx="249">
                  <c:v>202644493.603104</c:v>
                </c:pt>
                <c:pt idx="250">
                  <c:v>194393759.61192185</c:v>
                </c:pt>
                <c:pt idx="251">
                  <c:v>186372697.63893473</c:v>
                </c:pt>
                <c:pt idx="252">
                  <c:v>178570237.53886652</c:v>
                </c:pt>
                <c:pt idx="253">
                  <c:v>170982886.15047279</c:v>
                </c:pt>
                <c:pt idx="254">
                  <c:v>163370461.50574082</c:v>
                </c:pt>
                <c:pt idx="255">
                  <c:v>155991487.76235127</c:v>
                </c:pt>
                <c:pt idx="256">
                  <c:v>148625034.74271986</c:v>
                </c:pt>
                <c:pt idx="257">
                  <c:v>141499394.1870299</c:v>
                </c:pt>
                <c:pt idx="258">
                  <c:v>134513835.61217791</c:v>
                </c:pt>
                <c:pt idx="259">
                  <c:v>127600872.53236045</c:v>
                </c:pt>
                <c:pt idx="260">
                  <c:v>120756734.80047292</c:v>
                </c:pt>
                <c:pt idx="261">
                  <c:v>114156845.6974107</c:v>
                </c:pt>
                <c:pt idx="262">
                  <c:v>107674868.70616801</c:v>
                </c:pt>
                <c:pt idx="263">
                  <c:v>101313426.1133734</c:v>
                </c:pt>
                <c:pt idx="264">
                  <c:v>95085051.669837505</c:v>
                </c:pt>
                <c:pt idx="265">
                  <c:v>89018402.623804599</c:v>
                </c:pt>
                <c:pt idx="266">
                  <c:v>83110619.793879822</c:v>
                </c:pt>
                <c:pt idx="267">
                  <c:v>77387082.960679322</c:v>
                </c:pt>
                <c:pt idx="268">
                  <c:v>71646337.453353807</c:v>
                </c:pt>
                <c:pt idx="269">
                  <c:v>66335067.629762121</c:v>
                </c:pt>
                <c:pt idx="270">
                  <c:v>61178865.928088479</c:v>
                </c:pt>
                <c:pt idx="271">
                  <c:v>56153516.450512491</c:v>
                </c:pt>
                <c:pt idx="272">
                  <c:v>51232399.546478383</c:v>
                </c:pt>
                <c:pt idx="273">
                  <c:v>46425402.928283885</c:v>
                </c:pt>
                <c:pt idx="274">
                  <c:v>41729264.218936808</c:v>
                </c:pt>
                <c:pt idx="275">
                  <c:v>37119393.582976036</c:v>
                </c:pt>
                <c:pt idx="276">
                  <c:v>32693297.284913629</c:v>
                </c:pt>
                <c:pt idx="277">
                  <c:v>28472384.313978616</c:v>
                </c:pt>
                <c:pt idx="278">
                  <c:v>24484384.441910654</c:v>
                </c:pt>
                <c:pt idx="279">
                  <c:v>20734643.477900427</c:v>
                </c:pt>
                <c:pt idx="280">
                  <c:v>17244205.449098811</c:v>
                </c:pt>
                <c:pt idx="281">
                  <c:v>14108771.393355638</c:v>
                </c:pt>
                <c:pt idx="282">
                  <c:v>11433748.431039896</c:v>
                </c:pt>
                <c:pt idx="283">
                  <c:v>9776088.5720662754</c:v>
                </c:pt>
                <c:pt idx="284">
                  <c:v>8252201.2101168968</c:v>
                </c:pt>
                <c:pt idx="285">
                  <c:v>6888888.8174400358</c:v>
                </c:pt>
                <c:pt idx="286">
                  <c:v>5685532.098551604</c:v>
                </c:pt>
                <c:pt idx="287">
                  <c:v>4580175.4136565076</c:v>
                </c:pt>
                <c:pt idx="288">
                  <c:v>3635340.4048341182</c:v>
                </c:pt>
                <c:pt idx="289">
                  <c:v>3075388.0004029884</c:v>
                </c:pt>
                <c:pt idx="290">
                  <c:v>2720017.0210921322</c:v>
                </c:pt>
                <c:pt idx="291">
                  <c:v>2538584.8428705409</c:v>
                </c:pt>
                <c:pt idx="292">
                  <c:v>2397468.7762079197</c:v>
                </c:pt>
                <c:pt idx="293">
                  <c:v>2279493.0802686908</c:v>
                </c:pt>
                <c:pt idx="294">
                  <c:v>2169436.4400065811</c:v>
                </c:pt>
                <c:pt idx="295">
                  <c:v>2034740.8107840228</c:v>
                </c:pt>
                <c:pt idx="296">
                  <c:v>1940046.0916785076</c:v>
                </c:pt>
                <c:pt idx="297">
                  <c:v>1848627.2753696938</c:v>
                </c:pt>
                <c:pt idx="298">
                  <c:v>1758953.8391904761</c:v>
                </c:pt>
                <c:pt idx="299">
                  <c:v>1672320.9338377677</c:v>
                </c:pt>
                <c:pt idx="300">
                  <c:v>1587944.6220016635</c:v>
                </c:pt>
                <c:pt idx="301">
                  <c:v>1509367.1339659207</c:v>
                </c:pt>
                <c:pt idx="302">
                  <c:v>1394359.6789953932</c:v>
                </c:pt>
                <c:pt idx="303">
                  <c:v>1321414.6045313801</c:v>
                </c:pt>
                <c:pt idx="304">
                  <c:v>1250223.2150200538</c:v>
                </c:pt>
                <c:pt idx="305">
                  <c:v>1180902.640839248</c:v>
                </c:pt>
                <c:pt idx="306">
                  <c:v>1113685.2653204887</c:v>
                </c:pt>
                <c:pt idx="307">
                  <c:v>1050028.2516382472</c:v>
                </c:pt>
                <c:pt idx="308">
                  <c:v>989917.05783698894</c:v>
                </c:pt>
                <c:pt idx="309">
                  <c:v>931043.4765828395</c:v>
                </c:pt>
                <c:pt idx="310">
                  <c:v>876112.94886165415</c:v>
                </c:pt>
                <c:pt idx="311">
                  <c:v>822336.2578975457</c:v>
                </c:pt>
                <c:pt idx="312">
                  <c:v>770488.82997400593</c:v>
                </c:pt>
                <c:pt idx="313">
                  <c:v>724305.45669444767</c:v>
                </c:pt>
                <c:pt idx="314">
                  <c:v>678788.13143008214</c:v>
                </c:pt>
                <c:pt idx="315">
                  <c:v>634827.04382143449</c:v>
                </c:pt>
                <c:pt idx="316">
                  <c:v>593527.42453747476</c:v>
                </c:pt>
                <c:pt idx="317">
                  <c:v>553190.08417736611</c:v>
                </c:pt>
                <c:pt idx="318">
                  <c:v>514278.75585666479</c:v>
                </c:pt>
                <c:pt idx="319">
                  <c:v>477031.54679736291</c:v>
                </c:pt>
                <c:pt idx="320">
                  <c:v>441021.94258228905</c:v>
                </c:pt>
                <c:pt idx="321">
                  <c:v>406257.1832517634</c:v>
                </c:pt>
                <c:pt idx="322">
                  <c:v>372947.7557432882</c:v>
                </c:pt>
                <c:pt idx="323">
                  <c:v>340437.69585110981</c:v>
                </c:pt>
                <c:pt idx="324">
                  <c:v>310806.54115475691</c:v>
                </c:pt>
                <c:pt idx="325">
                  <c:v>285019.47826583445</c:v>
                </c:pt>
                <c:pt idx="326">
                  <c:v>261643.33090714691</c:v>
                </c:pt>
                <c:pt idx="327">
                  <c:v>238582.95710120283</c:v>
                </c:pt>
                <c:pt idx="328">
                  <c:v>217788.10868637948</c:v>
                </c:pt>
                <c:pt idx="329">
                  <c:v>197493.00168899517</c:v>
                </c:pt>
                <c:pt idx="330">
                  <c:v>179754.55874486649</c:v>
                </c:pt>
                <c:pt idx="331">
                  <c:v>163011.43918431221</c:v>
                </c:pt>
                <c:pt idx="332">
                  <c:v>146756.22223243391</c:v>
                </c:pt>
                <c:pt idx="333">
                  <c:v>130825.86058505699</c:v>
                </c:pt>
                <c:pt idx="334">
                  <c:v>115830.83839507902</c:v>
                </c:pt>
                <c:pt idx="335">
                  <c:v>100973.55136051711</c:v>
                </c:pt>
                <c:pt idx="336">
                  <c:v>87166.398018778447</c:v>
                </c:pt>
                <c:pt idx="337">
                  <c:v>73836.747306236211</c:v>
                </c:pt>
                <c:pt idx="338">
                  <c:v>61531.2545949548</c:v>
                </c:pt>
                <c:pt idx="339">
                  <c:v>50749.926765616154</c:v>
                </c:pt>
                <c:pt idx="340">
                  <c:v>39992.938631077792</c:v>
                </c:pt>
                <c:pt idx="341">
                  <c:v>29601.299079947683</c:v>
                </c:pt>
                <c:pt idx="342">
                  <c:v>22696.917162773385</c:v>
                </c:pt>
                <c:pt idx="343">
                  <c:v>19459.460218007269</c:v>
                </c:pt>
                <c:pt idx="344">
                  <c:v>16513.28529757306</c:v>
                </c:pt>
                <c:pt idx="345">
                  <c:v>14082.108336550749</c:v>
                </c:pt>
                <c:pt idx="346">
                  <c:v>11652.305017665167</c:v>
                </c:pt>
                <c:pt idx="347">
                  <c:v>9227.4911981623391</c:v>
                </c:pt>
                <c:pt idx="348">
                  <c:v>7531.6724131320052</c:v>
                </c:pt>
                <c:pt idx="349">
                  <c:v>5838.8860746826194</c:v>
                </c:pt>
                <c:pt idx="350">
                  <c:v>4148.1001387423512</c:v>
                </c:pt>
                <c:pt idx="351">
                  <c:v>3320.7822615497221</c:v>
                </c:pt>
                <c:pt idx="352">
                  <c:v>2494.3967183137825</c:v>
                </c:pt>
                <c:pt idx="353">
                  <c:v>1668.6281915452896</c:v>
                </c:pt>
                <c:pt idx="354">
                  <c:v>843.70224478881551</c:v>
                </c:pt>
                <c:pt idx="355">
                  <c:v>422.56367825142974</c:v>
                </c:pt>
                <c:pt idx="356">
                  <c:v>0</c:v>
                </c:pt>
              </c:numCache>
            </c:numRef>
          </c:val>
          <c:extLst>
            <c:ext xmlns:c16="http://schemas.microsoft.com/office/drawing/2014/chart" uri="{C3380CC4-5D6E-409C-BE32-E72D297353CC}">
              <c16:uniqueId val="{00000001-98B3-4B2E-BABD-6CB3636B8AB9}"/>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_Hidden30!$A$2:$A$358</c:f>
              <c:strCache>
                <c:ptCount val="357"/>
                <c:pt idx="0">
                  <c:v>1/06/2021</c:v>
                </c:pt>
                <c:pt idx="1">
                  <c:v>1/07/2021</c:v>
                </c:pt>
                <c:pt idx="2">
                  <c:v>1/08/2021</c:v>
                </c:pt>
                <c:pt idx="3">
                  <c:v>1/09/2021</c:v>
                </c:pt>
                <c:pt idx="4">
                  <c:v>1/10/2021</c:v>
                </c:pt>
                <c:pt idx="5">
                  <c:v>1/11/2021</c:v>
                </c:pt>
                <c:pt idx="6">
                  <c:v>1/12/2021</c:v>
                </c:pt>
                <c:pt idx="7">
                  <c:v>1/01/2022</c:v>
                </c:pt>
                <c:pt idx="8">
                  <c:v>1/02/2022</c:v>
                </c:pt>
                <c:pt idx="9">
                  <c:v>1/03/2022</c:v>
                </c:pt>
                <c:pt idx="10">
                  <c:v>1/04/2022</c:v>
                </c:pt>
                <c:pt idx="11">
                  <c:v>1/05/2022</c:v>
                </c:pt>
                <c:pt idx="12">
                  <c:v>1/06/2022</c:v>
                </c:pt>
                <c:pt idx="13">
                  <c:v>1/07/2022</c:v>
                </c:pt>
                <c:pt idx="14">
                  <c:v>1/08/2022</c:v>
                </c:pt>
                <c:pt idx="15">
                  <c:v>1/09/2022</c:v>
                </c:pt>
                <c:pt idx="16">
                  <c:v>1/10/2022</c:v>
                </c:pt>
                <c:pt idx="17">
                  <c:v>1/11/2022</c:v>
                </c:pt>
                <c:pt idx="18">
                  <c:v>1/12/2022</c:v>
                </c:pt>
                <c:pt idx="19">
                  <c:v>1/01/2023</c:v>
                </c:pt>
                <c:pt idx="20">
                  <c:v>1/02/2023</c:v>
                </c:pt>
                <c:pt idx="21">
                  <c:v>1/03/2023</c:v>
                </c:pt>
                <c:pt idx="22">
                  <c:v>1/04/2023</c:v>
                </c:pt>
                <c:pt idx="23">
                  <c:v>1/05/2023</c:v>
                </c:pt>
                <c:pt idx="24">
                  <c:v>1/06/2023</c:v>
                </c:pt>
                <c:pt idx="25">
                  <c:v>1/07/2023</c:v>
                </c:pt>
                <c:pt idx="26">
                  <c:v>1/08/2023</c:v>
                </c:pt>
                <c:pt idx="27">
                  <c:v>1/09/2023</c:v>
                </c:pt>
                <c:pt idx="28">
                  <c:v>1/10/2023</c:v>
                </c:pt>
                <c:pt idx="29">
                  <c:v>1/11/2023</c:v>
                </c:pt>
                <c:pt idx="30">
                  <c:v>1/12/2023</c:v>
                </c:pt>
                <c:pt idx="31">
                  <c:v>1/01/2024</c:v>
                </c:pt>
                <c:pt idx="32">
                  <c:v>1/02/2024</c:v>
                </c:pt>
                <c:pt idx="33">
                  <c:v>1/03/2024</c:v>
                </c:pt>
                <c:pt idx="34">
                  <c:v>1/04/2024</c:v>
                </c:pt>
                <c:pt idx="35">
                  <c:v>1/05/2024</c:v>
                </c:pt>
                <c:pt idx="36">
                  <c:v>1/06/2024</c:v>
                </c:pt>
                <c:pt idx="37">
                  <c:v>1/07/2024</c:v>
                </c:pt>
                <c:pt idx="38">
                  <c:v>1/08/2024</c:v>
                </c:pt>
                <c:pt idx="39">
                  <c:v>1/09/2024</c:v>
                </c:pt>
                <c:pt idx="40">
                  <c:v>1/10/2024</c:v>
                </c:pt>
                <c:pt idx="41">
                  <c:v>1/11/2024</c:v>
                </c:pt>
                <c:pt idx="42">
                  <c:v>1/12/2024</c:v>
                </c:pt>
                <c:pt idx="43">
                  <c:v>1/01/2025</c:v>
                </c:pt>
                <c:pt idx="44">
                  <c:v>1/02/2025</c:v>
                </c:pt>
                <c:pt idx="45">
                  <c:v>1/03/2025</c:v>
                </c:pt>
                <c:pt idx="46">
                  <c:v>1/04/2025</c:v>
                </c:pt>
                <c:pt idx="47">
                  <c:v>1/05/2025</c:v>
                </c:pt>
                <c:pt idx="48">
                  <c:v>1/06/2025</c:v>
                </c:pt>
                <c:pt idx="49">
                  <c:v>1/07/2025</c:v>
                </c:pt>
                <c:pt idx="50">
                  <c:v>1/08/2025</c:v>
                </c:pt>
                <c:pt idx="51">
                  <c:v>1/09/2025</c:v>
                </c:pt>
                <c:pt idx="52">
                  <c:v>1/10/2025</c:v>
                </c:pt>
                <c:pt idx="53">
                  <c:v>1/11/2025</c:v>
                </c:pt>
                <c:pt idx="54">
                  <c:v>1/12/2025</c:v>
                </c:pt>
                <c:pt idx="55">
                  <c:v>1/01/2026</c:v>
                </c:pt>
                <c:pt idx="56">
                  <c:v>1/02/2026</c:v>
                </c:pt>
                <c:pt idx="57">
                  <c:v>1/03/2026</c:v>
                </c:pt>
                <c:pt idx="58">
                  <c:v>1/04/2026</c:v>
                </c:pt>
                <c:pt idx="59">
                  <c:v>1/05/2026</c:v>
                </c:pt>
                <c:pt idx="60">
                  <c:v>1/06/2026</c:v>
                </c:pt>
                <c:pt idx="61">
                  <c:v>1/07/2026</c:v>
                </c:pt>
                <c:pt idx="62">
                  <c:v>1/08/2026</c:v>
                </c:pt>
                <c:pt idx="63">
                  <c:v>1/09/2026</c:v>
                </c:pt>
                <c:pt idx="64">
                  <c:v>1/10/2026</c:v>
                </c:pt>
                <c:pt idx="65">
                  <c:v>1/11/2026</c:v>
                </c:pt>
                <c:pt idx="66">
                  <c:v>1/12/2026</c:v>
                </c:pt>
                <c:pt idx="67">
                  <c:v>1/01/2027</c:v>
                </c:pt>
                <c:pt idx="68">
                  <c:v>1/02/2027</c:v>
                </c:pt>
                <c:pt idx="69">
                  <c:v>1/03/2027</c:v>
                </c:pt>
                <c:pt idx="70">
                  <c:v>1/04/2027</c:v>
                </c:pt>
                <c:pt idx="71">
                  <c:v>1/05/2027</c:v>
                </c:pt>
                <c:pt idx="72">
                  <c:v>1/06/2027</c:v>
                </c:pt>
                <c:pt idx="73">
                  <c:v>1/07/2027</c:v>
                </c:pt>
                <c:pt idx="74">
                  <c:v>1/08/2027</c:v>
                </c:pt>
                <c:pt idx="75">
                  <c:v>1/09/2027</c:v>
                </c:pt>
                <c:pt idx="76">
                  <c:v>1/10/2027</c:v>
                </c:pt>
                <c:pt idx="77">
                  <c:v>1/11/2027</c:v>
                </c:pt>
                <c:pt idx="78">
                  <c:v>1/12/2027</c:v>
                </c:pt>
                <c:pt idx="79">
                  <c:v>1/01/2028</c:v>
                </c:pt>
                <c:pt idx="80">
                  <c:v>1/02/2028</c:v>
                </c:pt>
                <c:pt idx="81">
                  <c:v>1/03/2028</c:v>
                </c:pt>
                <c:pt idx="82">
                  <c:v>1/04/2028</c:v>
                </c:pt>
                <c:pt idx="83">
                  <c:v>1/05/2028</c:v>
                </c:pt>
                <c:pt idx="84">
                  <c:v>1/06/2028</c:v>
                </c:pt>
                <c:pt idx="85">
                  <c:v>1/07/2028</c:v>
                </c:pt>
                <c:pt idx="86">
                  <c:v>1/08/2028</c:v>
                </c:pt>
                <c:pt idx="87">
                  <c:v>1/09/2028</c:v>
                </c:pt>
                <c:pt idx="88">
                  <c:v>1/10/2028</c:v>
                </c:pt>
                <c:pt idx="89">
                  <c:v>1/11/2028</c:v>
                </c:pt>
                <c:pt idx="90">
                  <c:v>1/12/2028</c:v>
                </c:pt>
                <c:pt idx="91">
                  <c:v>1/01/2029</c:v>
                </c:pt>
                <c:pt idx="92">
                  <c:v>1/02/2029</c:v>
                </c:pt>
                <c:pt idx="93">
                  <c:v>1/03/2029</c:v>
                </c:pt>
                <c:pt idx="94">
                  <c:v>1/04/2029</c:v>
                </c:pt>
                <c:pt idx="95">
                  <c:v>1/05/2029</c:v>
                </c:pt>
                <c:pt idx="96">
                  <c:v>1/06/2029</c:v>
                </c:pt>
                <c:pt idx="97">
                  <c:v>1/07/2029</c:v>
                </c:pt>
                <c:pt idx="98">
                  <c:v>1/08/2029</c:v>
                </c:pt>
                <c:pt idx="99">
                  <c:v>1/09/2029</c:v>
                </c:pt>
                <c:pt idx="100">
                  <c:v>1/10/2029</c:v>
                </c:pt>
                <c:pt idx="101">
                  <c:v>1/11/2029</c:v>
                </c:pt>
                <c:pt idx="102">
                  <c:v>1/12/2029</c:v>
                </c:pt>
                <c:pt idx="103">
                  <c:v>1/01/2030</c:v>
                </c:pt>
                <c:pt idx="104">
                  <c:v>1/02/2030</c:v>
                </c:pt>
                <c:pt idx="105">
                  <c:v>1/03/2030</c:v>
                </c:pt>
                <c:pt idx="106">
                  <c:v>1/04/2030</c:v>
                </c:pt>
                <c:pt idx="107">
                  <c:v>1/05/2030</c:v>
                </c:pt>
                <c:pt idx="108">
                  <c:v>1/06/2030</c:v>
                </c:pt>
                <c:pt idx="109">
                  <c:v>1/07/2030</c:v>
                </c:pt>
                <c:pt idx="110">
                  <c:v>1/08/2030</c:v>
                </c:pt>
                <c:pt idx="111">
                  <c:v>1/09/2030</c:v>
                </c:pt>
                <c:pt idx="112">
                  <c:v>1/10/2030</c:v>
                </c:pt>
                <c:pt idx="113">
                  <c:v>1/11/2030</c:v>
                </c:pt>
                <c:pt idx="114">
                  <c:v>1/12/2030</c:v>
                </c:pt>
                <c:pt idx="115">
                  <c:v>1/01/2031</c:v>
                </c:pt>
                <c:pt idx="116">
                  <c:v>1/02/2031</c:v>
                </c:pt>
                <c:pt idx="117">
                  <c:v>1/03/2031</c:v>
                </c:pt>
                <c:pt idx="118">
                  <c:v>1/04/2031</c:v>
                </c:pt>
                <c:pt idx="119">
                  <c:v>1/05/2031</c:v>
                </c:pt>
                <c:pt idx="120">
                  <c:v>1/06/2031</c:v>
                </c:pt>
                <c:pt idx="121">
                  <c:v>1/07/2031</c:v>
                </c:pt>
                <c:pt idx="122">
                  <c:v>1/08/2031</c:v>
                </c:pt>
                <c:pt idx="123">
                  <c:v>1/09/2031</c:v>
                </c:pt>
                <c:pt idx="124">
                  <c:v>1/10/2031</c:v>
                </c:pt>
                <c:pt idx="125">
                  <c:v>1/11/2031</c:v>
                </c:pt>
                <c:pt idx="126">
                  <c:v>1/12/2031</c:v>
                </c:pt>
                <c:pt idx="127">
                  <c:v>1/01/2032</c:v>
                </c:pt>
                <c:pt idx="128">
                  <c:v>1/02/2032</c:v>
                </c:pt>
                <c:pt idx="129">
                  <c:v>1/03/2032</c:v>
                </c:pt>
                <c:pt idx="130">
                  <c:v>1/04/2032</c:v>
                </c:pt>
                <c:pt idx="131">
                  <c:v>1/05/2032</c:v>
                </c:pt>
                <c:pt idx="132">
                  <c:v>1/06/2032</c:v>
                </c:pt>
                <c:pt idx="133">
                  <c:v>1/07/2032</c:v>
                </c:pt>
                <c:pt idx="134">
                  <c:v>1/08/2032</c:v>
                </c:pt>
                <c:pt idx="135">
                  <c:v>1/09/2032</c:v>
                </c:pt>
                <c:pt idx="136">
                  <c:v>1/10/2032</c:v>
                </c:pt>
                <c:pt idx="137">
                  <c:v>1/11/2032</c:v>
                </c:pt>
                <c:pt idx="138">
                  <c:v>1/12/2032</c:v>
                </c:pt>
                <c:pt idx="139">
                  <c:v>1/01/2033</c:v>
                </c:pt>
                <c:pt idx="140">
                  <c:v>1/02/2033</c:v>
                </c:pt>
                <c:pt idx="141">
                  <c:v>1/03/2033</c:v>
                </c:pt>
                <c:pt idx="142">
                  <c:v>1/04/2033</c:v>
                </c:pt>
                <c:pt idx="143">
                  <c:v>1/05/2033</c:v>
                </c:pt>
                <c:pt idx="144">
                  <c:v>1/06/2033</c:v>
                </c:pt>
                <c:pt idx="145">
                  <c:v>1/07/2033</c:v>
                </c:pt>
                <c:pt idx="146">
                  <c:v>1/08/2033</c:v>
                </c:pt>
                <c:pt idx="147">
                  <c:v>1/09/2033</c:v>
                </c:pt>
                <c:pt idx="148">
                  <c:v>1/10/2033</c:v>
                </c:pt>
                <c:pt idx="149">
                  <c:v>1/11/2033</c:v>
                </c:pt>
                <c:pt idx="150">
                  <c:v>1/12/2033</c:v>
                </c:pt>
                <c:pt idx="151">
                  <c:v>1/01/2034</c:v>
                </c:pt>
                <c:pt idx="152">
                  <c:v>1/02/2034</c:v>
                </c:pt>
                <c:pt idx="153">
                  <c:v>1/03/2034</c:v>
                </c:pt>
                <c:pt idx="154">
                  <c:v>1/04/2034</c:v>
                </c:pt>
                <c:pt idx="155">
                  <c:v>1/05/2034</c:v>
                </c:pt>
                <c:pt idx="156">
                  <c:v>1/06/2034</c:v>
                </c:pt>
                <c:pt idx="157">
                  <c:v>1/07/2034</c:v>
                </c:pt>
                <c:pt idx="158">
                  <c:v>1/08/2034</c:v>
                </c:pt>
                <c:pt idx="159">
                  <c:v>1/09/2034</c:v>
                </c:pt>
                <c:pt idx="160">
                  <c:v>1/10/2034</c:v>
                </c:pt>
                <c:pt idx="161">
                  <c:v>1/11/2034</c:v>
                </c:pt>
                <c:pt idx="162">
                  <c:v>1/12/2034</c:v>
                </c:pt>
                <c:pt idx="163">
                  <c:v>1/01/2035</c:v>
                </c:pt>
                <c:pt idx="164">
                  <c:v>1/02/2035</c:v>
                </c:pt>
                <c:pt idx="165">
                  <c:v>1/03/2035</c:v>
                </c:pt>
                <c:pt idx="166">
                  <c:v>1/04/2035</c:v>
                </c:pt>
                <c:pt idx="167">
                  <c:v>1/05/2035</c:v>
                </c:pt>
                <c:pt idx="168">
                  <c:v>1/06/2035</c:v>
                </c:pt>
                <c:pt idx="169">
                  <c:v>1/07/2035</c:v>
                </c:pt>
                <c:pt idx="170">
                  <c:v>1/08/2035</c:v>
                </c:pt>
                <c:pt idx="171">
                  <c:v>1/09/2035</c:v>
                </c:pt>
                <c:pt idx="172">
                  <c:v>1/10/2035</c:v>
                </c:pt>
                <c:pt idx="173">
                  <c:v>1/11/2035</c:v>
                </c:pt>
                <c:pt idx="174">
                  <c:v>1/12/2035</c:v>
                </c:pt>
                <c:pt idx="175">
                  <c:v>1/01/2036</c:v>
                </c:pt>
                <c:pt idx="176">
                  <c:v>1/02/2036</c:v>
                </c:pt>
                <c:pt idx="177">
                  <c:v>1/03/2036</c:v>
                </c:pt>
                <c:pt idx="178">
                  <c:v>1/04/2036</c:v>
                </c:pt>
                <c:pt idx="179">
                  <c:v>1/05/2036</c:v>
                </c:pt>
                <c:pt idx="180">
                  <c:v>1/06/2036</c:v>
                </c:pt>
                <c:pt idx="181">
                  <c:v>1/07/2036</c:v>
                </c:pt>
                <c:pt idx="182">
                  <c:v>1/08/2036</c:v>
                </c:pt>
                <c:pt idx="183">
                  <c:v>1/09/2036</c:v>
                </c:pt>
                <c:pt idx="184">
                  <c:v>1/10/2036</c:v>
                </c:pt>
                <c:pt idx="185">
                  <c:v>1/11/2036</c:v>
                </c:pt>
                <c:pt idx="186">
                  <c:v>1/12/2036</c:v>
                </c:pt>
                <c:pt idx="187">
                  <c:v>1/01/2037</c:v>
                </c:pt>
                <c:pt idx="188">
                  <c:v>1/02/2037</c:v>
                </c:pt>
                <c:pt idx="189">
                  <c:v>1/03/2037</c:v>
                </c:pt>
                <c:pt idx="190">
                  <c:v>1/04/2037</c:v>
                </c:pt>
                <c:pt idx="191">
                  <c:v>1/05/2037</c:v>
                </c:pt>
                <c:pt idx="192">
                  <c:v>1/06/2037</c:v>
                </c:pt>
                <c:pt idx="193">
                  <c:v>1/07/2037</c:v>
                </c:pt>
                <c:pt idx="194">
                  <c:v>1/08/2037</c:v>
                </c:pt>
                <c:pt idx="195">
                  <c:v>1/09/2037</c:v>
                </c:pt>
                <c:pt idx="196">
                  <c:v>1/10/2037</c:v>
                </c:pt>
                <c:pt idx="197">
                  <c:v>1/11/2037</c:v>
                </c:pt>
                <c:pt idx="198">
                  <c:v>1/12/2037</c:v>
                </c:pt>
                <c:pt idx="199">
                  <c:v>1/01/2038</c:v>
                </c:pt>
                <c:pt idx="200">
                  <c:v>1/02/2038</c:v>
                </c:pt>
                <c:pt idx="201">
                  <c:v>1/03/2038</c:v>
                </c:pt>
                <c:pt idx="202">
                  <c:v>1/04/2038</c:v>
                </c:pt>
                <c:pt idx="203">
                  <c:v>1/05/2038</c:v>
                </c:pt>
                <c:pt idx="204">
                  <c:v>1/06/2038</c:v>
                </c:pt>
                <c:pt idx="205">
                  <c:v>1/07/2038</c:v>
                </c:pt>
                <c:pt idx="206">
                  <c:v>1/08/2038</c:v>
                </c:pt>
                <c:pt idx="207">
                  <c:v>1/09/2038</c:v>
                </c:pt>
                <c:pt idx="208">
                  <c:v>1/10/2038</c:v>
                </c:pt>
                <c:pt idx="209">
                  <c:v>1/11/2038</c:v>
                </c:pt>
                <c:pt idx="210">
                  <c:v>1/12/2038</c:v>
                </c:pt>
                <c:pt idx="211">
                  <c:v>1/01/2039</c:v>
                </c:pt>
                <c:pt idx="212">
                  <c:v>1/02/2039</c:v>
                </c:pt>
                <c:pt idx="213">
                  <c:v>1/03/2039</c:v>
                </c:pt>
                <c:pt idx="214">
                  <c:v>1/04/2039</c:v>
                </c:pt>
                <c:pt idx="215">
                  <c:v>1/05/2039</c:v>
                </c:pt>
                <c:pt idx="216">
                  <c:v>1/06/2039</c:v>
                </c:pt>
                <c:pt idx="217">
                  <c:v>1/07/2039</c:v>
                </c:pt>
                <c:pt idx="218">
                  <c:v>1/08/2039</c:v>
                </c:pt>
                <c:pt idx="219">
                  <c:v>1/09/2039</c:v>
                </c:pt>
                <c:pt idx="220">
                  <c:v>1/10/2039</c:v>
                </c:pt>
                <c:pt idx="221">
                  <c:v>1/11/2039</c:v>
                </c:pt>
                <c:pt idx="222">
                  <c:v>1/12/2039</c:v>
                </c:pt>
                <c:pt idx="223">
                  <c:v>1/01/2040</c:v>
                </c:pt>
                <c:pt idx="224">
                  <c:v>1/02/2040</c:v>
                </c:pt>
                <c:pt idx="225">
                  <c:v>1/03/2040</c:v>
                </c:pt>
                <c:pt idx="226">
                  <c:v>1/04/2040</c:v>
                </c:pt>
                <c:pt idx="227">
                  <c:v>1/05/2040</c:v>
                </c:pt>
                <c:pt idx="228">
                  <c:v>1/06/2040</c:v>
                </c:pt>
                <c:pt idx="229">
                  <c:v>1/07/2040</c:v>
                </c:pt>
                <c:pt idx="230">
                  <c:v>1/08/2040</c:v>
                </c:pt>
                <c:pt idx="231">
                  <c:v>1/09/2040</c:v>
                </c:pt>
                <c:pt idx="232">
                  <c:v>1/10/2040</c:v>
                </c:pt>
                <c:pt idx="233">
                  <c:v>1/11/2040</c:v>
                </c:pt>
                <c:pt idx="234">
                  <c:v>1/12/2040</c:v>
                </c:pt>
                <c:pt idx="235">
                  <c:v>1/01/2041</c:v>
                </c:pt>
                <c:pt idx="236">
                  <c:v>1/02/2041</c:v>
                </c:pt>
                <c:pt idx="237">
                  <c:v>1/03/2041</c:v>
                </c:pt>
                <c:pt idx="238">
                  <c:v>1/04/2041</c:v>
                </c:pt>
                <c:pt idx="239">
                  <c:v>1/05/2041</c:v>
                </c:pt>
                <c:pt idx="240">
                  <c:v>1/06/2041</c:v>
                </c:pt>
                <c:pt idx="241">
                  <c:v>1/07/2041</c:v>
                </c:pt>
                <c:pt idx="242">
                  <c:v>1/08/2041</c:v>
                </c:pt>
                <c:pt idx="243">
                  <c:v>1/09/2041</c:v>
                </c:pt>
                <c:pt idx="244">
                  <c:v>1/10/2041</c:v>
                </c:pt>
                <c:pt idx="245">
                  <c:v>1/11/2041</c:v>
                </c:pt>
                <c:pt idx="246">
                  <c:v>1/12/2041</c:v>
                </c:pt>
                <c:pt idx="247">
                  <c:v>1/01/2042</c:v>
                </c:pt>
                <c:pt idx="248">
                  <c:v>1/02/2042</c:v>
                </c:pt>
                <c:pt idx="249">
                  <c:v>1/03/2042</c:v>
                </c:pt>
                <c:pt idx="250">
                  <c:v>1/04/2042</c:v>
                </c:pt>
                <c:pt idx="251">
                  <c:v>1/05/2042</c:v>
                </c:pt>
                <c:pt idx="252">
                  <c:v>1/06/2042</c:v>
                </c:pt>
                <c:pt idx="253">
                  <c:v>1/07/2042</c:v>
                </c:pt>
                <c:pt idx="254">
                  <c:v>1/08/2042</c:v>
                </c:pt>
                <c:pt idx="255">
                  <c:v>1/09/2042</c:v>
                </c:pt>
                <c:pt idx="256">
                  <c:v>1/10/2042</c:v>
                </c:pt>
                <c:pt idx="257">
                  <c:v>1/11/2042</c:v>
                </c:pt>
                <c:pt idx="258">
                  <c:v>1/12/2042</c:v>
                </c:pt>
                <c:pt idx="259">
                  <c:v>1/01/2043</c:v>
                </c:pt>
                <c:pt idx="260">
                  <c:v>1/02/2043</c:v>
                </c:pt>
                <c:pt idx="261">
                  <c:v>1/03/2043</c:v>
                </c:pt>
                <c:pt idx="262">
                  <c:v>1/04/2043</c:v>
                </c:pt>
                <c:pt idx="263">
                  <c:v>1/05/2043</c:v>
                </c:pt>
                <c:pt idx="264">
                  <c:v>1/06/2043</c:v>
                </c:pt>
                <c:pt idx="265">
                  <c:v>1/07/2043</c:v>
                </c:pt>
                <c:pt idx="266">
                  <c:v>1/08/2043</c:v>
                </c:pt>
                <c:pt idx="267">
                  <c:v>1/09/2043</c:v>
                </c:pt>
                <c:pt idx="268">
                  <c:v>1/10/2043</c:v>
                </c:pt>
                <c:pt idx="269">
                  <c:v>1/11/2043</c:v>
                </c:pt>
                <c:pt idx="270">
                  <c:v>1/12/2043</c:v>
                </c:pt>
                <c:pt idx="271">
                  <c:v>1/01/2044</c:v>
                </c:pt>
                <c:pt idx="272">
                  <c:v>1/02/2044</c:v>
                </c:pt>
                <c:pt idx="273">
                  <c:v>1/03/2044</c:v>
                </c:pt>
                <c:pt idx="274">
                  <c:v>1/04/2044</c:v>
                </c:pt>
                <c:pt idx="275">
                  <c:v>1/05/2044</c:v>
                </c:pt>
                <c:pt idx="276">
                  <c:v>1/06/2044</c:v>
                </c:pt>
                <c:pt idx="277">
                  <c:v>1/07/2044</c:v>
                </c:pt>
                <c:pt idx="278">
                  <c:v>1/08/2044</c:v>
                </c:pt>
                <c:pt idx="279">
                  <c:v>1/09/2044</c:v>
                </c:pt>
                <c:pt idx="280">
                  <c:v>1/10/2044</c:v>
                </c:pt>
                <c:pt idx="281">
                  <c:v>1/11/2044</c:v>
                </c:pt>
                <c:pt idx="282">
                  <c:v>1/12/2044</c:v>
                </c:pt>
                <c:pt idx="283">
                  <c:v>1/01/2045</c:v>
                </c:pt>
                <c:pt idx="284">
                  <c:v>1/02/2045</c:v>
                </c:pt>
                <c:pt idx="285">
                  <c:v>1/03/2045</c:v>
                </c:pt>
                <c:pt idx="286">
                  <c:v>1/04/2045</c:v>
                </c:pt>
                <c:pt idx="287">
                  <c:v>1/05/2045</c:v>
                </c:pt>
                <c:pt idx="288">
                  <c:v>1/06/2045</c:v>
                </c:pt>
                <c:pt idx="289">
                  <c:v>1/07/2045</c:v>
                </c:pt>
                <c:pt idx="290">
                  <c:v>1/08/2045</c:v>
                </c:pt>
                <c:pt idx="291">
                  <c:v>1/09/2045</c:v>
                </c:pt>
                <c:pt idx="292">
                  <c:v>1/10/2045</c:v>
                </c:pt>
                <c:pt idx="293">
                  <c:v>1/11/2045</c:v>
                </c:pt>
                <c:pt idx="294">
                  <c:v>1/12/2045</c:v>
                </c:pt>
                <c:pt idx="295">
                  <c:v>1/01/2046</c:v>
                </c:pt>
                <c:pt idx="296">
                  <c:v>1/02/2046</c:v>
                </c:pt>
                <c:pt idx="297">
                  <c:v>1/03/2046</c:v>
                </c:pt>
                <c:pt idx="298">
                  <c:v>1/04/2046</c:v>
                </c:pt>
                <c:pt idx="299">
                  <c:v>1/05/2046</c:v>
                </c:pt>
                <c:pt idx="300">
                  <c:v>1/06/2046</c:v>
                </c:pt>
                <c:pt idx="301">
                  <c:v>1/07/2046</c:v>
                </c:pt>
                <c:pt idx="302">
                  <c:v>1/08/2046</c:v>
                </c:pt>
                <c:pt idx="303">
                  <c:v>1/09/2046</c:v>
                </c:pt>
                <c:pt idx="304">
                  <c:v>1/10/2046</c:v>
                </c:pt>
                <c:pt idx="305">
                  <c:v>1/11/2046</c:v>
                </c:pt>
                <c:pt idx="306">
                  <c:v>1/12/2046</c:v>
                </c:pt>
                <c:pt idx="307">
                  <c:v>1/01/2047</c:v>
                </c:pt>
                <c:pt idx="308">
                  <c:v>1/02/2047</c:v>
                </c:pt>
                <c:pt idx="309">
                  <c:v>1/03/2047</c:v>
                </c:pt>
                <c:pt idx="310">
                  <c:v>1/04/2047</c:v>
                </c:pt>
                <c:pt idx="311">
                  <c:v>1/05/2047</c:v>
                </c:pt>
                <c:pt idx="312">
                  <c:v>1/06/2047</c:v>
                </c:pt>
                <c:pt idx="313">
                  <c:v>1/07/2047</c:v>
                </c:pt>
                <c:pt idx="314">
                  <c:v>1/08/2047</c:v>
                </c:pt>
                <c:pt idx="315">
                  <c:v>1/09/2047</c:v>
                </c:pt>
                <c:pt idx="316">
                  <c:v>1/10/2047</c:v>
                </c:pt>
                <c:pt idx="317">
                  <c:v>1/11/2047</c:v>
                </c:pt>
                <c:pt idx="318">
                  <c:v>1/12/2047</c:v>
                </c:pt>
                <c:pt idx="319">
                  <c:v>1/01/2048</c:v>
                </c:pt>
                <c:pt idx="320">
                  <c:v>1/02/2048</c:v>
                </c:pt>
                <c:pt idx="321">
                  <c:v>1/03/2048</c:v>
                </c:pt>
                <c:pt idx="322">
                  <c:v>1/04/2048</c:v>
                </c:pt>
                <c:pt idx="323">
                  <c:v>1/05/2048</c:v>
                </c:pt>
                <c:pt idx="324">
                  <c:v>1/06/2048</c:v>
                </c:pt>
                <c:pt idx="325">
                  <c:v>1/07/2048</c:v>
                </c:pt>
                <c:pt idx="326">
                  <c:v>1/08/2048</c:v>
                </c:pt>
                <c:pt idx="327">
                  <c:v>1/09/2048</c:v>
                </c:pt>
                <c:pt idx="328">
                  <c:v>1/10/2048</c:v>
                </c:pt>
                <c:pt idx="329">
                  <c:v>1/11/2048</c:v>
                </c:pt>
                <c:pt idx="330">
                  <c:v>1/12/2048</c:v>
                </c:pt>
                <c:pt idx="331">
                  <c:v>1/01/2049</c:v>
                </c:pt>
                <c:pt idx="332">
                  <c:v>1/02/2049</c:v>
                </c:pt>
                <c:pt idx="333">
                  <c:v>1/03/2049</c:v>
                </c:pt>
                <c:pt idx="334">
                  <c:v>1/04/2049</c:v>
                </c:pt>
                <c:pt idx="335">
                  <c:v>1/05/2049</c:v>
                </c:pt>
                <c:pt idx="336">
                  <c:v>1/06/2049</c:v>
                </c:pt>
                <c:pt idx="337">
                  <c:v>1/07/2049</c:v>
                </c:pt>
                <c:pt idx="338">
                  <c:v>1/08/2049</c:v>
                </c:pt>
                <c:pt idx="339">
                  <c:v>1/09/2049</c:v>
                </c:pt>
                <c:pt idx="340">
                  <c:v>1/10/2049</c:v>
                </c:pt>
                <c:pt idx="341">
                  <c:v>1/11/2049</c:v>
                </c:pt>
                <c:pt idx="342">
                  <c:v>1/12/2049</c:v>
                </c:pt>
                <c:pt idx="343">
                  <c:v>1/01/2050</c:v>
                </c:pt>
                <c:pt idx="344">
                  <c:v>1/02/2050</c:v>
                </c:pt>
                <c:pt idx="345">
                  <c:v>1/03/2050</c:v>
                </c:pt>
                <c:pt idx="346">
                  <c:v>1/04/2050</c:v>
                </c:pt>
                <c:pt idx="347">
                  <c:v>1/05/2050</c:v>
                </c:pt>
                <c:pt idx="348">
                  <c:v>1/06/2050</c:v>
                </c:pt>
                <c:pt idx="349">
                  <c:v>1/07/2050</c:v>
                </c:pt>
                <c:pt idx="350">
                  <c:v>1/08/2050</c:v>
                </c:pt>
                <c:pt idx="351">
                  <c:v>1/09/2050</c:v>
                </c:pt>
                <c:pt idx="352">
                  <c:v>1/10/2050</c:v>
                </c:pt>
                <c:pt idx="353">
                  <c:v>1/11/2050</c:v>
                </c:pt>
                <c:pt idx="354">
                  <c:v>1/12/2050</c:v>
                </c:pt>
                <c:pt idx="355">
                  <c:v>1/01/2051</c:v>
                </c:pt>
                <c:pt idx="356">
                  <c:v>1/02/2051</c:v>
                </c:pt>
              </c:strCache>
            </c:strRef>
          </c:cat>
          <c:val>
            <c:numRef>
              <c:f>_Hidden30!$D$2:$D$358</c:f>
              <c:numCache>
                <c:formatCode>General</c:formatCode>
                <c:ptCount val="357"/>
                <c:pt idx="0">
                  <c:v>14543154448.513281</c:v>
                </c:pt>
                <c:pt idx="1">
                  <c:v>14388734249.274744</c:v>
                </c:pt>
                <c:pt idx="2">
                  <c:v>14235347482.673756</c:v>
                </c:pt>
                <c:pt idx="3">
                  <c:v>14083579173.559835</c:v>
                </c:pt>
                <c:pt idx="4">
                  <c:v>13934079200.293924</c:v>
                </c:pt>
                <c:pt idx="5">
                  <c:v>13781838866.073887</c:v>
                </c:pt>
                <c:pt idx="6">
                  <c:v>13634841689.56695</c:v>
                </c:pt>
                <c:pt idx="7">
                  <c:v>13488163457.876553</c:v>
                </c:pt>
                <c:pt idx="8">
                  <c:v>13341193417.704123</c:v>
                </c:pt>
                <c:pt idx="9">
                  <c:v>13200040505.711422</c:v>
                </c:pt>
                <c:pt idx="10">
                  <c:v>13053420741.572994</c:v>
                </c:pt>
                <c:pt idx="11">
                  <c:v>12913280459.564981</c:v>
                </c:pt>
                <c:pt idx="12">
                  <c:v>12771090647.420856</c:v>
                </c:pt>
                <c:pt idx="13">
                  <c:v>12630664838.630367</c:v>
                </c:pt>
                <c:pt idx="14">
                  <c:v>12489031251.689129</c:v>
                </c:pt>
                <c:pt idx="15">
                  <c:v>12348769904.939606</c:v>
                </c:pt>
                <c:pt idx="16">
                  <c:v>12211948943.982307</c:v>
                </c:pt>
                <c:pt idx="17">
                  <c:v>12074032981.89439</c:v>
                </c:pt>
                <c:pt idx="18">
                  <c:v>11938391988.301144</c:v>
                </c:pt>
                <c:pt idx="19">
                  <c:v>11803182055.799929</c:v>
                </c:pt>
                <c:pt idx="20">
                  <c:v>11668006985.5443</c:v>
                </c:pt>
                <c:pt idx="21">
                  <c:v>11537632134.677259</c:v>
                </c:pt>
                <c:pt idx="22">
                  <c:v>11406732182.407381</c:v>
                </c:pt>
                <c:pt idx="23">
                  <c:v>11273526518.767929</c:v>
                </c:pt>
                <c:pt idx="24">
                  <c:v>11140828843.119356</c:v>
                </c:pt>
                <c:pt idx="25">
                  <c:v>11010894654.5583</c:v>
                </c:pt>
                <c:pt idx="26">
                  <c:v>10881746153.284575</c:v>
                </c:pt>
                <c:pt idx="27">
                  <c:v>10751374749.872957</c:v>
                </c:pt>
                <c:pt idx="28">
                  <c:v>10626567658.550793</c:v>
                </c:pt>
                <c:pt idx="29">
                  <c:v>10498271156.500011</c:v>
                </c:pt>
                <c:pt idx="30">
                  <c:v>10370954131.690731</c:v>
                </c:pt>
                <c:pt idx="31">
                  <c:v>10246187603.110802</c:v>
                </c:pt>
                <c:pt idx="32">
                  <c:v>10122037261.46174</c:v>
                </c:pt>
                <c:pt idx="33">
                  <c:v>10001645902.155645</c:v>
                </c:pt>
                <c:pt idx="34">
                  <c:v>9880342448.6229649</c:v>
                </c:pt>
                <c:pt idx="35">
                  <c:v>9760210292.8097897</c:v>
                </c:pt>
                <c:pt idx="36">
                  <c:v>9635950196.4650269</c:v>
                </c:pt>
                <c:pt idx="37">
                  <c:v>9513757176.8807278</c:v>
                </c:pt>
                <c:pt idx="38">
                  <c:v>9396668919.4171829</c:v>
                </c:pt>
                <c:pt idx="39">
                  <c:v>9276824239.3481312</c:v>
                </c:pt>
                <c:pt idx="40">
                  <c:v>9155387946.2455692</c:v>
                </c:pt>
                <c:pt idx="41">
                  <c:v>9035777917.3339996</c:v>
                </c:pt>
                <c:pt idx="42">
                  <c:v>8916815566.8733025</c:v>
                </c:pt>
                <c:pt idx="43">
                  <c:v>8800479947.3537292</c:v>
                </c:pt>
                <c:pt idx="44">
                  <c:v>8685036930.9124069</c:v>
                </c:pt>
                <c:pt idx="45">
                  <c:v>8576612431.4017487</c:v>
                </c:pt>
                <c:pt idx="46">
                  <c:v>8467015366.6426029</c:v>
                </c:pt>
                <c:pt idx="47">
                  <c:v>8356768896.7788773</c:v>
                </c:pt>
                <c:pt idx="48">
                  <c:v>8246007900.6675148</c:v>
                </c:pt>
                <c:pt idx="49">
                  <c:v>8138333589.6184053</c:v>
                </c:pt>
                <c:pt idx="50">
                  <c:v>8033027420.493762</c:v>
                </c:pt>
                <c:pt idx="51">
                  <c:v>7926136016.1864853</c:v>
                </c:pt>
                <c:pt idx="52">
                  <c:v>7827070765.6221199</c:v>
                </c:pt>
                <c:pt idx="53">
                  <c:v>7727762922.0978918</c:v>
                </c:pt>
                <c:pt idx="54">
                  <c:v>7620948517.2618971</c:v>
                </c:pt>
                <c:pt idx="55">
                  <c:v>7522291113.0999537</c:v>
                </c:pt>
                <c:pt idx="56">
                  <c:v>7424756519.4025908</c:v>
                </c:pt>
                <c:pt idx="57">
                  <c:v>7331246043.84552</c:v>
                </c:pt>
                <c:pt idx="58">
                  <c:v>7235774076.6928473</c:v>
                </c:pt>
                <c:pt idx="59">
                  <c:v>7142087812.3200684</c:v>
                </c:pt>
                <c:pt idx="60">
                  <c:v>7047522702.9993057</c:v>
                </c:pt>
                <c:pt idx="61">
                  <c:v>6955132651.6044436</c:v>
                </c:pt>
                <c:pt idx="62">
                  <c:v>6862469267.439292</c:v>
                </c:pt>
                <c:pt idx="63">
                  <c:v>6771127477.7829342</c:v>
                </c:pt>
                <c:pt idx="64">
                  <c:v>6681850064.4881525</c:v>
                </c:pt>
                <c:pt idx="65">
                  <c:v>6590138016.7545023</c:v>
                </c:pt>
                <c:pt idx="66">
                  <c:v>6501895268.4645929</c:v>
                </c:pt>
                <c:pt idx="67">
                  <c:v>6413932085.7292147</c:v>
                </c:pt>
                <c:pt idx="68">
                  <c:v>6326751301.9185829</c:v>
                </c:pt>
                <c:pt idx="69">
                  <c:v>6243428785.3069191</c:v>
                </c:pt>
                <c:pt idx="70">
                  <c:v>6158151756.5780678</c:v>
                </c:pt>
                <c:pt idx="71">
                  <c:v>6074893178.9090233</c:v>
                </c:pt>
                <c:pt idx="72">
                  <c:v>5991357024.8255329</c:v>
                </c:pt>
                <c:pt idx="73">
                  <c:v>5909916496.9915009</c:v>
                </c:pt>
                <c:pt idx="74">
                  <c:v>5827942171.03228</c:v>
                </c:pt>
                <c:pt idx="75">
                  <c:v>5746794738.0921955</c:v>
                </c:pt>
                <c:pt idx="76">
                  <c:v>5666557414.5334759</c:v>
                </c:pt>
                <c:pt idx="77">
                  <c:v>5587402548.4291649</c:v>
                </c:pt>
                <c:pt idx="78">
                  <c:v>5508973074.3931799</c:v>
                </c:pt>
                <c:pt idx="79">
                  <c:v>5430279027.6612949</c:v>
                </c:pt>
                <c:pt idx="80">
                  <c:v>5352313889.4007025</c:v>
                </c:pt>
                <c:pt idx="81">
                  <c:v>5275829119.5965576</c:v>
                </c:pt>
                <c:pt idx="82">
                  <c:v>5198716872.7940788</c:v>
                </c:pt>
                <c:pt idx="83">
                  <c:v>5123083419.0752316</c:v>
                </c:pt>
                <c:pt idx="84">
                  <c:v>5047249237.035902</c:v>
                </c:pt>
                <c:pt idx="85">
                  <c:v>4974953819.8990889</c:v>
                </c:pt>
                <c:pt idx="86">
                  <c:v>4901783460.2832375</c:v>
                </c:pt>
                <c:pt idx="87">
                  <c:v>4829400812.6604748</c:v>
                </c:pt>
                <c:pt idx="88">
                  <c:v>4759452949.1296339</c:v>
                </c:pt>
                <c:pt idx="89">
                  <c:v>4690208481.5702248</c:v>
                </c:pt>
                <c:pt idx="90">
                  <c:v>4621594782.2095346</c:v>
                </c:pt>
                <c:pt idx="91">
                  <c:v>4552962528.1602316</c:v>
                </c:pt>
                <c:pt idx="92">
                  <c:v>4485336203.6230516</c:v>
                </c:pt>
                <c:pt idx="93">
                  <c:v>4420086923.9768677</c:v>
                </c:pt>
                <c:pt idx="94">
                  <c:v>4354563813.4442434</c:v>
                </c:pt>
                <c:pt idx="95">
                  <c:v>4287519455.5493927</c:v>
                </c:pt>
                <c:pt idx="96">
                  <c:v>4221493471.5436749</c:v>
                </c:pt>
                <c:pt idx="97">
                  <c:v>4158100573.3514671</c:v>
                </c:pt>
                <c:pt idx="98">
                  <c:v>4095309500.6362147</c:v>
                </c:pt>
                <c:pt idx="99">
                  <c:v>4030387020.0309052</c:v>
                </c:pt>
                <c:pt idx="100">
                  <c:v>3969951619.588253</c:v>
                </c:pt>
                <c:pt idx="101">
                  <c:v>3908425799.5296998</c:v>
                </c:pt>
                <c:pt idx="102">
                  <c:v>3848447067.8242831</c:v>
                </c:pt>
                <c:pt idx="103">
                  <c:v>3789819883.9368682</c:v>
                </c:pt>
                <c:pt idx="104">
                  <c:v>3732193317.3610497</c:v>
                </c:pt>
                <c:pt idx="105">
                  <c:v>3675671917.6150808</c:v>
                </c:pt>
                <c:pt idx="106">
                  <c:v>3619587986.2979393</c:v>
                </c:pt>
                <c:pt idx="107">
                  <c:v>3562588174.2036276</c:v>
                </c:pt>
                <c:pt idx="108">
                  <c:v>3508060781.5823932</c:v>
                </c:pt>
                <c:pt idx="109">
                  <c:v>3454331005.4368844</c:v>
                </c:pt>
                <c:pt idx="110">
                  <c:v>3400413251.0625954</c:v>
                </c:pt>
                <c:pt idx="111">
                  <c:v>3347679938.2861028</c:v>
                </c:pt>
                <c:pt idx="112">
                  <c:v>3295708379.1538987</c:v>
                </c:pt>
                <c:pt idx="113">
                  <c:v>3244230380.0948305</c:v>
                </c:pt>
                <c:pt idx="114">
                  <c:v>3193467317.8132758</c:v>
                </c:pt>
                <c:pt idx="115">
                  <c:v>3142613582.4641333</c:v>
                </c:pt>
                <c:pt idx="116">
                  <c:v>3092568955.8087716</c:v>
                </c:pt>
                <c:pt idx="117">
                  <c:v>3043974503.4541655</c:v>
                </c:pt>
                <c:pt idx="118">
                  <c:v>2994843058.5385904</c:v>
                </c:pt>
                <c:pt idx="119">
                  <c:v>2946665343.2741156</c:v>
                </c:pt>
                <c:pt idx="120">
                  <c:v>2898678950.5568404</c:v>
                </c:pt>
                <c:pt idx="121">
                  <c:v>2851567438.4599166</c:v>
                </c:pt>
                <c:pt idx="122">
                  <c:v>2805080227.9772024</c:v>
                </c:pt>
                <c:pt idx="123">
                  <c:v>2758705327.5798712</c:v>
                </c:pt>
                <c:pt idx="124">
                  <c:v>2713025179.2185984</c:v>
                </c:pt>
                <c:pt idx="125">
                  <c:v>2667989338.467998</c:v>
                </c:pt>
                <c:pt idx="126">
                  <c:v>2623986951.1781883</c:v>
                </c:pt>
                <c:pt idx="127">
                  <c:v>2580218503.7604189</c:v>
                </c:pt>
                <c:pt idx="128">
                  <c:v>2536603284.1097536</c:v>
                </c:pt>
                <c:pt idx="129">
                  <c:v>2493965175.8588462</c:v>
                </c:pt>
                <c:pt idx="130">
                  <c:v>2451596946.2330074</c:v>
                </c:pt>
                <c:pt idx="131">
                  <c:v>2410014525.6104107</c:v>
                </c:pt>
                <c:pt idx="132">
                  <c:v>2368457049.712379</c:v>
                </c:pt>
                <c:pt idx="133">
                  <c:v>2327722062.8971548</c:v>
                </c:pt>
                <c:pt idx="134">
                  <c:v>2286799646.6689553</c:v>
                </c:pt>
                <c:pt idx="135">
                  <c:v>2246227444.2435751</c:v>
                </c:pt>
                <c:pt idx="136">
                  <c:v>2206821241.4163389</c:v>
                </c:pt>
                <c:pt idx="137">
                  <c:v>2167799462.3925362</c:v>
                </c:pt>
                <c:pt idx="138">
                  <c:v>2129539228.8950369</c:v>
                </c:pt>
                <c:pt idx="139">
                  <c:v>2091286318.2197664</c:v>
                </c:pt>
                <c:pt idx="140">
                  <c:v>2053470135.98387</c:v>
                </c:pt>
                <c:pt idx="141">
                  <c:v>2017322561.1071899</c:v>
                </c:pt>
                <c:pt idx="142">
                  <c:v>1979977414.3560817</c:v>
                </c:pt>
                <c:pt idx="143">
                  <c:v>1944177521.2456923</c:v>
                </c:pt>
                <c:pt idx="144">
                  <c:v>1908537260.9866774</c:v>
                </c:pt>
                <c:pt idx="145">
                  <c:v>1873229361.6834559</c:v>
                </c:pt>
                <c:pt idx="146">
                  <c:v>1838655291.5406394</c:v>
                </c:pt>
                <c:pt idx="147">
                  <c:v>1804409999.2132113</c:v>
                </c:pt>
                <c:pt idx="148">
                  <c:v>1770423532.1129858</c:v>
                </c:pt>
                <c:pt idx="149">
                  <c:v>1737079380.1559546</c:v>
                </c:pt>
                <c:pt idx="150">
                  <c:v>1704374881.6141744</c:v>
                </c:pt>
                <c:pt idx="151">
                  <c:v>1672042967.2252183</c:v>
                </c:pt>
                <c:pt idx="152">
                  <c:v>1639633267.5540297</c:v>
                </c:pt>
                <c:pt idx="153">
                  <c:v>1608448717.1876175</c:v>
                </c:pt>
                <c:pt idx="154">
                  <c:v>1577014199.2312143</c:v>
                </c:pt>
                <c:pt idx="155">
                  <c:v>1545986298.8040123</c:v>
                </c:pt>
                <c:pt idx="156">
                  <c:v>1515351280.1166146</c:v>
                </c:pt>
                <c:pt idx="157">
                  <c:v>1485571316.1490886</c:v>
                </c:pt>
                <c:pt idx="158">
                  <c:v>1455909138.1995549</c:v>
                </c:pt>
                <c:pt idx="159">
                  <c:v>1426867702.7857208</c:v>
                </c:pt>
                <c:pt idx="160">
                  <c:v>1398643398.200423</c:v>
                </c:pt>
                <c:pt idx="161">
                  <c:v>1370462295.5377092</c:v>
                </c:pt>
                <c:pt idx="162">
                  <c:v>1343230294.1259098</c:v>
                </c:pt>
                <c:pt idx="163">
                  <c:v>1315981588.0442839</c:v>
                </c:pt>
                <c:pt idx="164">
                  <c:v>1289600835.1852653</c:v>
                </c:pt>
                <c:pt idx="165">
                  <c:v>1264269904.9294066</c:v>
                </c:pt>
                <c:pt idx="166">
                  <c:v>1238646367.3795097</c:v>
                </c:pt>
                <c:pt idx="167">
                  <c:v>1213642899.193759</c:v>
                </c:pt>
                <c:pt idx="168">
                  <c:v>1188774318.4074233</c:v>
                </c:pt>
                <c:pt idx="169">
                  <c:v>1164312976.9815459</c:v>
                </c:pt>
                <c:pt idx="170">
                  <c:v>1140029929.1572144</c:v>
                </c:pt>
                <c:pt idx="171">
                  <c:v>1116014954.2845006</c:v>
                </c:pt>
                <c:pt idx="172">
                  <c:v>1092588751.1283648</c:v>
                </c:pt>
                <c:pt idx="173">
                  <c:v>1069231383.0418265</c:v>
                </c:pt>
                <c:pt idx="174">
                  <c:v>1046428083.4714715</c:v>
                </c:pt>
                <c:pt idx="175">
                  <c:v>1023786159.6209205</c:v>
                </c:pt>
                <c:pt idx="176">
                  <c:v>1001414113.1993427</c:v>
                </c:pt>
                <c:pt idx="177">
                  <c:v>979166150.35590029</c:v>
                </c:pt>
                <c:pt idx="178">
                  <c:v>957196310.50988221</c:v>
                </c:pt>
                <c:pt idx="179">
                  <c:v>935136498.11716723</c:v>
                </c:pt>
                <c:pt idx="180">
                  <c:v>913825580.3069241</c:v>
                </c:pt>
                <c:pt idx="181">
                  <c:v>892850502.63748693</c:v>
                </c:pt>
                <c:pt idx="182">
                  <c:v>872295271.57545114</c:v>
                </c:pt>
                <c:pt idx="183">
                  <c:v>852061326.08675385</c:v>
                </c:pt>
                <c:pt idx="184">
                  <c:v>832137854.40221763</c:v>
                </c:pt>
                <c:pt idx="185">
                  <c:v>812476935.80580342</c:v>
                </c:pt>
                <c:pt idx="186">
                  <c:v>793186192.19205892</c:v>
                </c:pt>
                <c:pt idx="187">
                  <c:v>774264042.29050517</c:v>
                </c:pt>
                <c:pt idx="188">
                  <c:v>755660985.85432005</c:v>
                </c:pt>
                <c:pt idx="189">
                  <c:v>737591014.4331634</c:v>
                </c:pt>
                <c:pt idx="190">
                  <c:v>719432420.53516114</c:v>
                </c:pt>
                <c:pt idx="191">
                  <c:v>701729384.77770078</c:v>
                </c:pt>
                <c:pt idx="192">
                  <c:v>684104487.04404163</c:v>
                </c:pt>
                <c:pt idx="193">
                  <c:v>666853347.53376424</c:v>
                </c:pt>
                <c:pt idx="194">
                  <c:v>649565977.1266259</c:v>
                </c:pt>
                <c:pt idx="195">
                  <c:v>632762713.99756086</c:v>
                </c:pt>
                <c:pt idx="196">
                  <c:v>616207351.21879995</c:v>
                </c:pt>
                <c:pt idx="197">
                  <c:v>599915434.3191433</c:v>
                </c:pt>
                <c:pt idx="198">
                  <c:v>583908008.11270666</c:v>
                </c:pt>
                <c:pt idx="199">
                  <c:v>567881907.6201117</c:v>
                </c:pt>
                <c:pt idx="200">
                  <c:v>552518622.65252209</c:v>
                </c:pt>
                <c:pt idx="201">
                  <c:v>537643513.93411529</c:v>
                </c:pt>
                <c:pt idx="202">
                  <c:v>522843261.70386273</c:v>
                </c:pt>
                <c:pt idx="203">
                  <c:v>507951204.31476086</c:v>
                </c:pt>
                <c:pt idx="204">
                  <c:v>493586071.92270881</c:v>
                </c:pt>
                <c:pt idx="205">
                  <c:v>479706177.2653994</c:v>
                </c:pt>
                <c:pt idx="206">
                  <c:v>466050110.78493863</c:v>
                </c:pt>
                <c:pt idx="207">
                  <c:v>452557149.22107768</c:v>
                </c:pt>
                <c:pt idx="208">
                  <c:v>439516016.66061974</c:v>
                </c:pt>
                <c:pt idx="209">
                  <c:v>426556320.70996046</c:v>
                </c:pt>
                <c:pt idx="210">
                  <c:v>413914007.98140675</c:v>
                </c:pt>
                <c:pt idx="211">
                  <c:v>401355306.50042254</c:v>
                </c:pt>
                <c:pt idx="212">
                  <c:v>389134108.75434202</c:v>
                </c:pt>
                <c:pt idx="213">
                  <c:v>377258031.83476824</c:v>
                </c:pt>
                <c:pt idx="214">
                  <c:v>365418251.53430003</c:v>
                </c:pt>
                <c:pt idx="215">
                  <c:v>353698169.12601477</c:v>
                </c:pt>
                <c:pt idx="216">
                  <c:v>342332413.41616166</c:v>
                </c:pt>
                <c:pt idx="217">
                  <c:v>330960773.44183969</c:v>
                </c:pt>
                <c:pt idx="218">
                  <c:v>320070843.63710958</c:v>
                </c:pt>
                <c:pt idx="219">
                  <c:v>309140846.57434887</c:v>
                </c:pt>
                <c:pt idx="220">
                  <c:v>299013052.22212881</c:v>
                </c:pt>
                <c:pt idx="221">
                  <c:v>289324397.11396217</c:v>
                </c:pt>
                <c:pt idx="222">
                  <c:v>279999433.4656114</c:v>
                </c:pt>
                <c:pt idx="223">
                  <c:v>271431618.79008406</c:v>
                </c:pt>
                <c:pt idx="224">
                  <c:v>263102676.23291343</c:v>
                </c:pt>
                <c:pt idx="225">
                  <c:v>254963444.4060331</c:v>
                </c:pt>
                <c:pt idx="226">
                  <c:v>247136164.86251575</c:v>
                </c:pt>
                <c:pt idx="227">
                  <c:v>239558618.36730283</c:v>
                </c:pt>
                <c:pt idx="228">
                  <c:v>232131316.30609104</c:v>
                </c:pt>
                <c:pt idx="229">
                  <c:v>224973017.07571533</c:v>
                </c:pt>
                <c:pt idx="230">
                  <c:v>217999443.53325188</c:v>
                </c:pt>
                <c:pt idx="231">
                  <c:v>211319148.91844302</c:v>
                </c:pt>
                <c:pt idx="232">
                  <c:v>204741928.68920681</c:v>
                </c:pt>
                <c:pt idx="233">
                  <c:v>198245928.03025255</c:v>
                </c:pt>
                <c:pt idx="234">
                  <c:v>191886580.24802852</c:v>
                </c:pt>
                <c:pt idx="235">
                  <c:v>185595018.0218634</c:v>
                </c:pt>
                <c:pt idx="236">
                  <c:v>179368893.1853188</c:v>
                </c:pt>
                <c:pt idx="237">
                  <c:v>173222488.80884045</c:v>
                </c:pt>
                <c:pt idx="238">
                  <c:v>167155279.1519565</c:v>
                </c:pt>
                <c:pt idx="239">
                  <c:v>161159748.22287783</c:v>
                </c:pt>
                <c:pt idx="240">
                  <c:v>155295448.19370973</c:v>
                </c:pt>
                <c:pt idx="241">
                  <c:v>149566817.3489455</c:v>
                </c:pt>
                <c:pt idx="242">
                  <c:v>144007110.55407599</c:v>
                </c:pt>
                <c:pt idx="243">
                  <c:v>138535715.94750255</c:v>
                </c:pt>
                <c:pt idx="244">
                  <c:v>133154583.08053294</c:v>
                </c:pt>
                <c:pt idx="245">
                  <c:v>127950108.36258799</c:v>
                </c:pt>
                <c:pt idx="246">
                  <c:v>122852134.6627029</c:v>
                </c:pt>
                <c:pt idx="247">
                  <c:v>117861355.26269753</c:v>
                </c:pt>
                <c:pt idx="248">
                  <c:v>113077194.11969364</c:v>
                </c:pt>
                <c:pt idx="249">
                  <c:v>108464625.54156914</c:v>
                </c:pt>
                <c:pt idx="250">
                  <c:v>103783837.72670184</c:v>
                </c:pt>
                <c:pt idx="251">
                  <c:v>99256616.241551697</c:v>
                </c:pt>
                <c:pt idx="252">
                  <c:v>94859393.451972902</c:v>
                </c:pt>
                <c:pt idx="253">
                  <c:v>90605315.699290678</c:v>
                </c:pt>
                <c:pt idx="254">
                  <c:v>86351256.842849404</c:v>
                </c:pt>
                <c:pt idx="255">
                  <c:v>82241329.086321861</c:v>
                </c:pt>
                <c:pt idx="256">
                  <c:v>78164752.405103996</c:v>
                </c:pt>
                <c:pt idx="257">
                  <c:v>74227983.197887376</c:v>
                </c:pt>
                <c:pt idx="258">
                  <c:v>70389811.826594412</c:v>
                </c:pt>
                <c:pt idx="259">
                  <c:v>66602508.182277076</c:v>
                </c:pt>
                <c:pt idx="260">
                  <c:v>62869845.742232122</c:v>
                </c:pt>
                <c:pt idx="261">
                  <c:v>59297189.498719648</c:v>
                </c:pt>
                <c:pt idx="262">
                  <c:v>55787974.440935105</c:v>
                </c:pt>
                <c:pt idx="263">
                  <c:v>52362818.116226092</c:v>
                </c:pt>
                <c:pt idx="264">
                  <c:v>49018763.210490569</c:v>
                </c:pt>
                <c:pt idx="265">
                  <c:v>45778300.618572056</c:v>
                </c:pt>
                <c:pt idx="266">
                  <c:v>42631487.252030879</c:v>
                </c:pt>
                <c:pt idx="267">
                  <c:v>39594652.179916747</c:v>
                </c:pt>
                <c:pt idx="268">
                  <c:v>36567209.270201847</c:v>
                </c:pt>
                <c:pt idx="269">
                  <c:v>33770313.47877562</c:v>
                </c:pt>
                <c:pt idx="270">
                  <c:v>31068701.701218348</c:v>
                </c:pt>
                <c:pt idx="271">
                  <c:v>28444135.175959498</c:v>
                </c:pt>
                <c:pt idx="272">
                  <c:v>25885381.265084278</c:v>
                </c:pt>
                <c:pt idx="273">
                  <c:v>23400815.489890847</c:v>
                </c:pt>
                <c:pt idx="274">
                  <c:v>20980224.481254388</c:v>
                </c:pt>
                <c:pt idx="275">
                  <c:v>18616586.105126321</c:v>
                </c:pt>
                <c:pt idx="276">
                  <c:v>16355054.184050174</c:v>
                </c:pt>
                <c:pt idx="277">
                  <c:v>14208455.388798418</c:v>
                </c:pt>
                <c:pt idx="278">
                  <c:v>12187266.6638934</c:v>
                </c:pt>
                <c:pt idx="279">
                  <c:v>10294559.996932961</c:v>
                </c:pt>
                <c:pt idx="280">
                  <c:v>8540517.2163448445</c:v>
                </c:pt>
                <c:pt idx="281">
                  <c:v>6969863.5111515941</c:v>
                </c:pt>
                <c:pt idx="282">
                  <c:v>5634475.2654445693</c:v>
                </c:pt>
                <c:pt idx="283">
                  <c:v>4805339.3731225329</c:v>
                </c:pt>
                <c:pt idx="284">
                  <c:v>4045971.6807769574</c:v>
                </c:pt>
                <c:pt idx="285">
                  <c:v>3369793.7596614151</c:v>
                </c:pt>
                <c:pt idx="286">
                  <c:v>2774082.3858484728</c:v>
                </c:pt>
                <c:pt idx="287">
                  <c:v>2229256.8893485516</c:v>
                </c:pt>
                <c:pt idx="288">
                  <c:v>1764888.1317741096</c:v>
                </c:pt>
                <c:pt idx="289">
                  <c:v>1489367.1889446215</c:v>
                </c:pt>
                <c:pt idx="290">
                  <c:v>1313915.9392513242</c:v>
                </c:pt>
                <c:pt idx="291">
                  <c:v>1223155.6759632947</c:v>
                </c:pt>
                <c:pt idx="292">
                  <c:v>1152319.150091195</c:v>
                </c:pt>
                <c:pt idx="293">
                  <c:v>1092828.9482778835</c:v>
                </c:pt>
                <c:pt idx="294">
                  <c:v>1037505.9845674316</c:v>
                </c:pt>
                <c:pt idx="295">
                  <c:v>970614.70901726431</c:v>
                </c:pt>
                <c:pt idx="296">
                  <c:v>923089.71809955942</c:v>
                </c:pt>
                <c:pt idx="297">
                  <c:v>877571.15150091145</c:v>
                </c:pt>
                <c:pt idx="298">
                  <c:v>832878.24211804615</c:v>
                </c:pt>
                <c:pt idx="299">
                  <c:v>789907.9196458552</c:v>
                </c:pt>
                <c:pt idx="300">
                  <c:v>748145.87806807191</c:v>
                </c:pt>
                <c:pt idx="301">
                  <c:v>709374.53008624073</c:v>
                </c:pt>
                <c:pt idx="302">
                  <c:v>653656.53980788181</c:v>
                </c:pt>
                <c:pt idx="303">
                  <c:v>617885.480850533</c:v>
                </c:pt>
                <c:pt idx="304">
                  <c:v>583157.96807030111</c:v>
                </c:pt>
                <c:pt idx="305">
                  <c:v>549423.0074352863</c:v>
                </c:pt>
                <c:pt idx="306">
                  <c:v>516874.35988619947</c:v>
                </c:pt>
                <c:pt idx="307">
                  <c:v>486091.01366619417</c:v>
                </c:pt>
                <c:pt idx="308">
                  <c:v>457098.19777087716</c:v>
                </c:pt>
                <c:pt idx="309">
                  <c:v>428925.41364868247</c:v>
                </c:pt>
                <c:pt idx="310">
                  <c:v>402592.80523858586</c:v>
                </c:pt>
                <c:pt idx="311">
                  <c:v>376951.18829488964</c:v>
                </c:pt>
                <c:pt idx="312">
                  <c:v>352286.59443619626</c:v>
                </c:pt>
                <c:pt idx="313">
                  <c:v>330355.31211002124</c:v>
                </c:pt>
                <c:pt idx="314">
                  <c:v>308807.52210417943</c:v>
                </c:pt>
                <c:pt idx="315">
                  <c:v>288073.38970523438</c:v>
                </c:pt>
                <c:pt idx="316">
                  <c:v>268669.44701145426</c:v>
                </c:pt>
                <c:pt idx="317">
                  <c:v>249773.27621232226</c:v>
                </c:pt>
                <c:pt idx="318">
                  <c:v>231632.73516404806</c:v>
                </c:pt>
                <c:pt idx="319">
                  <c:v>214310.05327432795</c:v>
                </c:pt>
                <c:pt idx="320">
                  <c:v>197628.57286359143</c:v>
                </c:pt>
                <c:pt idx="321">
                  <c:v>181616.80503469953</c:v>
                </c:pt>
                <c:pt idx="322">
                  <c:v>166301.84571448364</c:v>
                </c:pt>
                <c:pt idx="323">
                  <c:v>151431.58951689105</c:v>
                </c:pt>
                <c:pt idx="324">
                  <c:v>137899.62389221857</c:v>
                </c:pt>
                <c:pt idx="325">
                  <c:v>126147.09085427885</c:v>
                </c:pt>
                <c:pt idx="326">
                  <c:v>115506.50973733421</c:v>
                </c:pt>
                <c:pt idx="327">
                  <c:v>105058.28369500383</c:v>
                </c:pt>
                <c:pt idx="328">
                  <c:v>95665.383140989405</c:v>
                </c:pt>
                <c:pt idx="329">
                  <c:v>86529.950514422031</c:v>
                </c:pt>
                <c:pt idx="330">
                  <c:v>78564.151649751017</c:v>
                </c:pt>
                <c:pt idx="331">
                  <c:v>71065.151553606731</c:v>
                </c:pt>
                <c:pt idx="332">
                  <c:v>63815.947452681838</c:v>
                </c:pt>
                <c:pt idx="333">
                  <c:v>56758.043186302253</c:v>
                </c:pt>
                <c:pt idx="334">
                  <c:v>50124.736959465838</c:v>
                </c:pt>
                <c:pt idx="335">
                  <c:v>43587.835704788275</c:v>
                </c:pt>
                <c:pt idx="336">
                  <c:v>37531.92734400378</c:v>
                </c:pt>
                <c:pt idx="337">
                  <c:v>31714.224117142043</c:v>
                </c:pt>
                <c:pt idx="338">
                  <c:v>26361.577628359948</c:v>
                </c:pt>
                <c:pt idx="339">
                  <c:v>21687.282661624431</c:v>
                </c:pt>
                <c:pt idx="340">
                  <c:v>17048.36771349857</c:v>
                </c:pt>
                <c:pt idx="341">
                  <c:v>12586.481768744696</c:v>
                </c:pt>
                <c:pt idx="342">
                  <c:v>9626.9833368859436</c:v>
                </c:pt>
                <c:pt idx="343">
                  <c:v>8232.812596400363</c:v>
                </c:pt>
                <c:pt idx="344">
                  <c:v>6968.5916703557868</c:v>
                </c:pt>
                <c:pt idx="345">
                  <c:v>5928.9847121984239</c:v>
                </c:pt>
                <c:pt idx="346">
                  <c:v>4893.488665765859</c:v>
                </c:pt>
                <c:pt idx="347">
                  <c:v>3865.6288086736004</c:v>
                </c:pt>
                <c:pt idx="348">
                  <c:v>3147.183203703531</c:v>
                </c:pt>
                <c:pt idx="349">
                  <c:v>2433.8307361842317</c:v>
                </c:pt>
                <c:pt idx="350">
                  <c:v>1724.6608095415772</c:v>
                </c:pt>
                <c:pt idx="351">
                  <c:v>1377.1744474833451</c:v>
                </c:pt>
                <c:pt idx="352">
                  <c:v>1031.9148191538256</c:v>
                </c:pt>
                <c:pt idx="353">
                  <c:v>688.54446656509481</c:v>
                </c:pt>
                <c:pt idx="354">
                  <c:v>347.28928781592634</c:v>
                </c:pt>
                <c:pt idx="355">
                  <c:v>173.4955900052056</c:v>
                </c:pt>
                <c:pt idx="356">
                  <c:v>0</c:v>
                </c:pt>
              </c:numCache>
            </c:numRef>
          </c:val>
          <c:extLst>
            <c:ext xmlns:c16="http://schemas.microsoft.com/office/drawing/2014/chart" uri="{C3380CC4-5D6E-409C-BE32-E72D297353CC}">
              <c16:uniqueId val="{00000002-98B3-4B2E-BABD-6CB3636B8AB9}"/>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_Hidden30!$A$2:$A$358</c:f>
              <c:strCache>
                <c:ptCount val="357"/>
                <c:pt idx="0">
                  <c:v>1/06/2021</c:v>
                </c:pt>
                <c:pt idx="1">
                  <c:v>1/07/2021</c:v>
                </c:pt>
                <c:pt idx="2">
                  <c:v>1/08/2021</c:v>
                </c:pt>
                <c:pt idx="3">
                  <c:v>1/09/2021</c:v>
                </c:pt>
                <c:pt idx="4">
                  <c:v>1/10/2021</c:v>
                </c:pt>
                <c:pt idx="5">
                  <c:v>1/11/2021</c:v>
                </c:pt>
                <c:pt idx="6">
                  <c:v>1/12/2021</c:v>
                </c:pt>
                <c:pt idx="7">
                  <c:v>1/01/2022</c:v>
                </c:pt>
                <c:pt idx="8">
                  <c:v>1/02/2022</c:v>
                </c:pt>
                <c:pt idx="9">
                  <c:v>1/03/2022</c:v>
                </c:pt>
                <c:pt idx="10">
                  <c:v>1/04/2022</c:v>
                </c:pt>
                <c:pt idx="11">
                  <c:v>1/05/2022</c:v>
                </c:pt>
                <c:pt idx="12">
                  <c:v>1/06/2022</c:v>
                </c:pt>
                <c:pt idx="13">
                  <c:v>1/07/2022</c:v>
                </c:pt>
                <c:pt idx="14">
                  <c:v>1/08/2022</c:v>
                </c:pt>
                <c:pt idx="15">
                  <c:v>1/09/2022</c:v>
                </c:pt>
                <c:pt idx="16">
                  <c:v>1/10/2022</c:v>
                </c:pt>
                <c:pt idx="17">
                  <c:v>1/11/2022</c:v>
                </c:pt>
                <c:pt idx="18">
                  <c:v>1/12/2022</c:v>
                </c:pt>
                <c:pt idx="19">
                  <c:v>1/01/2023</c:v>
                </c:pt>
                <c:pt idx="20">
                  <c:v>1/02/2023</c:v>
                </c:pt>
                <c:pt idx="21">
                  <c:v>1/03/2023</c:v>
                </c:pt>
                <c:pt idx="22">
                  <c:v>1/04/2023</c:v>
                </c:pt>
                <c:pt idx="23">
                  <c:v>1/05/2023</c:v>
                </c:pt>
                <c:pt idx="24">
                  <c:v>1/06/2023</c:v>
                </c:pt>
                <c:pt idx="25">
                  <c:v>1/07/2023</c:v>
                </c:pt>
                <c:pt idx="26">
                  <c:v>1/08/2023</c:v>
                </c:pt>
                <c:pt idx="27">
                  <c:v>1/09/2023</c:v>
                </c:pt>
                <c:pt idx="28">
                  <c:v>1/10/2023</c:v>
                </c:pt>
                <c:pt idx="29">
                  <c:v>1/11/2023</c:v>
                </c:pt>
                <c:pt idx="30">
                  <c:v>1/12/2023</c:v>
                </c:pt>
                <c:pt idx="31">
                  <c:v>1/01/2024</c:v>
                </c:pt>
                <c:pt idx="32">
                  <c:v>1/02/2024</c:v>
                </c:pt>
                <c:pt idx="33">
                  <c:v>1/03/2024</c:v>
                </c:pt>
                <c:pt idx="34">
                  <c:v>1/04/2024</c:v>
                </c:pt>
                <c:pt idx="35">
                  <c:v>1/05/2024</c:v>
                </c:pt>
                <c:pt idx="36">
                  <c:v>1/06/2024</c:v>
                </c:pt>
                <c:pt idx="37">
                  <c:v>1/07/2024</c:v>
                </c:pt>
                <c:pt idx="38">
                  <c:v>1/08/2024</c:v>
                </c:pt>
                <c:pt idx="39">
                  <c:v>1/09/2024</c:v>
                </c:pt>
                <c:pt idx="40">
                  <c:v>1/10/2024</c:v>
                </c:pt>
                <c:pt idx="41">
                  <c:v>1/11/2024</c:v>
                </c:pt>
                <c:pt idx="42">
                  <c:v>1/12/2024</c:v>
                </c:pt>
                <c:pt idx="43">
                  <c:v>1/01/2025</c:v>
                </c:pt>
                <c:pt idx="44">
                  <c:v>1/02/2025</c:v>
                </c:pt>
                <c:pt idx="45">
                  <c:v>1/03/2025</c:v>
                </c:pt>
                <c:pt idx="46">
                  <c:v>1/04/2025</c:v>
                </c:pt>
                <c:pt idx="47">
                  <c:v>1/05/2025</c:v>
                </c:pt>
                <c:pt idx="48">
                  <c:v>1/06/2025</c:v>
                </c:pt>
                <c:pt idx="49">
                  <c:v>1/07/2025</c:v>
                </c:pt>
                <c:pt idx="50">
                  <c:v>1/08/2025</c:v>
                </c:pt>
                <c:pt idx="51">
                  <c:v>1/09/2025</c:v>
                </c:pt>
                <c:pt idx="52">
                  <c:v>1/10/2025</c:v>
                </c:pt>
                <c:pt idx="53">
                  <c:v>1/11/2025</c:v>
                </c:pt>
                <c:pt idx="54">
                  <c:v>1/12/2025</c:v>
                </c:pt>
                <c:pt idx="55">
                  <c:v>1/01/2026</c:v>
                </c:pt>
                <c:pt idx="56">
                  <c:v>1/02/2026</c:v>
                </c:pt>
                <c:pt idx="57">
                  <c:v>1/03/2026</c:v>
                </c:pt>
                <c:pt idx="58">
                  <c:v>1/04/2026</c:v>
                </c:pt>
                <c:pt idx="59">
                  <c:v>1/05/2026</c:v>
                </c:pt>
                <c:pt idx="60">
                  <c:v>1/06/2026</c:v>
                </c:pt>
                <c:pt idx="61">
                  <c:v>1/07/2026</c:v>
                </c:pt>
                <c:pt idx="62">
                  <c:v>1/08/2026</c:v>
                </c:pt>
                <c:pt idx="63">
                  <c:v>1/09/2026</c:v>
                </c:pt>
                <c:pt idx="64">
                  <c:v>1/10/2026</c:v>
                </c:pt>
                <c:pt idx="65">
                  <c:v>1/11/2026</c:v>
                </c:pt>
                <c:pt idx="66">
                  <c:v>1/12/2026</c:v>
                </c:pt>
                <c:pt idx="67">
                  <c:v>1/01/2027</c:v>
                </c:pt>
                <c:pt idx="68">
                  <c:v>1/02/2027</c:v>
                </c:pt>
                <c:pt idx="69">
                  <c:v>1/03/2027</c:v>
                </c:pt>
                <c:pt idx="70">
                  <c:v>1/04/2027</c:v>
                </c:pt>
                <c:pt idx="71">
                  <c:v>1/05/2027</c:v>
                </c:pt>
                <c:pt idx="72">
                  <c:v>1/06/2027</c:v>
                </c:pt>
                <c:pt idx="73">
                  <c:v>1/07/2027</c:v>
                </c:pt>
                <c:pt idx="74">
                  <c:v>1/08/2027</c:v>
                </c:pt>
                <c:pt idx="75">
                  <c:v>1/09/2027</c:v>
                </c:pt>
                <c:pt idx="76">
                  <c:v>1/10/2027</c:v>
                </c:pt>
                <c:pt idx="77">
                  <c:v>1/11/2027</c:v>
                </c:pt>
                <c:pt idx="78">
                  <c:v>1/12/2027</c:v>
                </c:pt>
                <c:pt idx="79">
                  <c:v>1/01/2028</c:v>
                </c:pt>
                <c:pt idx="80">
                  <c:v>1/02/2028</c:v>
                </c:pt>
                <c:pt idx="81">
                  <c:v>1/03/2028</c:v>
                </c:pt>
                <c:pt idx="82">
                  <c:v>1/04/2028</c:v>
                </c:pt>
                <c:pt idx="83">
                  <c:v>1/05/2028</c:v>
                </c:pt>
                <c:pt idx="84">
                  <c:v>1/06/2028</c:v>
                </c:pt>
                <c:pt idx="85">
                  <c:v>1/07/2028</c:v>
                </c:pt>
                <c:pt idx="86">
                  <c:v>1/08/2028</c:v>
                </c:pt>
                <c:pt idx="87">
                  <c:v>1/09/2028</c:v>
                </c:pt>
                <c:pt idx="88">
                  <c:v>1/10/2028</c:v>
                </c:pt>
                <c:pt idx="89">
                  <c:v>1/11/2028</c:v>
                </c:pt>
                <c:pt idx="90">
                  <c:v>1/12/2028</c:v>
                </c:pt>
                <c:pt idx="91">
                  <c:v>1/01/2029</c:v>
                </c:pt>
                <c:pt idx="92">
                  <c:v>1/02/2029</c:v>
                </c:pt>
                <c:pt idx="93">
                  <c:v>1/03/2029</c:v>
                </c:pt>
                <c:pt idx="94">
                  <c:v>1/04/2029</c:v>
                </c:pt>
                <c:pt idx="95">
                  <c:v>1/05/2029</c:v>
                </c:pt>
                <c:pt idx="96">
                  <c:v>1/06/2029</c:v>
                </c:pt>
                <c:pt idx="97">
                  <c:v>1/07/2029</c:v>
                </c:pt>
                <c:pt idx="98">
                  <c:v>1/08/2029</c:v>
                </c:pt>
                <c:pt idx="99">
                  <c:v>1/09/2029</c:v>
                </c:pt>
                <c:pt idx="100">
                  <c:v>1/10/2029</c:v>
                </c:pt>
                <c:pt idx="101">
                  <c:v>1/11/2029</c:v>
                </c:pt>
                <c:pt idx="102">
                  <c:v>1/12/2029</c:v>
                </c:pt>
                <c:pt idx="103">
                  <c:v>1/01/2030</c:v>
                </c:pt>
                <c:pt idx="104">
                  <c:v>1/02/2030</c:v>
                </c:pt>
                <c:pt idx="105">
                  <c:v>1/03/2030</c:v>
                </c:pt>
                <c:pt idx="106">
                  <c:v>1/04/2030</c:v>
                </c:pt>
                <c:pt idx="107">
                  <c:v>1/05/2030</c:v>
                </c:pt>
                <c:pt idx="108">
                  <c:v>1/06/2030</c:v>
                </c:pt>
                <c:pt idx="109">
                  <c:v>1/07/2030</c:v>
                </c:pt>
                <c:pt idx="110">
                  <c:v>1/08/2030</c:v>
                </c:pt>
                <c:pt idx="111">
                  <c:v>1/09/2030</c:v>
                </c:pt>
                <c:pt idx="112">
                  <c:v>1/10/2030</c:v>
                </c:pt>
                <c:pt idx="113">
                  <c:v>1/11/2030</c:v>
                </c:pt>
                <c:pt idx="114">
                  <c:v>1/12/2030</c:v>
                </c:pt>
                <c:pt idx="115">
                  <c:v>1/01/2031</c:v>
                </c:pt>
                <c:pt idx="116">
                  <c:v>1/02/2031</c:v>
                </c:pt>
                <c:pt idx="117">
                  <c:v>1/03/2031</c:v>
                </c:pt>
                <c:pt idx="118">
                  <c:v>1/04/2031</c:v>
                </c:pt>
                <c:pt idx="119">
                  <c:v>1/05/2031</c:v>
                </c:pt>
                <c:pt idx="120">
                  <c:v>1/06/2031</c:v>
                </c:pt>
                <c:pt idx="121">
                  <c:v>1/07/2031</c:v>
                </c:pt>
                <c:pt idx="122">
                  <c:v>1/08/2031</c:v>
                </c:pt>
                <c:pt idx="123">
                  <c:v>1/09/2031</c:v>
                </c:pt>
                <c:pt idx="124">
                  <c:v>1/10/2031</c:v>
                </c:pt>
                <c:pt idx="125">
                  <c:v>1/11/2031</c:v>
                </c:pt>
                <c:pt idx="126">
                  <c:v>1/12/2031</c:v>
                </c:pt>
                <c:pt idx="127">
                  <c:v>1/01/2032</c:v>
                </c:pt>
                <c:pt idx="128">
                  <c:v>1/02/2032</c:v>
                </c:pt>
                <c:pt idx="129">
                  <c:v>1/03/2032</c:v>
                </c:pt>
                <c:pt idx="130">
                  <c:v>1/04/2032</c:v>
                </c:pt>
                <c:pt idx="131">
                  <c:v>1/05/2032</c:v>
                </c:pt>
                <c:pt idx="132">
                  <c:v>1/06/2032</c:v>
                </c:pt>
                <c:pt idx="133">
                  <c:v>1/07/2032</c:v>
                </c:pt>
                <c:pt idx="134">
                  <c:v>1/08/2032</c:v>
                </c:pt>
                <c:pt idx="135">
                  <c:v>1/09/2032</c:v>
                </c:pt>
                <c:pt idx="136">
                  <c:v>1/10/2032</c:v>
                </c:pt>
                <c:pt idx="137">
                  <c:v>1/11/2032</c:v>
                </c:pt>
                <c:pt idx="138">
                  <c:v>1/12/2032</c:v>
                </c:pt>
                <c:pt idx="139">
                  <c:v>1/01/2033</c:v>
                </c:pt>
                <c:pt idx="140">
                  <c:v>1/02/2033</c:v>
                </c:pt>
                <c:pt idx="141">
                  <c:v>1/03/2033</c:v>
                </c:pt>
                <c:pt idx="142">
                  <c:v>1/04/2033</c:v>
                </c:pt>
                <c:pt idx="143">
                  <c:v>1/05/2033</c:v>
                </c:pt>
                <c:pt idx="144">
                  <c:v>1/06/2033</c:v>
                </c:pt>
                <c:pt idx="145">
                  <c:v>1/07/2033</c:v>
                </c:pt>
                <c:pt idx="146">
                  <c:v>1/08/2033</c:v>
                </c:pt>
                <c:pt idx="147">
                  <c:v>1/09/2033</c:v>
                </c:pt>
                <c:pt idx="148">
                  <c:v>1/10/2033</c:v>
                </c:pt>
                <c:pt idx="149">
                  <c:v>1/11/2033</c:v>
                </c:pt>
                <c:pt idx="150">
                  <c:v>1/12/2033</c:v>
                </c:pt>
                <c:pt idx="151">
                  <c:v>1/01/2034</c:v>
                </c:pt>
                <c:pt idx="152">
                  <c:v>1/02/2034</c:v>
                </c:pt>
                <c:pt idx="153">
                  <c:v>1/03/2034</c:v>
                </c:pt>
                <c:pt idx="154">
                  <c:v>1/04/2034</c:v>
                </c:pt>
                <c:pt idx="155">
                  <c:v>1/05/2034</c:v>
                </c:pt>
                <c:pt idx="156">
                  <c:v>1/06/2034</c:v>
                </c:pt>
                <c:pt idx="157">
                  <c:v>1/07/2034</c:v>
                </c:pt>
                <c:pt idx="158">
                  <c:v>1/08/2034</c:v>
                </c:pt>
                <c:pt idx="159">
                  <c:v>1/09/2034</c:v>
                </c:pt>
                <c:pt idx="160">
                  <c:v>1/10/2034</c:v>
                </c:pt>
                <c:pt idx="161">
                  <c:v>1/11/2034</c:v>
                </c:pt>
                <c:pt idx="162">
                  <c:v>1/12/2034</c:v>
                </c:pt>
                <c:pt idx="163">
                  <c:v>1/01/2035</c:v>
                </c:pt>
                <c:pt idx="164">
                  <c:v>1/02/2035</c:v>
                </c:pt>
                <c:pt idx="165">
                  <c:v>1/03/2035</c:v>
                </c:pt>
                <c:pt idx="166">
                  <c:v>1/04/2035</c:v>
                </c:pt>
                <c:pt idx="167">
                  <c:v>1/05/2035</c:v>
                </c:pt>
                <c:pt idx="168">
                  <c:v>1/06/2035</c:v>
                </c:pt>
                <c:pt idx="169">
                  <c:v>1/07/2035</c:v>
                </c:pt>
                <c:pt idx="170">
                  <c:v>1/08/2035</c:v>
                </c:pt>
                <c:pt idx="171">
                  <c:v>1/09/2035</c:v>
                </c:pt>
                <c:pt idx="172">
                  <c:v>1/10/2035</c:v>
                </c:pt>
                <c:pt idx="173">
                  <c:v>1/11/2035</c:v>
                </c:pt>
                <c:pt idx="174">
                  <c:v>1/12/2035</c:v>
                </c:pt>
                <c:pt idx="175">
                  <c:v>1/01/2036</c:v>
                </c:pt>
                <c:pt idx="176">
                  <c:v>1/02/2036</c:v>
                </c:pt>
                <c:pt idx="177">
                  <c:v>1/03/2036</c:v>
                </c:pt>
                <c:pt idx="178">
                  <c:v>1/04/2036</c:v>
                </c:pt>
                <c:pt idx="179">
                  <c:v>1/05/2036</c:v>
                </c:pt>
                <c:pt idx="180">
                  <c:v>1/06/2036</c:v>
                </c:pt>
                <c:pt idx="181">
                  <c:v>1/07/2036</c:v>
                </c:pt>
                <c:pt idx="182">
                  <c:v>1/08/2036</c:v>
                </c:pt>
                <c:pt idx="183">
                  <c:v>1/09/2036</c:v>
                </c:pt>
                <c:pt idx="184">
                  <c:v>1/10/2036</c:v>
                </c:pt>
                <c:pt idx="185">
                  <c:v>1/11/2036</c:v>
                </c:pt>
                <c:pt idx="186">
                  <c:v>1/12/2036</c:v>
                </c:pt>
                <c:pt idx="187">
                  <c:v>1/01/2037</c:v>
                </c:pt>
                <c:pt idx="188">
                  <c:v>1/02/2037</c:v>
                </c:pt>
                <c:pt idx="189">
                  <c:v>1/03/2037</c:v>
                </c:pt>
                <c:pt idx="190">
                  <c:v>1/04/2037</c:v>
                </c:pt>
                <c:pt idx="191">
                  <c:v>1/05/2037</c:v>
                </c:pt>
                <c:pt idx="192">
                  <c:v>1/06/2037</c:v>
                </c:pt>
                <c:pt idx="193">
                  <c:v>1/07/2037</c:v>
                </c:pt>
                <c:pt idx="194">
                  <c:v>1/08/2037</c:v>
                </c:pt>
                <c:pt idx="195">
                  <c:v>1/09/2037</c:v>
                </c:pt>
                <c:pt idx="196">
                  <c:v>1/10/2037</c:v>
                </c:pt>
                <c:pt idx="197">
                  <c:v>1/11/2037</c:v>
                </c:pt>
                <c:pt idx="198">
                  <c:v>1/12/2037</c:v>
                </c:pt>
                <c:pt idx="199">
                  <c:v>1/01/2038</c:v>
                </c:pt>
                <c:pt idx="200">
                  <c:v>1/02/2038</c:v>
                </c:pt>
                <c:pt idx="201">
                  <c:v>1/03/2038</c:v>
                </c:pt>
                <c:pt idx="202">
                  <c:v>1/04/2038</c:v>
                </c:pt>
                <c:pt idx="203">
                  <c:v>1/05/2038</c:v>
                </c:pt>
                <c:pt idx="204">
                  <c:v>1/06/2038</c:v>
                </c:pt>
                <c:pt idx="205">
                  <c:v>1/07/2038</c:v>
                </c:pt>
                <c:pt idx="206">
                  <c:v>1/08/2038</c:v>
                </c:pt>
                <c:pt idx="207">
                  <c:v>1/09/2038</c:v>
                </c:pt>
                <c:pt idx="208">
                  <c:v>1/10/2038</c:v>
                </c:pt>
                <c:pt idx="209">
                  <c:v>1/11/2038</c:v>
                </c:pt>
                <c:pt idx="210">
                  <c:v>1/12/2038</c:v>
                </c:pt>
                <c:pt idx="211">
                  <c:v>1/01/2039</c:v>
                </c:pt>
                <c:pt idx="212">
                  <c:v>1/02/2039</c:v>
                </c:pt>
                <c:pt idx="213">
                  <c:v>1/03/2039</c:v>
                </c:pt>
                <c:pt idx="214">
                  <c:v>1/04/2039</c:v>
                </c:pt>
                <c:pt idx="215">
                  <c:v>1/05/2039</c:v>
                </c:pt>
                <c:pt idx="216">
                  <c:v>1/06/2039</c:v>
                </c:pt>
                <c:pt idx="217">
                  <c:v>1/07/2039</c:v>
                </c:pt>
                <c:pt idx="218">
                  <c:v>1/08/2039</c:v>
                </c:pt>
                <c:pt idx="219">
                  <c:v>1/09/2039</c:v>
                </c:pt>
                <c:pt idx="220">
                  <c:v>1/10/2039</c:v>
                </c:pt>
                <c:pt idx="221">
                  <c:v>1/11/2039</c:v>
                </c:pt>
                <c:pt idx="222">
                  <c:v>1/12/2039</c:v>
                </c:pt>
                <c:pt idx="223">
                  <c:v>1/01/2040</c:v>
                </c:pt>
                <c:pt idx="224">
                  <c:v>1/02/2040</c:v>
                </c:pt>
                <c:pt idx="225">
                  <c:v>1/03/2040</c:v>
                </c:pt>
                <c:pt idx="226">
                  <c:v>1/04/2040</c:v>
                </c:pt>
                <c:pt idx="227">
                  <c:v>1/05/2040</c:v>
                </c:pt>
                <c:pt idx="228">
                  <c:v>1/06/2040</c:v>
                </c:pt>
                <c:pt idx="229">
                  <c:v>1/07/2040</c:v>
                </c:pt>
                <c:pt idx="230">
                  <c:v>1/08/2040</c:v>
                </c:pt>
                <c:pt idx="231">
                  <c:v>1/09/2040</c:v>
                </c:pt>
                <c:pt idx="232">
                  <c:v>1/10/2040</c:v>
                </c:pt>
                <c:pt idx="233">
                  <c:v>1/11/2040</c:v>
                </c:pt>
                <c:pt idx="234">
                  <c:v>1/12/2040</c:v>
                </c:pt>
                <c:pt idx="235">
                  <c:v>1/01/2041</c:v>
                </c:pt>
                <c:pt idx="236">
                  <c:v>1/02/2041</c:v>
                </c:pt>
                <c:pt idx="237">
                  <c:v>1/03/2041</c:v>
                </c:pt>
                <c:pt idx="238">
                  <c:v>1/04/2041</c:v>
                </c:pt>
                <c:pt idx="239">
                  <c:v>1/05/2041</c:v>
                </c:pt>
                <c:pt idx="240">
                  <c:v>1/06/2041</c:v>
                </c:pt>
                <c:pt idx="241">
                  <c:v>1/07/2041</c:v>
                </c:pt>
                <c:pt idx="242">
                  <c:v>1/08/2041</c:v>
                </c:pt>
                <c:pt idx="243">
                  <c:v>1/09/2041</c:v>
                </c:pt>
                <c:pt idx="244">
                  <c:v>1/10/2041</c:v>
                </c:pt>
                <c:pt idx="245">
                  <c:v>1/11/2041</c:v>
                </c:pt>
                <c:pt idx="246">
                  <c:v>1/12/2041</c:v>
                </c:pt>
                <c:pt idx="247">
                  <c:v>1/01/2042</c:v>
                </c:pt>
                <c:pt idx="248">
                  <c:v>1/02/2042</c:v>
                </c:pt>
                <c:pt idx="249">
                  <c:v>1/03/2042</c:v>
                </c:pt>
                <c:pt idx="250">
                  <c:v>1/04/2042</c:v>
                </c:pt>
                <c:pt idx="251">
                  <c:v>1/05/2042</c:v>
                </c:pt>
                <c:pt idx="252">
                  <c:v>1/06/2042</c:v>
                </c:pt>
                <c:pt idx="253">
                  <c:v>1/07/2042</c:v>
                </c:pt>
                <c:pt idx="254">
                  <c:v>1/08/2042</c:v>
                </c:pt>
                <c:pt idx="255">
                  <c:v>1/09/2042</c:v>
                </c:pt>
                <c:pt idx="256">
                  <c:v>1/10/2042</c:v>
                </c:pt>
                <c:pt idx="257">
                  <c:v>1/11/2042</c:v>
                </c:pt>
                <c:pt idx="258">
                  <c:v>1/12/2042</c:v>
                </c:pt>
                <c:pt idx="259">
                  <c:v>1/01/2043</c:v>
                </c:pt>
                <c:pt idx="260">
                  <c:v>1/02/2043</c:v>
                </c:pt>
                <c:pt idx="261">
                  <c:v>1/03/2043</c:v>
                </c:pt>
                <c:pt idx="262">
                  <c:v>1/04/2043</c:v>
                </c:pt>
                <c:pt idx="263">
                  <c:v>1/05/2043</c:v>
                </c:pt>
                <c:pt idx="264">
                  <c:v>1/06/2043</c:v>
                </c:pt>
                <c:pt idx="265">
                  <c:v>1/07/2043</c:v>
                </c:pt>
                <c:pt idx="266">
                  <c:v>1/08/2043</c:v>
                </c:pt>
                <c:pt idx="267">
                  <c:v>1/09/2043</c:v>
                </c:pt>
                <c:pt idx="268">
                  <c:v>1/10/2043</c:v>
                </c:pt>
                <c:pt idx="269">
                  <c:v>1/11/2043</c:v>
                </c:pt>
                <c:pt idx="270">
                  <c:v>1/12/2043</c:v>
                </c:pt>
                <c:pt idx="271">
                  <c:v>1/01/2044</c:v>
                </c:pt>
                <c:pt idx="272">
                  <c:v>1/02/2044</c:v>
                </c:pt>
                <c:pt idx="273">
                  <c:v>1/03/2044</c:v>
                </c:pt>
                <c:pt idx="274">
                  <c:v>1/04/2044</c:v>
                </c:pt>
                <c:pt idx="275">
                  <c:v>1/05/2044</c:v>
                </c:pt>
                <c:pt idx="276">
                  <c:v>1/06/2044</c:v>
                </c:pt>
                <c:pt idx="277">
                  <c:v>1/07/2044</c:v>
                </c:pt>
                <c:pt idx="278">
                  <c:v>1/08/2044</c:v>
                </c:pt>
                <c:pt idx="279">
                  <c:v>1/09/2044</c:v>
                </c:pt>
                <c:pt idx="280">
                  <c:v>1/10/2044</c:v>
                </c:pt>
                <c:pt idx="281">
                  <c:v>1/11/2044</c:v>
                </c:pt>
                <c:pt idx="282">
                  <c:v>1/12/2044</c:v>
                </c:pt>
                <c:pt idx="283">
                  <c:v>1/01/2045</c:v>
                </c:pt>
                <c:pt idx="284">
                  <c:v>1/02/2045</c:v>
                </c:pt>
                <c:pt idx="285">
                  <c:v>1/03/2045</c:v>
                </c:pt>
                <c:pt idx="286">
                  <c:v>1/04/2045</c:v>
                </c:pt>
                <c:pt idx="287">
                  <c:v>1/05/2045</c:v>
                </c:pt>
                <c:pt idx="288">
                  <c:v>1/06/2045</c:v>
                </c:pt>
                <c:pt idx="289">
                  <c:v>1/07/2045</c:v>
                </c:pt>
                <c:pt idx="290">
                  <c:v>1/08/2045</c:v>
                </c:pt>
                <c:pt idx="291">
                  <c:v>1/09/2045</c:v>
                </c:pt>
                <c:pt idx="292">
                  <c:v>1/10/2045</c:v>
                </c:pt>
                <c:pt idx="293">
                  <c:v>1/11/2045</c:v>
                </c:pt>
                <c:pt idx="294">
                  <c:v>1/12/2045</c:v>
                </c:pt>
                <c:pt idx="295">
                  <c:v>1/01/2046</c:v>
                </c:pt>
                <c:pt idx="296">
                  <c:v>1/02/2046</c:v>
                </c:pt>
                <c:pt idx="297">
                  <c:v>1/03/2046</c:v>
                </c:pt>
                <c:pt idx="298">
                  <c:v>1/04/2046</c:v>
                </c:pt>
                <c:pt idx="299">
                  <c:v>1/05/2046</c:v>
                </c:pt>
                <c:pt idx="300">
                  <c:v>1/06/2046</c:v>
                </c:pt>
                <c:pt idx="301">
                  <c:v>1/07/2046</c:v>
                </c:pt>
                <c:pt idx="302">
                  <c:v>1/08/2046</c:v>
                </c:pt>
                <c:pt idx="303">
                  <c:v>1/09/2046</c:v>
                </c:pt>
                <c:pt idx="304">
                  <c:v>1/10/2046</c:v>
                </c:pt>
                <c:pt idx="305">
                  <c:v>1/11/2046</c:v>
                </c:pt>
                <c:pt idx="306">
                  <c:v>1/12/2046</c:v>
                </c:pt>
                <c:pt idx="307">
                  <c:v>1/01/2047</c:v>
                </c:pt>
                <c:pt idx="308">
                  <c:v>1/02/2047</c:v>
                </c:pt>
                <c:pt idx="309">
                  <c:v>1/03/2047</c:v>
                </c:pt>
                <c:pt idx="310">
                  <c:v>1/04/2047</c:v>
                </c:pt>
                <c:pt idx="311">
                  <c:v>1/05/2047</c:v>
                </c:pt>
                <c:pt idx="312">
                  <c:v>1/06/2047</c:v>
                </c:pt>
                <c:pt idx="313">
                  <c:v>1/07/2047</c:v>
                </c:pt>
                <c:pt idx="314">
                  <c:v>1/08/2047</c:v>
                </c:pt>
                <c:pt idx="315">
                  <c:v>1/09/2047</c:v>
                </c:pt>
                <c:pt idx="316">
                  <c:v>1/10/2047</c:v>
                </c:pt>
                <c:pt idx="317">
                  <c:v>1/11/2047</c:v>
                </c:pt>
                <c:pt idx="318">
                  <c:v>1/12/2047</c:v>
                </c:pt>
                <c:pt idx="319">
                  <c:v>1/01/2048</c:v>
                </c:pt>
                <c:pt idx="320">
                  <c:v>1/02/2048</c:v>
                </c:pt>
                <c:pt idx="321">
                  <c:v>1/03/2048</c:v>
                </c:pt>
                <c:pt idx="322">
                  <c:v>1/04/2048</c:v>
                </c:pt>
                <c:pt idx="323">
                  <c:v>1/05/2048</c:v>
                </c:pt>
                <c:pt idx="324">
                  <c:v>1/06/2048</c:v>
                </c:pt>
                <c:pt idx="325">
                  <c:v>1/07/2048</c:v>
                </c:pt>
                <c:pt idx="326">
                  <c:v>1/08/2048</c:v>
                </c:pt>
                <c:pt idx="327">
                  <c:v>1/09/2048</c:v>
                </c:pt>
                <c:pt idx="328">
                  <c:v>1/10/2048</c:v>
                </c:pt>
                <c:pt idx="329">
                  <c:v>1/11/2048</c:v>
                </c:pt>
                <c:pt idx="330">
                  <c:v>1/12/2048</c:v>
                </c:pt>
                <c:pt idx="331">
                  <c:v>1/01/2049</c:v>
                </c:pt>
                <c:pt idx="332">
                  <c:v>1/02/2049</c:v>
                </c:pt>
                <c:pt idx="333">
                  <c:v>1/03/2049</c:v>
                </c:pt>
                <c:pt idx="334">
                  <c:v>1/04/2049</c:v>
                </c:pt>
                <c:pt idx="335">
                  <c:v>1/05/2049</c:v>
                </c:pt>
                <c:pt idx="336">
                  <c:v>1/06/2049</c:v>
                </c:pt>
                <c:pt idx="337">
                  <c:v>1/07/2049</c:v>
                </c:pt>
                <c:pt idx="338">
                  <c:v>1/08/2049</c:v>
                </c:pt>
                <c:pt idx="339">
                  <c:v>1/09/2049</c:v>
                </c:pt>
                <c:pt idx="340">
                  <c:v>1/10/2049</c:v>
                </c:pt>
                <c:pt idx="341">
                  <c:v>1/11/2049</c:v>
                </c:pt>
                <c:pt idx="342">
                  <c:v>1/12/2049</c:v>
                </c:pt>
                <c:pt idx="343">
                  <c:v>1/01/2050</c:v>
                </c:pt>
                <c:pt idx="344">
                  <c:v>1/02/2050</c:v>
                </c:pt>
                <c:pt idx="345">
                  <c:v>1/03/2050</c:v>
                </c:pt>
                <c:pt idx="346">
                  <c:v>1/04/2050</c:v>
                </c:pt>
                <c:pt idx="347">
                  <c:v>1/05/2050</c:v>
                </c:pt>
                <c:pt idx="348">
                  <c:v>1/06/2050</c:v>
                </c:pt>
                <c:pt idx="349">
                  <c:v>1/07/2050</c:v>
                </c:pt>
                <c:pt idx="350">
                  <c:v>1/08/2050</c:v>
                </c:pt>
                <c:pt idx="351">
                  <c:v>1/09/2050</c:v>
                </c:pt>
                <c:pt idx="352">
                  <c:v>1/10/2050</c:v>
                </c:pt>
                <c:pt idx="353">
                  <c:v>1/11/2050</c:v>
                </c:pt>
                <c:pt idx="354">
                  <c:v>1/12/2050</c:v>
                </c:pt>
                <c:pt idx="355">
                  <c:v>1/01/2051</c:v>
                </c:pt>
                <c:pt idx="356">
                  <c:v>1/02/2051</c:v>
                </c:pt>
              </c:strCache>
            </c:strRef>
          </c:cat>
          <c:val>
            <c:numRef>
              <c:f>_Hidden30!$E$2:$E$358</c:f>
              <c:numCache>
                <c:formatCode>General</c:formatCode>
                <c:ptCount val="357"/>
                <c:pt idx="0">
                  <c:v>14481556263.900734</c:v>
                </c:pt>
                <c:pt idx="1">
                  <c:v>14269057714.02886</c:v>
                </c:pt>
                <c:pt idx="2">
                  <c:v>14057153760.450512</c:v>
                </c:pt>
                <c:pt idx="3">
                  <c:v>13848380308.582579</c:v>
                </c:pt>
                <c:pt idx="4">
                  <c:v>13645212402.763857</c:v>
                </c:pt>
                <c:pt idx="5">
                  <c:v>13438964698.703154</c:v>
                </c:pt>
                <c:pt idx="6">
                  <c:v>13241123263.360529</c:v>
                </c:pt>
                <c:pt idx="7">
                  <c:v>13043200448.4617</c:v>
                </c:pt>
                <c:pt idx="8">
                  <c:v>12846435725.104681</c:v>
                </c:pt>
                <c:pt idx="9">
                  <c:v>12661881446.920023</c:v>
                </c:pt>
                <c:pt idx="10">
                  <c:v>12468205025.265234</c:v>
                </c:pt>
                <c:pt idx="11">
                  <c:v>12283786668.702007</c:v>
                </c:pt>
                <c:pt idx="12">
                  <c:v>12097072656.772987</c:v>
                </c:pt>
                <c:pt idx="13">
                  <c:v>11915015074.444872</c:v>
                </c:pt>
                <c:pt idx="14">
                  <c:v>11731505728.397676</c:v>
                </c:pt>
                <c:pt idx="15">
                  <c:v>11550620699.997633</c:v>
                </c:pt>
                <c:pt idx="16">
                  <c:v>11375819371.758184</c:v>
                </c:pt>
                <c:pt idx="17">
                  <c:v>11199707619.843273</c:v>
                </c:pt>
                <c:pt idx="18">
                  <c:v>11028494863.032616</c:v>
                </c:pt>
                <c:pt idx="19">
                  <c:v>10857407451.862427</c:v>
                </c:pt>
                <c:pt idx="20">
                  <c:v>10687603421.039959</c:v>
                </c:pt>
                <c:pt idx="21">
                  <c:v>10527744802.436808</c:v>
                </c:pt>
                <c:pt idx="22">
                  <c:v>10364217671.46242</c:v>
                </c:pt>
                <c:pt idx="23">
                  <c:v>10201197478.217325</c:v>
                </c:pt>
                <c:pt idx="24">
                  <c:v>10038422856.749468</c:v>
                </c:pt>
                <c:pt idx="25">
                  <c:v>9880676370.1236</c:v>
                </c:pt>
                <c:pt idx="26">
                  <c:v>9723425192.1352139</c:v>
                </c:pt>
                <c:pt idx="27">
                  <c:v>9566240744.7512188</c:v>
                </c:pt>
                <c:pt idx="28">
                  <c:v>9416432582.9319305</c:v>
                </c:pt>
                <c:pt idx="29">
                  <c:v>9263344063.6859131</c:v>
                </c:pt>
                <c:pt idx="30">
                  <c:v>9113491780.8675613</c:v>
                </c:pt>
                <c:pt idx="31">
                  <c:v>8965716779.0831299</c:v>
                </c:pt>
                <c:pt idx="32">
                  <c:v>8819566996.0688381</c:v>
                </c:pt>
                <c:pt idx="33">
                  <c:v>8680132487.1916199</c:v>
                </c:pt>
                <c:pt idx="34">
                  <c:v>8538537618.1625261</c:v>
                </c:pt>
                <c:pt idx="35">
                  <c:v>8400144508.0613966</c:v>
                </c:pt>
                <c:pt idx="36">
                  <c:v>8258073586.9367762</c:v>
                </c:pt>
                <c:pt idx="37">
                  <c:v>8119931169.5941277</c:v>
                </c:pt>
                <c:pt idx="38">
                  <c:v>7986028029.1432686</c:v>
                </c:pt>
                <c:pt idx="39">
                  <c:v>7850780821.6093397</c:v>
                </c:pt>
                <c:pt idx="40">
                  <c:v>7716251235.6022434</c:v>
                </c:pt>
                <c:pt idx="41">
                  <c:v>7583187173.7575588</c:v>
                </c:pt>
                <c:pt idx="42">
                  <c:v>7452673491.7696829</c:v>
                </c:pt>
                <c:pt idx="43">
                  <c:v>7324285895.8039513</c:v>
                </c:pt>
                <c:pt idx="44">
                  <c:v>7197591914.1204834</c:v>
                </c:pt>
                <c:pt idx="45">
                  <c:v>7080539443.9385672</c:v>
                </c:pt>
                <c:pt idx="46">
                  <c:v>6960453377.5454397</c:v>
                </c:pt>
                <c:pt idx="47">
                  <c:v>6841662654.7691231</c:v>
                </c:pt>
                <c:pt idx="48">
                  <c:v>6722388854.062295</c:v>
                </c:pt>
                <c:pt idx="49">
                  <c:v>6607413022.0522518</c:v>
                </c:pt>
                <c:pt idx="50">
                  <c:v>6494292368.0550518</c:v>
                </c:pt>
                <c:pt idx="51">
                  <c:v>6380735279.8713379</c:v>
                </c:pt>
                <c:pt idx="52">
                  <c:v>6275156339.2168274</c:v>
                </c:pt>
                <c:pt idx="53">
                  <c:v>6169297300.261817</c:v>
                </c:pt>
                <c:pt idx="54">
                  <c:v>6059084661.219408</c:v>
                </c:pt>
                <c:pt idx="55">
                  <c:v>5955315153.7174549</c:v>
                </c:pt>
                <c:pt idx="56">
                  <c:v>5853201139.6802731</c:v>
                </c:pt>
                <c:pt idx="57">
                  <c:v>5757368647.2549353</c:v>
                </c:pt>
                <c:pt idx="58">
                  <c:v>5658324643.8987465</c:v>
                </c:pt>
                <c:pt idx="59">
                  <c:v>5562168381.0448151</c:v>
                </c:pt>
                <c:pt idx="60">
                  <c:v>5465275377.5235052</c:v>
                </c:pt>
                <c:pt idx="61">
                  <c:v>5371518389.3643293</c:v>
                </c:pt>
                <c:pt idx="62">
                  <c:v>5277505341.0848322</c:v>
                </c:pt>
                <c:pt idx="63">
                  <c:v>5185204374.2732058</c:v>
                </c:pt>
                <c:pt idx="64">
                  <c:v>5095862466.1892376</c:v>
                </c:pt>
                <c:pt idx="65">
                  <c:v>5004631460.1510801</c:v>
                </c:pt>
                <c:pt idx="66">
                  <c:v>4917378575.1763678</c:v>
                </c:pt>
                <c:pt idx="67">
                  <c:v>4830306083.1035891</c:v>
                </c:pt>
                <c:pt idx="68">
                  <c:v>4744469698.7151127</c:v>
                </c:pt>
                <c:pt idx="69">
                  <c:v>4664070299.8206596</c:v>
                </c:pt>
                <c:pt idx="70">
                  <c:v>4580880177.7617931</c:v>
                </c:pt>
                <c:pt idx="71">
                  <c:v>4500422363.4543533</c:v>
                </c:pt>
                <c:pt idx="72">
                  <c:v>4419737212.4372559</c:v>
                </c:pt>
                <c:pt idx="73">
                  <c:v>4341788620.8889351</c:v>
                </c:pt>
                <c:pt idx="74">
                  <c:v>4263430470.5832672</c:v>
                </c:pt>
                <c:pt idx="75">
                  <c:v>4186260559.578721</c:v>
                </c:pt>
                <c:pt idx="76">
                  <c:v>4110890866.2954998</c:v>
                </c:pt>
                <c:pt idx="77">
                  <c:v>4036298115.6170459</c:v>
                </c:pt>
                <c:pt idx="78">
                  <c:v>3963327920.7564058</c:v>
                </c:pt>
                <c:pt idx="79">
                  <c:v>3890165898.3003092</c:v>
                </c:pt>
                <c:pt idx="80">
                  <c:v>3818072503.2176247</c:v>
                </c:pt>
                <c:pt idx="81">
                  <c:v>3748597957.090445</c:v>
                </c:pt>
                <c:pt idx="82">
                  <c:v>3678162642.220892</c:v>
                </c:pt>
                <c:pt idx="83">
                  <c:v>3609792797.9843836</c:v>
                </c:pt>
                <c:pt idx="84">
                  <c:v>3541295904.9241996</c:v>
                </c:pt>
                <c:pt idx="85">
                  <c:v>3476262818.9679308</c:v>
                </c:pt>
                <c:pt idx="86">
                  <c:v>3410627514.0980601</c:v>
                </c:pt>
                <c:pt idx="87">
                  <c:v>3346031611.3931508</c:v>
                </c:pt>
                <c:pt idx="88">
                  <c:v>3284051129.5604978</c:v>
                </c:pt>
                <c:pt idx="89">
                  <c:v>3222564655.2168341</c:v>
                </c:pt>
                <c:pt idx="90">
                  <c:v>3162404646.593781</c:v>
                </c:pt>
                <c:pt idx="91">
                  <c:v>3102246268.1472626</c:v>
                </c:pt>
                <c:pt idx="92">
                  <c:v>3043223269.5255165</c:v>
                </c:pt>
                <c:pt idx="93">
                  <c:v>2987477449.2854595</c:v>
                </c:pt>
                <c:pt idx="94">
                  <c:v>2930725239.0588264</c:v>
                </c:pt>
                <c:pt idx="95">
                  <c:v>2873774139.9061813</c:v>
                </c:pt>
                <c:pt idx="96">
                  <c:v>2817534679.1391759</c:v>
                </c:pt>
                <c:pt idx="97">
                  <c:v>2763848421.4179382</c:v>
                </c:pt>
                <c:pt idx="98">
                  <c:v>2710582187.9749722</c:v>
                </c:pt>
                <c:pt idx="99">
                  <c:v>2656312844.5868874</c:v>
                </c:pt>
                <c:pt idx="100">
                  <c:v>2605756132.1177635</c:v>
                </c:pt>
                <c:pt idx="101">
                  <c:v>2554506694.9501619</c:v>
                </c:pt>
                <c:pt idx="102">
                  <c:v>2504994489.6635671</c:v>
                </c:pt>
                <c:pt idx="103">
                  <c:v>2456385057.8787069</c:v>
                </c:pt>
                <c:pt idx="104">
                  <c:v>2408788268.4028597</c:v>
                </c:pt>
                <c:pt idx="105">
                  <c:v>2363231397.3001699</c:v>
                </c:pt>
                <c:pt idx="106">
                  <c:v>2317316027.0537872</c:v>
                </c:pt>
                <c:pt idx="107">
                  <c:v>2271474327.0690422</c:v>
                </c:pt>
                <c:pt idx="108">
                  <c:v>2227234471.7273259</c:v>
                </c:pt>
                <c:pt idx="109">
                  <c:v>2184131912.8379383</c:v>
                </c:pt>
                <c:pt idx="110">
                  <c:v>2140933773.1403644</c:v>
                </c:pt>
                <c:pt idx="111">
                  <c:v>2098804963.3207884</c:v>
                </c:pt>
                <c:pt idx="112">
                  <c:v>2057751905.3005133</c:v>
                </c:pt>
                <c:pt idx="113">
                  <c:v>2017030859.5414689</c:v>
                </c:pt>
                <c:pt idx="114">
                  <c:v>1977331182.5936062</c:v>
                </c:pt>
                <c:pt idx="115">
                  <c:v>1937601857.4093149</c:v>
                </c:pt>
                <c:pt idx="116">
                  <c:v>1898670358.9552901</c:v>
                </c:pt>
                <c:pt idx="117">
                  <c:v>1861685002.5019145</c:v>
                </c:pt>
                <c:pt idx="118">
                  <c:v>1823878390.8283298</c:v>
                </c:pt>
                <c:pt idx="119">
                  <c:v>1787181696.6428721</c:v>
                </c:pt>
                <c:pt idx="120">
                  <c:v>1750631058.2961833</c:v>
                </c:pt>
                <c:pt idx="121">
                  <c:v>1715118939.383652</c:v>
                </c:pt>
                <c:pt idx="122">
                  <c:v>1680012458.5026894</c:v>
                </c:pt>
                <c:pt idx="123">
                  <c:v>1645239578.4237037</c:v>
                </c:pt>
                <c:pt idx="124">
                  <c:v>1611364319.3419185</c:v>
                </c:pt>
                <c:pt idx="125">
                  <c:v>1577904183.8082998</c:v>
                </c:pt>
                <c:pt idx="126">
                  <c:v>1545518800.4349749</c:v>
                </c:pt>
                <c:pt idx="127">
                  <c:v>1513302419.2712557</c:v>
                </c:pt>
                <c:pt idx="128">
                  <c:v>1481420707.3052683</c:v>
                </c:pt>
                <c:pt idx="129">
                  <c:v>1450747373.0956709</c:v>
                </c:pt>
                <c:pt idx="130">
                  <c:v>1420061323.2729003</c:v>
                </c:pt>
                <c:pt idx="131">
                  <c:v>1390252776.4151495</c:v>
                </c:pt>
                <c:pt idx="132">
                  <c:v>1360492788.2206087</c:v>
                </c:pt>
                <c:pt idx="133">
                  <c:v>1331612725.8071153</c:v>
                </c:pt>
                <c:pt idx="134">
                  <c:v>1302661416.3978944</c:v>
                </c:pt>
                <c:pt idx="135">
                  <c:v>1274130119.3827727</c:v>
                </c:pt>
                <c:pt idx="136">
                  <c:v>1246646413.8806744</c:v>
                </c:pt>
                <c:pt idx="137">
                  <c:v>1219415919.2294252</c:v>
                </c:pt>
                <c:pt idx="138">
                  <c:v>1192983629.8541749</c:v>
                </c:pt>
                <c:pt idx="139">
                  <c:v>1166591896.3800919</c:v>
                </c:pt>
                <c:pt idx="140">
                  <c:v>1140644918.0844076</c:v>
                </c:pt>
                <c:pt idx="141">
                  <c:v>1116278179.6517916</c:v>
                </c:pt>
                <c:pt idx="142">
                  <c:v>1090972857.3634262</c:v>
                </c:pt>
                <c:pt idx="143">
                  <c:v>1066855770.0595803</c:v>
                </c:pt>
                <c:pt idx="144">
                  <c:v>1042862511.2845579</c:v>
                </c:pt>
                <c:pt idx="145">
                  <c:v>1019373765.4970009</c:v>
                </c:pt>
                <c:pt idx="146">
                  <c:v>996321337.78591764</c:v>
                </c:pt>
                <c:pt idx="147">
                  <c:v>973623303.74892342</c:v>
                </c:pt>
                <c:pt idx="148">
                  <c:v>951368991.45892739</c:v>
                </c:pt>
                <c:pt idx="149">
                  <c:v>929497237.17351627</c:v>
                </c:pt>
                <c:pt idx="150">
                  <c:v>908258867.65772998</c:v>
                </c:pt>
                <c:pt idx="151">
                  <c:v>887255243.62926412</c:v>
                </c:pt>
                <c:pt idx="152">
                  <c:v>866372147.90364802</c:v>
                </c:pt>
                <c:pt idx="153">
                  <c:v>846642354.04237199</c:v>
                </c:pt>
                <c:pt idx="154">
                  <c:v>826580194.85711193</c:v>
                </c:pt>
                <c:pt idx="155">
                  <c:v>806995505.01916218</c:v>
                </c:pt>
                <c:pt idx="156">
                  <c:v>787653876.50151277</c:v>
                </c:pt>
                <c:pt idx="157">
                  <c:v>769009461.83136201</c:v>
                </c:pt>
                <c:pt idx="158">
                  <c:v>750462627.4795841</c:v>
                </c:pt>
                <c:pt idx="159">
                  <c:v>732377721.70472932</c:v>
                </c:pt>
                <c:pt idx="160">
                  <c:v>714948073.70930803</c:v>
                </c:pt>
                <c:pt idx="161">
                  <c:v>697575488.40650356</c:v>
                </c:pt>
                <c:pt idx="162">
                  <c:v>680911519.64674795</c:v>
                </c:pt>
                <c:pt idx="163">
                  <c:v>664273054.79652369</c:v>
                </c:pt>
                <c:pt idx="164">
                  <c:v>648199584.82141149</c:v>
                </c:pt>
                <c:pt idx="165">
                  <c:v>633035774.77235329</c:v>
                </c:pt>
                <c:pt idx="166">
                  <c:v>617578839.28249073</c:v>
                </c:pt>
                <c:pt idx="167">
                  <c:v>602631843.41172087</c:v>
                </c:pt>
                <c:pt idx="168">
                  <c:v>587783229.74157524</c:v>
                </c:pt>
                <c:pt idx="169">
                  <c:v>573328588.55411518</c:v>
                </c:pt>
                <c:pt idx="170">
                  <c:v>558993467.48008716</c:v>
                </c:pt>
                <c:pt idx="171">
                  <c:v>544900383.16154289</c:v>
                </c:pt>
                <c:pt idx="172">
                  <c:v>531275645.40589106</c:v>
                </c:pt>
                <c:pt idx="173">
                  <c:v>517715895.65269136</c:v>
                </c:pt>
                <c:pt idx="174">
                  <c:v>504597706.47564095</c:v>
                </c:pt>
                <c:pt idx="175">
                  <c:v>491588550.64665872</c:v>
                </c:pt>
                <c:pt idx="176">
                  <c:v>478809581.56925279</c:v>
                </c:pt>
                <c:pt idx="177">
                  <c:v>466316801.80881858</c:v>
                </c:pt>
                <c:pt idx="178">
                  <c:v>453923124.37559998</c:v>
                </c:pt>
                <c:pt idx="179">
                  <c:v>441644049.09838825</c:v>
                </c:pt>
                <c:pt idx="180">
                  <c:v>429751405.47335607</c:v>
                </c:pt>
                <c:pt idx="181">
                  <c:v>418166103.16841769</c:v>
                </c:pt>
                <c:pt idx="182">
                  <c:v>406808684.99021935</c:v>
                </c:pt>
                <c:pt idx="183">
                  <c:v>395689176.6541363</c:v>
                </c:pt>
                <c:pt idx="184">
                  <c:v>384852825.68008596</c:v>
                </c:pt>
                <c:pt idx="185">
                  <c:v>374168361.12767291</c:v>
                </c:pt>
                <c:pt idx="186">
                  <c:v>363787061.86772722</c:v>
                </c:pt>
                <c:pt idx="187">
                  <c:v>353604525.07962298</c:v>
                </c:pt>
                <c:pt idx="188">
                  <c:v>343646831.16945517</c:v>
                </c:pt>
                <c:pt idx="189">
                  <c:v>334145773.01053268</c:v>
                </c:pt>
                <c:pt idx="190">
                  <c:v>324539063.64367652</c:v>
                </c:pt>
                <c:pt idx="191">
                  <c:v>315255534.9099378</c:v>
                </c:pt>
                <c:pt idx="192">
                  <c:v>306035717.33601636</c:v>
                </c:pt>
                <c:pt idx="193">
                  <c:v>297095515.17125905</c:v>
                </c:pt>
                <c:pt idx="194">
                  <c:v>288167931.61734444</c:v>
                </c:pt>
                <c:pt idx="195">
                  <c:v>279524500.17245221</c:v>
                </c:pt>
                <c:pt idx="196">
                  <c:v>271095281.08634549</c:v>
                </c:pt>
                <c:pt idx="197">
                  <c:v>262809910.20961389</c:v>
                </c:pt>
                <c:pt idx="198">
                  <c:v>254748841.35436773</c:v>
                </c:pt>
                <c:pt idx="199">
                  <c:v>246707548.64558661</c:v>
                </c:pt>
                <c:pt idx="200">
                  <c:v>239016534.66821909</c:v>
                </c:pt>
                <c:pt idx="201">
                  <c:v>231691684.5589554</c:v>
                </c:pt>
                <c:pt idx="202">
                  <c:v>224359348.98342341</c:v>
                </c:pt>
                <c:pt idx="203">
                  <c:v>217075461.83197027</c:v>
                </c:pt>
                <c:pt idx="204">
                  <c:v>210043020.56326672</c:v>
                </c:pt>
                <c:pt idx="205">
                  <c:v>203299707.29014978</c:v>
                </c:pt>
                <c:pt idx="206">
                  <c:v>196675687.72862643</c:v>
                </c:pt>
                <c:pt idx="207">
                  <c:v>190172673.29465023</c:v>
                </c:pt>
                <c:pt idx="208">
                  <c:v>183935463.49456993</c:v>
                </c:pt>
                <c:pt idx="209">
                  <c:v>177755794.26703179</c:v>
                </c:pt>
                <c:pt idx="210">
                  <c:v>171780393.13935047</c:v>
                </c:pt>
                <c:pt idx="211">
                  <c:v>165862839.82874125</c:v>
                </c:pt>
                <c:pt idx="212">
                  <c:v>160131217.91454268</c:v>
                </c:pt>
                <c:pt idx="213">
                  <c:v>154650102.8031275</c:v>
                </c:pt>
                <c:pt idx="214">
                  <c:v>149162128.90549195</c:v>
                </c:pt>
                <c:pt idx="215">
                  <c:v>143786208.88978058</c:v>
                </c:pt>
                <c:pt idx="216">
                  <c:v>138576332.33508837</c:v>
                </c:pt>
                <c:pt idx="217">
                  <c:v>133423904.98495607</c:v>
                </c:pt>
                <c:pt idx="218">
                  <c:v>128487198.07059528</c:v>
                </c:pt>
                <c:pt idx="219">
                  <c:v>123573900.62225877</c:v>
                </c:pt>
                <c:pt idx="220">
                  <c:v>119035525.38701272</c:v>
                </c:pt>
                <c:pt idx="221">
                  <c:v>114690678.87061083</c:v>
                </c:pt>
                <c:pt idx="222">
                  <c:v>110539196.30608375</c:v>
                </c:pt>
                <c:pt idx="223">
                  <c:v>106702895.92922761</c:v>
                </c:pt>
                <c:pt idx="224">
                  <c:v>102990615.79151246</c:v>
                </c:pt>
                <c:pt idx="225">
                  <c:v>99409034.111556098</c:v>
                </c:pt>
                <c:pt idx="226">
                  <c:v>95949089.734805554</c:v>
                </c:pt>
                <c:pt idx="227">
                  <c:v>92625899.65299964</c:v>
                </c:pt>
                <c:pt idx="228">
                  <c:v>89373958.359037951</c:v>
                </c:pt>
                <c:pt idx="229">
                  <c:v>86262844.571128875</c:v>
                </c:pt>
                <c:pt idx="230">
                  <c:v>83234877.971499935</c:v>
                </c:pt>
                <c:pt idx="231">
                  <c:v>80342517.235788867</c:v>
                </c:pt>
                <c:pt idx="232">
                  <c:v>77522800.871672511</c:v>
                </c:pt>
                <c:pt idx="233">
                  <c:v>74745243.391606793</c:v>
                </c:pt>
                <c:pt idx="234">
                  <c:v>72050993.10607785</c:v>
                </c:pt>
                <c:pt idx="235">
                  <c:v>69393421.604247883</c:v>
                </c:pt>
                <c:pt idx="236">
                  <c:v>66781433.259892933</c:v>
                </c:pt>
                <c:pt idx="237">
                  <c:v>64246266.176243074</c:v>
                </c:pt>
                <c:pt idx="238">
                  <c:v>61733419.713115871</c:v>
                </c:pt>
                <c:pt idx="239">
                  <c:v>59275182.77742283</c:v>
                </c:pt>
                <c:pt idx="240">
                  <c:v>56876343.394836508</c:v>
                </c:pt>
                <c:pt idx="241">
                  <c:v>54553708.272043861</c:v>
                </c:pt>
                <c:pt idx="242">
                  <c:v>52303358.989436761</c:v>
                </c:pt>
                <c:pt idx="243">
                  <c:v>50103033.050470605</c:v>
                </c:pt>
                <c:pt idx="244">
                  <c:v>47959480.079358116</c:v>
                </c:pt>
                <c:pt idx="245">
                  <c:v>45889742.929695517</c:v>
                </c:pt>
                <c:pt idx="246">
                  <c:v>43880721.258482635</c:v>
                </c:pt>
                <c:pt idx="247">
                  <c:v>41919790.203742534</c:v>
                </c:pt>
                <c:pt idx="248">
                  <c:v>40047859.886522584</c:v>
                </c:pt>
                <c:pt idx="249">
                  <c:v>38267264.823589146</c:v>
                </c:pt>
                <c:pt idx="250">
                  <c:v>36460754.058272675</c:v>
                </c:pt>
                <c:pt idx="251">
                  <c:v>34727336.014739193</c:v>
                </c:pt>
                <c:pt idx="252">
                  <c:v>33048287.994469211</c:v>
                </c:pt>
                <c:pt idx="253">
                  <c:v>31436803.79914353</c:v>
                </c:pt>
                <c:pt idx="254">
                  <c:v>29833897.228913352</c:v>
                </c:pt>
                <c:pt idx="255">
                  <c:v>28293590.661576133</c:v>
                </c:pt>
                <c:pt idx="256">
                  <c:v>26780888.775776818</c:v>
                </c:pt>
                <c:pt idx="257">
                  <c:v>25324350.143943336</c:v>
                </c:pt>
                <c:pt idx="258">
                  <c:v>23916440.098804314</c:v>
                </c:pt>
                <c:pt idx="259">
                  <c:v>22533774.110879619</c:v>
                </c:pt>
                <c:pt idx="260">
                  <c:v>21180800.331403721</c:v>
                </c:pt>
                <c:pt idx="261">
                  <c:v>19900733.885517664</c:v>
                </c:pt>
                <c:pt idx="262">
                  <c:v>18643703.842570435</c:v>
                </c:pt>
                <c:pt idx="263">
                  <c:v>17427323.68116634</c:v>
                </c:pt>
                <c:pt idx="264">
                  <c:v>16245259.558006978</c:v>
                </c:pt>
                <c:pt idx="265">
                  <c:v>15109150.789502716</c:v>
                </c:pt>
                <c:pt idx="266">
                  <c:v>14010947.059908031</c:v>
                </c:pt>
                <c:pt idx="267">
                  <c:v>12957766.811900815</c:v>
                </c:pt>
                <c:pt idx="268">
                  <c:v>11917949.161323365</c:v>
                </c:pt>
                <c:pt idx="269">
                  <c:v>10959769.564673098</c:v>
                </c:pt>
                <c:pt idx="270">
                  <c:v>10041660.165320011</c:v>
                </c:pt>
                <c:pt idx="271">
                  <c:v>9154439.6887178291</c:v>
                </c:pt>
                <c:pt idx="272">
                  <c:v>8295646.1610833509</c:v>
                </c:pt>
                <c:pt idx="273">
                  <c:v>7469683.3717361055</c:v>
                </c:pt>
                <c:pt idx="274">
                  <c:v>6668650.4107477823</c:v>
                </c:pt>
                <c:pt idx="275">
                  <c:v>5893101.8525678273</c:v>
                </c:pt>
                <c:pt idx="276">
                  <c:v>5155282.997298507</c:v>
                </c:pt>
                <c:pt idx="277">
                  <c:v>4460293.8846754339</c:v>
                </c:pt>
                <c:pt idx="278">
                  <c:v>3809601.4230437283</c:v>
                </c:pt>
                <c:pt idx="279">
                  <c:v>3204332.9457419957</c:v>
                </c:pt>
                <c:pt idx="280">
                  <c:v>2647464.2356656813</c:v>
                </c:pt>
                <c:pt idx="281">
                  <c:v>2151428.0300841709</c:v>
                </c:pt>
                <c:pt idx="282">
                  <c:v>1732096.6001878174</c:v>
                </c:pt>
                <c:pt idx="283">
                  <c:v>1470954.7630035658</c:v>
                </c:pt>
                <c:pt idx="284">
                  <c:v>1233260.183591312</c:v>
                </c:pt>
                <c:pt idx="285">
                  <c:v>1023222.790169685</c:v>
                </c:pt>
                <c:pt idx="286">
                  <c:v>838769.93902838032</c:v>
                </c:pt>
                <c:pt idx="287">
                  <c:v>671273.81004020316</c:v>
                </c:pt>
                <c:pt idx="288">
                  <c:v>529192.14373373543</c:v>
                </c:pt>
                <c:pt idx="289">
                  <c:v>444748.06880374177</c:v>
                </c:pt>
                <c:pt idx="290">
                  <c:v>390693.77326016227</c:v>
                </c:pt>
                <c:pt idx="291">
                  <c:v>362165.65521506191</c:v>
                </c:pt>
                <c:pt idx="292">
                  <c:v>339792.97111845558</c:v>
                </c:pt>
                <c:pt idx="293">
                  <c:v>320885.74299852498</c:v>
                </c:pt>
                <c:pt idx="294">
                  <c:v>303392.5589857187</c:v>
                </c:pt>
                <c:pt idx="295">
                  <c:v>282629.70330507972</c:v>
                </c:pt>
                <c:pt idx="296">
                  <c:v>267652.60047278152</c:v>
                </c:pt>
                <c:pt idx="297">
                  <c:v>253480.70311600063</c:v>
                </c:pt>
                <c:pt idx="298">
                  <c:v>239552.49656769275</c:v>
                </c:pt>
                <c:pt idx="299">
                  <c:v>226262.05959572952</c:v>
                </c:pt>
                <c:pt idx="300">
                  <c:v>213392.02025560252</c:v>
                </c:pt>
                <c:pt idx="301">
                  <c:v>201503.94921616913</c:v>
                </c:pt>
                <c:pt idx="302">
                  <c:v>184890.33153154165</c:v>
                </c:pt>
                <c:pt idx="303">
                  <c:v>174032.03573278416</c:v>
                </c:pt>
                <c:pt idx="304">
                  <c:v>163577.47784399215</c:v>
                </c:pt>
                <c:pt idx="305">
                  <c:v>153461.96505846255</c:v>
                </c:pt>
                <c:pt idx="306">
                  <c:v>143778.84339072881</c:v>
                </c:pt>
                <c:pt idx="307">
                  <c:v>134643.13297266013</c:v>
                </c:pt>
                <c:pt idx="308">
                  <c:v>126076.09381987741</c:v>
                </c:pt>
                <c:pt idx="309">
                  <c:v>117852.83272696911</c:v>
                </c:pt>
                <c:pt idx="310">
                  <c:v>110149.08044012636</c:v>
                </c:pt>
                <c:pt idx="311">
                  <c:v>102710.78931788712</c:v>
                </c:pt>
                <c:pt idx="312">
                  <c:v>95583.666771369972</c:v>
                </c:pt>
                <c:pt idx="313">
                  <c:v>89265.768388635639</c:v>
                </c:pt>
                <c:pt idx="314">
                  <c:v>83089.882187596813</c:v>
                </c:pt>
                <c:pt idx="315">
                  <c:v>77182.712108169289</c:v>
                </c:pt>
                <c:pt idx="316">
                  <c:v>71688.791133903462</c:v>
                </c:pt>
                <c:pt idx="317">
                  <c:v>66364.460103705962</c:v>
                </c:pt>
                <c:pt idx="318">
                  <c:v>61292.257025482708</c:v>
                </c:pt>
                <c:pt idx="319">
                  <c:v>56468.316793646118</c:v>
                </c:pt>
                <c:pt idx="320">
                  <c:v>51852.374889135172</c:v>
                </c:pt>
                <c:pt idx="321">
                  <c:v>47462.487583925446</c:v>
                </c:pt>
                <c:pt idx="322">
                  <c:v>43276.103821746365</c:v>
                </c:pt>
                <c:pt idx="323">
                  <c:v>39244.93816743949</c:v>
                </c:pt>
                <c:pt idx="324">
                  <c:v>35586.630533320669</c:v>
                </c:pt>
                <c:pt idx="325">
                  <c:v>32420.306077808462</c:v>
                </c:pt>
                <c:pt idx="326">
                  <c:v>29559.899402310955</c:v>
                </c:pt>
                <c:pt idx="327">
                  <c:v>26772.160006030084</c:v>
                </c:pt>
                <c:pt idx="328">
                  <c:v>24278.620629208395</c:v>
                </c:pt>
                <c:pt idx="329">
                  <c:v>21867.154263440167</c:v>
                </c:pt>
                <c:pt idx="330">
                  <c:v>19772.71570728991</c:v>
                </c:pt>
                <c:pt idx="331">
                  <c:v>17809.642547861862</c:v>
                </c:pt>
                <c:pt idx="332">
                  <c:v>15925.180278967066</c:v>
                </c:pt>
                <c:pt idx="333">
                  <c:v>14109.692898949326</c:v>
                </c:pt>
                <c:pt idx="334">
                  <c:v>12407.916818602891</c:v>
                </c:pt>
                <c:pt idx="335">
                  <c:v>10745.537781088522</c:v>
                </c:pt>
                <c:pt idx="336">
                  <c:v>9213.4087032690259</c:v>
                </c:pt>
                <c:pt idx="337">
                  <c:v>7753.3545514546768</c:v>
                </c:pt>
                <c:pt idx="338">
                  <c:v>6417.465907869022</c:v>
                </c:pt>
                <c:pt idx="339">
                  <c:v>5257.193137124038</c:v>
                </c:pt>
                <c:pt idx="340">
                  <c:v>4115.7376140433316</c:v>
                </c:pt>
                <c:pt idx="341">
                  <c:v>3025.6998693504897</c:v>
                </c:pt>
                <c:pt idx="342">
                  <c:v>2304.7710967580365</c:v>
                </c:pt>
                <c:pt idx="343">
                  <c:v>1962.6480544797291</c:v>
                </c:pt>
                <c:pt idx="344">
                  <c:v>1654.2297823512963</c:v>
                </c:pt>
                <c:pt idx="345">
                  <c:v>1402.0585810468788</c:v>
                </c:pt>
                <c:pt idx="346">
                  <c:v>1152.2879905342136</c:v>
                </c:pt>
                <c:pt idx="347">
                  <c:v>906.52269553269593</c:v>
                </c:pt>
                <c:pt idx="348">
                  <c:v>734.91510996566092</c:v>
                </c:pt>
                <c:pt idx="349">
                  <c:v>566.00674508694567</c:v>
                </c:pt>
                <c:pt idx="350">
                  <c:v>399.38481599573487</c:v>
                </c:pt>
                <c:pt idx="351">
                  <c:v>317.56558447491074</c:v>
                </c:pt>
                <c:pt idx="352">
                  <c:v>236.97602326538714</c:v>
                </c:pt>
                <c:pt idx="353">
                  <c:v>157.45235834231147</c:v>
                </c:pt>
                <c:pt idx="354">
                  <c:v>79.090559637365899</c:v>
                </c:pt>
                <c:pt idx="355">
                  <c:v>39.343982721147263</c:v>
                </c:pt>
                <c:pt idx="356">
                  <c:v>0</c:v>
                </c:pt>
              </c:numCache>
            </c:numRef>
          </c:val>
          <c:extLst>
            <c:ext xmlns:c16="http://schemas.microsoft.com/office/drawing/2014/chart" uri="{C3380CC4-5D6E-409C-BE32-E72D297353CC}">
              <c16:uniqueId val="{00000003-98B3-4B2E-BABD-6CB3636B8AB9}"/>
            </c:ext>
          </c:extLst>
        </c:ser>
        <c:dLbls>
          <c:showLegendKey val="0"/>
          <c:showVal val="0"/>
          <c:showCatName val="0"/>
          <c:showSerName val="0"/>
          <c:showPercent val="0"/>
          <c:showBubbleSize val="0"/>
        </c:dLbls>
        <c:axId val="1184720160"/>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_Hidden30!$A$2:$A$358</c:f>
              <c:strCache>
                <c:ptCount val="357"/>
                <c:pt idx="0">
                  <c:v>1/06/2021</c:v>
                </c:pt>
                <c:pt idx="1">
                  <c:v>1/07/2021</c:v>
                </c:pt>
                <c:pt idx="2">
                  <c:v>1/08/2021</c:v>
                </c:pt>
                <c:pt idx="3">
                  <c:v>1/09/2021</c:v>
                </c:pt>
                <c:pt idx="4">
                  <c:v>1/10/2021</c:v>
                </c:pt>
                <c:pt idx="5">
                  <c:v>1/11/2021</c:v>
                </c:pt>
                <c:pt idx="6">
                  <c:v>1/12/2021</c:v>
                </c:pt>
                <c:pt idx="7">
                  <c:v>1/01/2022</c:v>
                </c:pt>
                <c:pt idx="8">
                  <c:v>1/02/2022</c:v>
                </c:pt>
                <c:pt idx="9">
                  <c:v>1/03/2022</c:v>
                </c:pt>
                <c:pt idx="10">
                  <c:v>1/04/2022</c:v>
                </c:pt>
                <c:pt idx="11">
                  <c:v>1/05/2022</c:v>
                </c:pt>
                <c:pt idx="12">
                  <c:v>1/06/2022</c:v>
                </c:pt>
                <c:pt idx="13">
                  <c:v>1/07/2022</c:v>
                </c:pt>
                <c:pt idx="14">
                  <c:v>1/08/2022</c:v>
                </c:pt>
                <c:pt idx="15">
                  <c:v>1/09/2022</c:v>
                </c:pt>
                <c:pt idx="16">
                  <c:v>1/10/2022</c:v>
                </c:pt>
                <c:pt idx="17">
                  <c:v>1/11/2022</c:v>
                </c:pt>
                <c:pt idx="18">
                  <c:v>1/12/2022</c:v>
                </c:pt>
                <c:pt idx="19">
                  <c:v>1/01/2023</c:v>
                </c:pt>
                <c:pt idx="20">
                  <c:v>1/02/2023</c:v>
                </c:pt>
                <c:pt idx="21">
                  <c:v>1/03/2023</c:v>
                </c:pt>
                <c:pt idx="22">
                  <c:v>1/04/2023</c:v>
                </c:pt>
                <c:pt idx="23">
                  <c:v>1/05/2023</c:v>
                </c:pt>
                <c:pt idx="24">
                  <c:v>1/06/2023</c:v>
                </c:pt>
                <c:pt idx="25">
                  <c:v>1/07/2023</c:v>
                </c:pt>
                <c:pt idx="26">
                  <c:v>1/08/2023</c:v>
                </c:pt>
                <c:pt idx="27">
                  <c:v>1/09/2023</c:v>
                </c:pt>
                <c:pt idx="28">
                  <c:v>1/10/2023</c:v>
                </c:pt>
                <c:pt idx="29">
                  <c:v>1/11/2023</c:v>
                </c:pt>
                <c:pt idx="30">
                  <c:v>1/12/2023</c:v>
                </c:pt>
                <c:pt idx="31">
                  <c:v>1/01/2024</c:v>
                </c:pt>
                <c:pt idx="32">
                  <c:v>1/02/2024</c:v>
                </c:pt>
                <c:pt idx="33">
                  <c:v>1/03/2024</c:v>
                </c:pt>
                <c:pt idx="34">
                  <c:v>1/04/2024</c:v>
                </c:pt>
                <c:pt idx="35">
                  <c:v>1/05/2024</c:v>
                </c:pt>
                <c:pt idx="36">
                  <c:v>1/06/2024</c:v>
                </c:pt>
                <c:pt idx="37">
                  <c:v>1/07/2024</c:v>
                </c:pt>
                <c:pt idx="38">
                  <c:v>1/08/2024</c:v>
                </c:pt>
                <c:pt idx="39">
                  <c:v>1/09/2024</c:v>
                </c:pt>
                <c:pt idx="40">
                  <c:v>1/10/2024</c:v>
                </c:pt>
                <c:pt idx="41">
                  <c:v>1/11/2024</c:v>
                </c:pt>
                <c:pt idx="42">
                  <c:v>1/12/2024</c:v>
                </c:pt>
                <c:pt idx="43">
                  <c:v>1/01/2025</c:v>
                </c:pt>
                <c:pt idx="44">
                  <c:v>1/02/2025</c:v>
                </c:pt>
                <c:pt idx="45">
                  <c:v>1/03/2025</c:v>
                </c:pt>
                <c:pt idx="46">
                  <c:v>1/04/2025</c:v>
                </c:pt>
                <c:pt idx="47">
                  <c:v>1/05/2025</c:v>
                </c:pt>
                <c:pt idx="48">
                  <c:v>1/06/2025</c:v>
                </c:pt>
                <c:pt idx="49">
                  <c:v>1/07/2025</c:v>
                </c:pt>
                <c:pt idx="50">
                  <c:v>1/08/2025</c:v>
                </c:pt>
                <c:pt idx="51">
                  <c:v>1/09/2025</c:v>
                </c:pt>
                <c:pt idx="52">
                  <c:v>1/10/2025</c:v>
                </c:pt>
                <c:pt idx="53">
                  <c:v>1/11/2025</c:v>
                </c:pt>
                <c:pt idx="54">
                  <c:v>1/12/2025</c:v>
                </c:pt>
                <c:pt idx="55">
                  <c:v>1/01/2026</c:v>
                </c:pt>
                <c:pt idx="56">
                  <c:v>1/02/2026</c:v>
                </c:pt>
                <c:pt idx="57">
                  <c:v>1/03/2026</c:v>
                </c:pt>
                <c:pt idx="58">
                  <c:v>1/04/2026</c:v>
                </c:pt>
                <c:pt idx="59">
                  <c:v>1/05/2026</c:v>
                </c:pt>
                <c:pt idx="60">
                  <c:v>1/06/2026</c:v>
                </c:pt>
                <c:pt idx="61">
                  <c:v>1/07/2026</c:v>
                </c:pt>
                <c:pt idx="62">
                  <c:v>1/08/2026</c:v>
                </c:pt>
                <c:pt idx="63">
                  <c:v>1/09/2026</c:v>
                </c:pt>
                <c:pt idx="64">
                  <c:v>1/10/2026</c:v>
                </c:pt>
                <c:pt idx="65">
                  <c:v>1/11/2026</c:v>
                </c:pt>
                <c:pt idx="66">
                  <c:v>1/12/2026</c:v>
                </c:pt>
                <c:pt idx="67">
                  <c:v>1/01/2027</c:v>
                </c:pt>
                <c:pt idx="68">
                  <c:v>1/02/2027</c:v>
                </c:pt>
                <c:pt idx="69">
                  <c:v>1/03/2027</c:v>
                </c:pt>
                <c:pt idx="70">
                  <c:v>1/04/2027</c:v>
                </c:pt>
                <c:pt idx="71">
                  <c:v>1/05/2027</c:v>
                </c:pt>
                <c:pt idx="72">
                  <c:v>1/06/2027</c:v>
                </c:pt>
                <c:pt idx="73">
                  <c:v>1/07/2027</c:v>
                </c:pt>
                <c:pt idx="74">
                  <c:v>1/08/2027</c:v>
                </c:pt>
                <c:pt idx="75">
                  <c:v>1/09/2027</c:v>
                </c:pt>
                <c:pt idx="76">
                  <c:v>1/10/2027</c:v>
                </c:pt>
                <c:pt idx="77">
                  <c:v>1/11/2027</c:v>
                </c:pt>
                <c:pt idx="78">
                  <c:v>1/12/2027</c:v>
                </c:pt>
                <c:pt idx="79">
                  <c:v>1/01/2028</c:v>
                </c:pt>
                <c:pt idx="80">
                  <c:v>1/02/2028</c:v>
                </c:pt>
                <c:pt idx="81">
                  <c:v>1/03/2028</c:v>
                </c:pt>
                <c:pt idx="82">
                  <c:v>1/04/2028</c:v>
                </c:pt>
                <c:pt idx="83">
                  <c:v>1/05/2028</c:v>
                </c:pt>
                <c:pt idx="84">
                  <c:v>1/06/2028</c:v>
                </c:pt>
                <c:pt idx="85">
                  <c:v>1/07/2028</c:v>
                </c:pt>
                <c:pt idx="86">
                  <c:v>1/08/2028</c:v>
                </c:pt>
                <c:pt idx="87">
                  <c:v>1/09/2028</c:v>
                </c:pt>
                <c:pt idx="88">
                  <c:v>1/10/2028</c:v>
                </c:pt>
                <c:pt idx="89">
                  <c:v>1/11/2028</c:v>
                </c:pt>
                <c:pt idx="90">
                  <c:v>1/12/2028</c:v>
                </c:pt>
                <c:pt idx="91">
                  <c:v>1/01/2029</c:v>
                </c:pt>
                <c:pt idx="92">
                  <c:v>1/02/2029</c:v>
                </c:pt>
                <c:pt idx="93">
                  <c:v>1/03/2029</c:v>
                </c:pt>
                <c:pt idx="94">
                  <c:v>1/04/2029</c:v>
                </c:pt>
                <c:pt idx="95">
                  <c:v>1/05/2029</c:v>
                </c:pt>
                <c:pt idx="96">
                  <c:v>1/06/2029</c:v>
                </c:pt>
                <c:pt idx="97">
                  <c:v>1/07/2029</c:v>
                </c:pt>
                <c:pt idx="98">
                  <c:v>1/08/2029</c:v>
                </c:pt>
                <c:pt idx="99">
                  <c:v>1/09/2029</c:v>
                </c:pt>
                <c:pt idx="100">
                  <c:v>1/10/2029</c:v>
                </c:pt>
                <c:pt idx="101">
                  <c:v>1/11/2029</c:v>
                </c:pt>
                <c:pt idx="102">
                  <c:v>1/12/2029</c:v>
                </c:pt>
                <c:pt idx="103">
                  <c:v>1/01/2030</c:v>
                </c:pt>
                <c:pt idx="104">
                  <c:v>1/02/2030</c:v>
                </c:pt>
                <c:pt idx="105">
                  <c:v>1/03/2030</c:v>
                </c:pt>
                <c:pt idx="106">
                  <c:v>1/04/2030</c:v>
                </c:pt>
                <c:pt idx="107">
                  <c:v>1/05/2030</c:v>
                </c:pt>
                <c:pt idx="108">
                  <c:v>1/06/2030</c:v>
                </c:pt>
                <c:pt idx="109">
                  <c:v>1/07/2030</c:v>
                </c:pt>
                <c:pt idx="110">
                  <c:v>1/08/2030</c:v>
                </c:pt>
                <c:pt idx="111">
                  <c:v>1/09/2030</c:v>
                </c:pt>
                <c:pt idx="112">
                  <c:v>1/10/2030</c:v>
                </c:pt>
                <c:pt idx="113">
                  <c:v>1/11/2030</c:v>
                </c:pt>
                <c:pt idx="114">
                  <c:v>1/12/2030</c:v>
                </c:pt>
                <c:pt idx="115">
                  <c:v>1/01/2031</c:v>
                </c:pt>
                <c:pt idx="116">
                  <c:v>1/02/2031</c:v>
                </c:pt>
                <c:pt idx="117">
                  <c:v>1/03/2031</c:v>
                </c:pt>
                <c:pt idx="118">
                  <c:v>1/04/2031</c:v>
                </c:pt>
                <c:pt idx="119">
                  <c:v>1/05/2031</c:v>
                </c:pt>
                <c:pt idx="120">
                  <c:v>1/06/2031</c:v>
                </c:pt>
                <c:pt idx="121">
                  <c:v>1/07/2031</c:v>
                </c:pt>
                <c:pt idx="122">
                  <c:v>1/08/2031</c:v>
                </c:pt>
                <c:pt idx="123">
                  <c:v>1/09/2031</c:v>
                </c:pt>
                <c:pt idx="124">
                  <c:v>1/10/2031</c:v>
                </c:pt>
                <c:pt idx="125">
                  <c:v>1/11/2031</c:v>
                </c:pt>
                <c:pt idx="126">
                  <c:v>1/12/2031</c:v>
                </c:pt>
                <c:pt idx="127">
                  <c:v>1/01/2032</c:v>
                </c:pt>
                <c:pt idx="128">
                  <c:v>1/02/2032</c:v>
                </c:pt>
                <c:pt idx="129">
                  <c:v>1/03/2032</c:v>
                </c:pt>
                <c:pt idx="130">
                  <c:v>1/04/2032</c:v>
                </c:pt>
                <c:pt idx="131">
                  <c:v>1/05/2032</c:v>
                </c:pt>
                <c:pt idx="132">
                  <c:v>1/06/2032</c:v>
                </c:pt>
                <c:pt idx="133">
                  <c:v>1/07/2032</c:v>
                </c:pt>
                <c:pt idx="134">
                  <c:v>1/08/2032</c:v>
                </c:pt>
                <c:pt idx="135">
                  <c:v>1/09/2032</c:v>
                </c:pt>
                <c:pt idx="136">
                  <c:v>1/10/2032</c:v>
                </c:pt>
                <c:pt idx="137">
                  <c:v>1/11/2032</c:v>
                </c:pt>
                <c:pt idx="138">
                  <c:v>1/12/2032</c:v>
                </c:pt>
                <c:pt idx="139">
                  <c:v>1/01/2033</c:v>
                </c:pt>
                <c:pt idx="140">
                  <c:v>1/02/2033</c:v>
                </c:pt>
                <c:pt idx="141">
                  <c:v>1/03/2033</c:v>
                </c:pt>
                <c:pt idx="142">
                  <c:v>1/04/2033</c:v>
                </c:pt>
                <c:pt idx="143">
                  <c:v>1/05/2033</c:v>
                </c:pt>
                <c:pt idx="144">
                  <c:v>1/06/2033</c:v>
                </c:pt>
                <c:pt idx="145">
                  <c:v>1/07/2033</c:v>
                </c:pt>
                <c:pt idx="146">
                  <c:v>1/08/2033</c:v>
                </c:pt>
                <c:pt idx="147">
                  <c:v>1/09/2033</c:v>
                </c:pt>
                <c:pt idx="148">
                  <c:v>1/10/2033</c:v>
                </c:pt>
                <c:pt idx="149">
                  <c:v>1/11/2033</c:v>
                </c:pt>
                <c:pt idx="150">
                  <c:v>1/12/2033</c:v>
                </c:pt>
                <c:pt idx="151">
                  <c:v>1/01/2034</c:v>
                </c:pt>
                <c:pt idx="152">
                  <c:v>1/02/2034</c:v>
                </c:pt>
                <c:pt idx="153">
                  <c:v>1/03/2034</c:v>
                </c:pt>
                <c:pt idx="154">
                  <c:v>1/04/2034</c:v>
                </c:pt>
                <c:pt idx="155">
                  <c:v>1/05/2034</c:v>
                </c:pt>
                <c:pt idx="156">
                  <c:v>1/06/2034</c:v>
                </c:pt>
                <c:pt idx="157">
                  <c:v>1/07/2034</c:v>
                </c:pt>
                <c:pt idx="158">
                  <c:v>1/08/2034</c:v>
                </c:pt>
                <c:pt idx="159">
                  <c:v>1/09/2034</c:v>
                </c:pt>
                <c:pt idx="160">
                  <c:v>1/10/2034</c:v>
                </c:pt>
                <c:pt idx="161">
                  <c:v>1/11/2034</c:v>
                </c:pt>
                <c:pt idx="162">
                  <c:v>1/12/2034</c:v>
                </c:pt>
                <c:pt idx="163">
                  <c:v>1/01/2035</c:v>
                </c:pt>
                <c:pt idx="164">
                  <c:v>1/02/2035</c:v>
                </c:pt>
                <c:pt idx="165">
                  <c:v>1/03/2035</c:v>
                </c:pt>
                <c:pt idx="166">
                  <c:v>1/04/2035</c:v>
                </c:pt>
                <c:pt idx="167">
                  <c:v>1/05/2035</c:v>
                </c:pt>
                <c:pt idx="168">
                  <c:v>1/06/2035</c:v>
                </c:pt>
                <c:pt idx="169">
                  <c:v>1/07/2035</c:v>
                </c:pt>
                <c:pt idx="170">
                  <c:v>1/08/2035</c:v>
                </c:pt>
                <c:pt idx="171">
                  <c:v>1/09/2035</c:v>
                </c:pt>
                <c:pt idx="172">
                  <c:v>1/10/2035</c:v>
                </c:pt>
                <c:pt idx="173">
                  <c:v>1/11/2035</c:v>
                </c:pt>
                <c:pt idx="174">
                  <c:v>1/12/2035</c:v>
                </c:pt>
                <c:pt idx="175">
                  <c:v>1/01/2036</c:v>
                </c:pt>
                <c:pt idx="176">
                  <c:v>1/02/2036</c:v>
                </c:pt>
                <c:pt idx="177">
                  <c:v>1/03/2036</c:v>
                </c:pt>
                <c:pt idx="178">
                  <c:v>1/04/2036</c:v>
                </c:pt>
                <c:pt idx="179">
                  <c:v>1/05/2036</c:v>
                </c:pt>
                <c:pt idx="180">
                  <c:v>1/06/2036</c:v>
                </c:pt>
                <c:pt idx="181">
                  <c:v>1/07/2036</c:v>
                </c:pt>
                <c:pt idx="182">
                  <c:v>1/08/2036</c:v>
                </c:pt>
                <c:pt idx="183">
                  <c:v>1/09/2036</c:v>
                </c:pt>
                <c:pt idx="184">
                  <c:v>1/10/2036</c:v>
                </c:pt>
                <c:pt idx="185">
                  <c:v>1/11/2036</c:v>
                </c:pt>
                <c:pt idx="186">
                  <c:v>1/12/2036</c:v>
                </c:pt>
                <c:pt idx="187">
                  <c:v>1/01/2037</c:v>
                </c:pt>
                <c:pt idx="188">
                  <c:v>1/02/2037</c:v>
                </c:pt>
                <c:pt idx="189">
                  <c:v>1/03/2037</c:v>
                </c:pt>
                <c:pt idx="190">
                  <c:v>1/04/2037</c:v>
                </c:pt>
                <c:pt idx="191">
                  <c:v>1/05/2037</c:v>
                </c:pt>
                <c:pt idx="192">
                  <c:v>1/06/2037</c:v>
                </c:pt>
                <c:pt idx="193">
                  <c:v>1/07/2037</c:v>
                </c:pt>
                <c:pt idx="194">
                  <c:v>1/08/2037</c:v>
                </c:pt>
                <c:pt idx="195">
                  <c:v>1/09/2037</c:v>
                </c:pt>
                <c:pt idx="196">
                  <c:v>1/10/2037</c:v>
                </c:pt>
                <c:pt idx="197">
                  <c:v>1/11/2037</c:v>
                </c:pt>
                <c:pt idx="198">
                  <c:v>1/12/2037</c:v>
                </c:pt>
                <c:pt idx="199">
                  <c:v>1/01/2038</c:v>
                </c:pt>
                <c:pt idx="200">
                  <c:v>1/02/2038</c:v>
                </c:pt>
                <c:pt idx="201">
                  <c:v>1/03/2038</c:v>
                </c:pt>
                <c:pt idx="202">
                  <c:v>1/04/2038</c:v>
                </c:pt>
                <c:pt idx="203">
                  <c:v>1/05/2038</c:v>
                </c:pt>
                <c:pt idx="204">
                  <c:v>1/06/2038</c:v>
                </c:pt>
                <c:pt idx="205">
                  <c:v>1/07/2038</c:v>
                </c:pt>
                <c:pt idx="206">
                  <c:v>1/08/2038</c:v>
                </c:pt>
                <c:pt idx="207">
                  <c:v>1/09/2038</c:v>
                </c:pt>
                <c:pt idx="208">
                  <c:v>1/10/2038</c:v>
                </c:pt>
                <c:pt idx="209">
                  <c:v>1/11/2038</c:v>
                </c:pt>
                <c:pt idx="210">
                  <c:v>1/12/2038</c:v>
                </c:pt>
                <c:pt idx="211">
                  <c:v>1/01/2039</c:v>
                </c:pt>
                <c:pt idx="212">
                  <c:v>1/02/2039</c:v>
                </c:pt>
                <c:pt idx="213">
                  <c:v>1/03/2039</c:v>
                </c:pt>
                <c:pt idx="214">
                  <c:v>1/04/2039</c:v>
                </c:pt>
                <c:pt idx="215">
                  <c:v>1/05/2039</c:v>
                </c:pt>
                <c:pt idx="216">
                  <c:v>1/06/2039</c:v>
                </c:pt>
                <c:pt idx="217">
                  <c:v>1/07/2039</c:v>
                </c:pt>
                <c:pt idx="218">
                  <c:v>1/08/2039</c:v>
                </c:pt>
                <c:pt idx="219">
                  <c:v>1/09/2039</c:v>
                </c:pt>
                <c:pt idx="220">
                  <c:v>1/10/2039</c:v>
                </c:pt>
                <c:pt idx="221">
                  <c:v>1/11/2039</c:v>
                </c:pt>
                <c:pt idx="222">
                  <c:v>1/12/2039</c:v>
                </c:pt>
                <c:pt idx="223">
                  <c:v>1/01/2040</c:v>
                </c:pt>
                <c:pt idx="224">
                  <c:v>1/02/2040</c:v>
                </c:pt>
                <c:pt idx="225">
                  <c:v>1/03/2040</c:v>
                </c:pt>
                <c:pt idx="226">
                  <c:v>1/04/2040</c:v>
                </c:pt>
                <c:pt idx="227">
                  <c:v>1/05/2040</c:v>
                </c:pt>
                <c:pt idx="228">
                  <c:v>1/06/2040</c:v>
                </c:pt>
                <c:pt idx="229">
                  <c:v>1/07/2040</c:v>
                </c:pt>
                <c:pt idx="230">
                  <c:v>1/08/2040</c:v>
                </c:pt>
                <c:pt idx="231">
                  <c:v>1/09/2040</c:v>
                </c:pt>
                <c:pt idx="232">
                  <c:v>1/10/2040</c:v>
                </c:pt>
                <c:pt idx="233">
                  <c:v>1/11/2040</c:v>
                </c:pt>
                <c:pt idx="234">
                  <c:v>1/12/2040</c:v>
                </c:pt>
                <c:pt idx="235">
                  <c:v>1/01/2041</c:v>
                </c:pt>
                <c:pt idx="236">
                  <c:v>1/02/2041</c:v>
                </c:pt>
                <c:pt idx="237">
                  <c:v>1/03/2041</c:v>
                </c:pt>
                <c:pt idx="238">
                  <c:v>1/04/2041</c:v>
                </c:pt>
                <c:pt idx="239">
                  <c:v>1/05/2041</c:v>
                </c:pt>
                <c:pt idx="240">
                  <c:v>1/06/2041</c:v>
                </c:pt>
                <c:pt idx="241">
                  <c:v>1/07/2041</c:v>
                </c:pt>
                <c:pt idx="242">
                  <c:v>1/08/2041</c:v>
                </c:pt>
                <c:pt idx="243">
                  <c:v>1/09/2041</c:v>
                </c:pt>
                <c:pt idx="244">
                  <c:v>1/10/2041</c:v>
                </c:pt>
                <c:pt idx="245">
                  <c:v>1/11/2041</c:v>
                </c:pt>
                <c:pt idx="246">
                  <c:v>1/12/2041</c:v>
                </c:pt>
                <c:pt idx="247">
                  <c:v>1/01/2042</c:v>
                </c:pt>
                <c:pt idx="248">
                  <c:v>1/02/2042</c:v>
                </c:pt>
                <c:pt idx="249">
                  <c:v>1/03/2042</c:v>
                </c:pt>
                <c:pt idx="250">
                  <c:v>1/04/2042</c:v>
                </c:pt>
                <c:pt idx="251">
                  <c:v>1/05/2042</c:v>
                </c:pt>
                <c:pt idx="252">
                  <c:v>1/06/2042</c:v>
                </c:pt>
                <c:pt idx="253">
                  <c:v>1/07/2042</c:v>
                </c:pt>
                <c:pt idx="254">
                  <c:v>1/08/2042</c:v>
                </c:pt>
                <c:pt idx="255">
                  <c:v>1/09/2042</c:v>
                </c:pt>
                <c:pt idx="256">
                  <c:v>1/10/2042</c:v>
                </c:pt>
                <c:pt idx="257">
                  <c:v>1/11/2042</c:v>
                </c:pt>
                <c:pt idx="258">
                  <c:v>1/12/2042</c:v>
                </c:pt>
                <c:pt idx="259">
                  <c:v>1/01/2043</c:v>
                </c:pt>
                <c:pt idx="260">
                  <c:v>1/02/2043</c:v>
                </c:pt>
                <c:pt idx="261">
                  <c:v>1/03/2043</c:v>
                </c:pt>
                <c:pt idx="262">
                  <c:v>1/04/2043</c:v>
                </c:pt>
                <c:pt idx="263">
                  <c:v>1/05/2043</c:v>
                </c:pt>
                <c:pt idx="264">
                  <c:v>1/06/2043</c:v>
                </c:pt>
                <c:pt idx="265">
                  <c:v>1/07/2043</c:v>
                </c:pt>
                <c:pt idx="266">
                  <c:v>1/08/2043</c:v>
                </c:pt>
                <c:pt idx="267">
                  <c:v>1/09/2043</c:v>
                </c:pt>
                <c:pt idx="268">
                  <c:v>1/10/2043</c:v>
                </c:pt>
                <c:pt idx="269">
                  <c:v>1/11/2043</c:v>
                </c:pt>
                <c:pt idx="270">
                  <c:v>1/12/2043</c:v>
                </c:pt>
                <c:pt idx="271">
                  <c:v>1/01/2044</c:v>
                </c:pt>
                <c:pt idx="272">
                  <c:v>1/02/2044</c:v>
                </c:pt>
                <c:pt idx="273">
                  <c:v>1/03/2044</c:v>
                </c:pt>
                <c:pt idx="274">
                  <c:v>1/04/2044</c:v>
                </c:pt>
                <c:pt idx="275">
                  <c:v>1/05/2044</c:v>
                </c:pt>
                <c:pt idx="276">
                  <c:v>1/06/2044</c:v>
                </c:pt>
                <c:pt idx="277">
                  <c:v>1/07/2044</c:v>
                </c:pt>
                <c:pt idx="278">
                  <c:v>1/08/2044</c:v>
                </c:pt>
                <c:pt idx="279">
                  <c:v>1/09/2044</c:v>
                </c:pt>
                <c:pt idx="280">
                  <c:v>1/10/2044</c:v>
                </c:pt>
                <c:pt idx="281">
                  <c:v>1/11/2044</c:v>
                </c:pt>
                <c:pt idx="282">
                  <c:v>1/12/2044</c:v>
                </c:pt>
                <c:pt idx="283">
                  <c:v>1/01/2045</c:v>
                </c:pt>
                <c:pt idx="284">
                  <c:v>1/02/2045</c:v>
                </c:pt>
                <c:pt idx="285">
                  <c:v>1/03/2045</c:v>
                </c:pt>
                <c:pt idx="286">
                  <c:v>1/04/2045</c:v>
                </c:pt>
                <c:pt idx="287">
                  <c:v>1/05/2045</c:v>
                </c:pt>
                <c:pt idx="288">
                  <c:v>1/06/2045</c:v>
                </c:pt>
                <c:pt idx="289">
                  <c:v>1/07/2045</c:v>
                </c:pt>
                <c:pt idx="290">
                  <c:v>1/08/2045</c:v>
                </c:pt>
                <c:pt idx="291">
                  <c:v>1/09/2045</c:v>
                </c:pt>
                <c:pt idx="292">
                  <c:v>1/10/2045</c:v>
                </c:pt>
                <c:pt idx="293">
                  <c:v>1/11/2045</c:v>
                </c:pt>
                <c:pt idx="294">
                  <c:v>1/12/2045</c:v>
                </c:pt>
                <c:pt idx="295">
                  <c:v>1/01/2046</c:v>
                </c:pt>
                <c:pt idx="296">
                  <c:v>1/02/2046</c:v>
                </c:pt>
                <c:pt idx="297">
                  <c:v>1/03/2046</c:v>
                </c:pt>
                <c:pt idx="298">
                  <c:v>1/04/2046</c:v>
                </c:pt>
                <c:pt idx="299">
                  <c:v>1/05/2046</c:v>
                </c:pt>
                <c:pt idx="300">
                  <c:v>1/06/2046</c:v>
                </c:pt>
                <c:pt idx="301">
                  <c:v>1/07/2046</c:v>
                </c:pt>
                <c:pt idx="302">
                  <c:v>1/08/2046</c:v>
                </c:pt>
                <c:pt idx="303">
                  <c:v>1/09/2046</c:v>
                </c:pt>
                <c:pt idx="304">
                  <c:v>1/10/2046</c:v>
                </c:pt>
                <c:pt idx="305">
                  <c:v>1/11/2046</c:v>
                </c:pt>
                <c:pt idx="306">
                  <c:v>1/12/2046</c:v>
                </c:pt>
                <c:pt idx="307">
                  <c:v>1/01/2047</c:v>
                </c:pt>
                <c:pt idx="308">
                  <c:v>1/02/2047</c:v>
                </c:pt>
                <c:pt idx="309">
                  <c:v>1/03/2047</c:v>
                </c:pt>
                <c:pt idx="310">
                  <c:v>1/04/2047</c:v>
                </c:pt>
                <c:pt idx="311">
                  <c:v>1/05/2047</c:v>
                </c:pt>
                <c:pt idx="312">
                  <c:v>1/06/2047</c:v>
                </c:pt>
                <c:pt idx="313">
                  <c:v>1/07/2047</c:v>
                </c:pt>
                <c:pt idx="314">
                  <c:v>1/08/2047</c:v>
                </c:pt>
                <c:pt idx="315">
                  <c:v>1/09/2047</c:v>
                </c:pt>
                <c:pt idx="316">
                  <c:v>1/10/2047</c:v>
                </c:pt>
                <c:pt idx="317">
                  <c:v>1/11/2047</c:v>
                </c:pt>
                <c:pt idx="318">
                  <c:v>1/12/2047</c:v>
                </c:pt>
                <c:pt idx="319">
                  <c:v>1/01/2048</c:v>
                </c:pt>
                <c:pt idx="320">
                  <c:v>1/02/2048</c:v>
                </c:pt>
                <c:pt idx="321">
                  <c:v>1/03/2048</c:v>
                </c:pt>
                <c:pt idx="322">
                  <c:v>1/04/2048</c:v>
                </c:pt>
                <c:pt idx="323">
                  <c:v>1/05/2048</c:v>
                </c:pt>
                <c:pt idx="324">
                  <c:v>1/06/2048</c:v>
                </c:pt>
                <c:pt idx="325">
                  <c:v>1/07/2048</c:v>
                </c:pt>
                <c:pt idx="326">
                  <c:v>1/08/2048</c:v>
                </c:pt>
                <c:pt idx="327">
                  <c:v>1/09/2048</c:v>
                </c:pt>
                <c:pt idx="328">
                  <c:v>1/10/2048</c:v>
                </c:pt>
                <c:pt idx="329">
                  <c:v>1/11/2048</c:v>
                </c:pt>
                <c:pt idx="330">
                  <c:v>1/12/2048</c:v>
                </c:pt>
                <c:pt idx="331">
                  <c:v>1/01/2049</c:v>
                </c:pt>
                <c:pt idx="332">
                  <c:v>1/02/2049</c:v>
                </c:pt>
                <c:pt idx="333">
                  <c:v>1/03/2049</c:v>
                </c:pt>
                <c:pt idx="334">
                  <c:v>1/04/2049</c:v>
                </c:pt>
                <c:pt idx="335">
                  <c:v>1/05/2049</c:v>
                </c:pt>
                <c:pt idx="336">
                  <c:v>1/06/2049</c:v>
                </c:pt>
                <c:pt idx="337">
                  <c:v>1/07/2049</c:v>
                </c:pt>
                <c:pt idx="338">
                  <c:v>1/08/2049</c:v>
                </c:pt>
                <c:pt idx="339">
                  <c:v>1/09/2049</c:v>
                </c:pt>
                <c:pt idx="340">
                  <c:v>1/10/2049</c:v>
                </c:pt>
                <c:pt idx="341">
                  <c:v>1/11/2049</c:v>
                </c:pt>
                <c:pt idx="342">
                  <c:v>1/12/2049</c:v>
                </c:pt>
                <c:pt idx="343">
                  <c:v>1/01/2050</c:v>
                </c:pt>
                <c:pt idx="344">
                  <c:v>1/02/2050</c:v>
                </c:pt>
                <c:pt idx="345">
                  <c:v>1/03/2050</c:v>
                </c:pt>
                <c:pt idx="346">
                  <c:v>1/04/2050</c:v>
                </c:pt>
                <c:pt idx="347">
                  <c:v>1/05/2050</c:v>
                </c:pt>
                <c:pt idx="348">
                  <c:v>1/06/2050</c:v>
                </c:pt>
                <c:pt idx="349">
                  <c:v>1/07/2050</c:v>
                </c:pt>
                <c:pt idx="350">
                  <c:v>1/08/2050</c:v>
                </c:pt>
                <c:pt idx="351">
                  <c:v>1/09/2050</c:v>
                </c:pt>
                <c:pt idx="352">
                  <c:v>1/10/2050</c:v>
                </c:pt>
                <c:pt idx="353">
                  <c:v>1/11/2050</c:v>
                </c:pt>
                <c:pt idx="354">
                  <c:v>1/12/2050</c:v>
                </c:pt>
                <c:pt idx="355">
                  <c:v>1/01/2051</c:v>
                </c:pt>
                <c:pt idx="356">
                  <c:v>1/02/2051</c:v>
                </c:pt>
              </c:strCache>
            </c:strRef>
          </c:cat>
          <c:val>
            <c:numRef>
              <c:f>_Hidden30!$F$2:$F$358</c:f>
              <c:numCache>
                <c:formatCode>General</c:formatCode>
                <c:ptCount val="357"/>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11500000000</c:v>
                </c:pt>
                <c:pt idx="54">
                  <c:v>11500000000</c:v>
                </c:pt>
                <c:pt idx="55">
                  <c:v>11500000000</c:v>
                </c:pt>
                <c:pt idx="56">
                  <c:v>9000000000</c:v>
                </c:pt>
                <c:pt idx="57">
                  <c:v>9000000000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9000000000</c:v>
                </c:pt>
                <c:pt idx="69">
                  <c:v>9000000000</c:v>
                </c:pt>
                <c:pt idx="70">
                  <c:v>9000000000</c:v>
                </c:pt>
                <c:pt idx="71">
                  <c:v>6500000000</c:v>
                </c:pt>
                <c:pt idx="72">
                  <c:v>6500000000</c:v>
                </c:pt>
                <c:pt idx="73">
                  <c:v>6500000000</c:v>
                </c:pt>
                <c:pt idx="74">
                  <c:v>6500000000</c:v>
                </c:pt>
                <c:pt idx="75">
                  <c:v>6500000000</c:v>
                </c:pt>
                <c:pt idx="76">
                  <c:v>6500000000</c:v>
                </c:pt>
                <c:pt idx="77">
                  <c:v>6500000000</c:v>
                </c:pt>
                <c:pt idx="78">
                  <c:v>5000000000</c:v>
                </c:pt>
                <c:pt idx="79">
                  <c:v>5000000000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5000000000</c:v>
                </c:pt>
                <c:pt idx="90">
                  <c:v>5000000000</c:v>
                </c:pt>
                <c:pt idx="91">
                  <c:v>5000000000</c:v>
                </c:pt>
                <c:pt idx="92">
                  <c:v>2500000000</c:v>
                </c:pt>
                <c:pt idx="93">
                  <c:v>2500000000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2500000000</c:v>
                </c:pt>
                <c:pt idx="105">
                  <c:v>2500000000</c:v>
                </c:pt>
                <c:pt idx="106">
                  <c:v>2500000000</c:v>
                </c:pt>
                <c:pt idx="107">
                  <c:v>0</c:v>
                </c:pt>
              </c:numCache>
            </c:numRef>
          </c:val>
          <c:smooth val="0"/>
          <c:extLst>
            <c:ext xmlns:c16="http://schemas.microsoft.com/office/drawing/2014/chart" uri="{C3380CC4-5D6E-409C-BE32-E72D297353CC}">
              <c16:uniqueId val="{00000004-98B3-4B2E-BABD-6CB3636B8AB9}"/>
            </c:ext>
          </c:extLst>
        </c:ser>
        <c:dLbls>
          <c:showLegendKey val="0"/>
          <c:showVal val="0"/>
          <c:showCatName val="0"/>
          <c:showSerName val="0"/>
          <c:showPercent val="0"/>
          <c:showBubbleSize val="0"/>
        </c:dLbls>
        <c:marker val="1"/>
        <c:smooth val="0"/>
        <c:axId val="1184720160"/>
        <c:axId val="1"/>
      </c:lineChart>
      <c:catAx>
        <c:axId val="1184720160"/>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84720160"/>
        <c:crosses val="autoZero"/>
        <c:crossBetween val="between"/>
      </c:valAx>
      <c:spPr>
        <a:noFill/>
        <a:ln w="25400">
          <a:noFill/>
        </a:ln>
      </c:spPr>
    </c:plotArea>
    <c:legend>
      <c:legendPos val="r"/>
      <c:layout>
        <c:manualLayout>
          <c:xMode val="edge"/>
          <c:yMode val="edge"/>
          <c:x val="0.68245902669387959"/>
          <c:y val="8.2452473847776958E-2"/>
          <c:w val="0.31306047284550387"/>
          <c:h val="0.143763287734585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3528F53-D886-4C96-B6B0-E5752F9561C1}"/>
            </a:ext>
          </a:extLst>
        </xdr:cNvPr>
        <xdr:cNvPicPr>
          <a:picLocks noChangeAspect="1"/>
        </xdr:cNvPicPr>
      </xdr:nvPicPr>
      <xdr:blipFill>
        <a:blip xmlns:r="http://schemas.openxmlformats.org/officeDocument/2006/relationships" r:embed="rId1"/>
        <a:stretch>
          <a:fillRect/>
        </a:stretch>
      </xdr:blipFill>
      <xdr:spPr>
        <a:xfrm>
          <a:off x="2174240" y="33172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9F66E235-0CD0-4961-B89F-78D901377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CA363395-DA2E-4D85-93F2-02D363EB9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7C899234-3E83-4072-9171-8FCFC5C16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E1584BC6-C58E-4154-B193-77A14F793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E913AD65-2B78-4D50-B039-8C818C6CA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FBAC1184-43E1-4597-9EED-12ECD3819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E81B8E6D-908E-4C8C-8AFE-7FC9C2923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025F78F5-6DD7-4E97-A6BC-972342349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9DF4868F-9286-4894-9522-E2827E2C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19</xdr:col>
      <xdr:colOff>0</xdr:colOff>
      <xdr:row>38</xdr:row>
      <xdr:rowOff>0</xdr:rowOff>
    </xdr:to>
    <xdr:graphicFrame macro="">
      <xdr:nvGraphicFramePr>
        <xdr:cNvPr id="1040" name="Chart 16">
          <a:extLst>
            <a:ext uri="{FF2B5EF4-FFF2-40B4-BE49-F238E27FC236}">
              <a16:creationId xmlns:a16="http://schemas.microsoft.com/office/drawing/2014/main" id="{7F4BD542-AF0D-4077-9382-18586BCB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81C822A5-6736-4C1E-AD47-802095581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A8E474B3-FD3F-4702-B19A-24C71A636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4E217D55-7DEE-4C19-8858-A8F51B554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6C2C6D87-FDD4-4421-B1A2-DFF5A2BDC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6A48C832-7045-40C0-9141-A53D3D9C8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8E68531D-A4D6-476D-B357-FE76A4938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D827E4D9-1297-4382-8BBE-E55C71F4C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D3F8-D29B-4944-9FCB-AAB70F8B6C5F}">
  <sheetPr>
    <tabColor rgb="FFE36E00"/>
  </sheetPr>
  <dimension ref="A1:A174"/>
  <sheetViews>
    <sheetView tabSelected="1" zoomScale="60" zoomScaleNormal="60" workbookViewId="0">
      <selection activeCell="A4" sqref="A4"/>
    </sheetView>
  </sheetViews>
  <sheetFormatPr defaultColWidth="9.1796875" defaultRowHeight="14.5" x14ac:dyDescent="0.35"/>
  <cols>
    <col min="1" max="1" width="242" style="34" customWidth="1"/>
    <col min="2" max="16384" width="9.1796875" style="34"/>
  </cols>
  <sheetData>
    <row r="1" spans="1:1" ht="31" x14ac:dyDescent="0.35">
      <c r="A1" s="33" t="s">
        <v>1554</v>
      </c>
    </row>
    <row r="3" spans="1:1" ht="15" x14ac:dyDescent="0.35">
      <c r="A3" s="35"/>
    </row>
    <row r="4" spans="1:1" ht="34" x14ac:dyDescent="0.35">
      <c r="A4" s="36" t="s">
        <v>1555</v>
      </c>
    </row>
    <row r="5" spans="1:1" ht="34" x14ac:dyDescent="0.35">
      <c r="A5" s="36" t="s">
        <v>1556</v>
      </c>
    </row>
    <row r="6" spans="1:1" ht="34" x14ac:dyDescent="0.35">
      <c r="A6" s="36" t="s">
        <v>1557</v>
      </c>
    </row>
    <row r="7" spans="1:1" ht="17" x14ac:dyDescent="0.35">
      <c r="A7" s="36"/>
    </row>
    <row r="8" spans="1:1" ht="18.5" x14ac:dyDescent="0.35">
      <c r="A8" s="37" t="s">
        <v>1558</v>
      </c>
    </row>
    <row r="9" spans="1:1" ht="34" x14ac:dyDescent="0.4">
      <c r="A9" s="38" t="s">
        <v>1559</v>
      </c>
    </row>
    <row r="10" spans="1:1" ht="68" x14ac:dyDescent="0.35">
      <c r="A10" s="39" t="s">
        <v>1560</v>
      </c>
    </row>
    <row r="11" spans="1:1" ht="34" x14ac:dyDescent="0.35">
      <c r="A11" s="39" t="s">
        <v>1561</v>
      </c>
    </row>
    <row r="12" spans="1:1" ht="17" x14ac:dyDescent="0.35">
      <c r="A12" s="39" t="s">
        <v>1562</v>
      </c>
    </row>
    <row r="13" spans="1:1" ht="17" x14ac:dyDescent="0.35">
      <c r="A13" s="39" t="s">
        <v>1563</v>
      </c>
    </row>
    <row r="14" spans="1:1" ht="17" x14ac:dyDescent="0.35">
      <c r="A14" s="39" t="s">
        <v>1564</v>
      </c>
    </row>
    <row r="15" spans="1:1" ht="17" x14ac:dyDescent="0.35">
      <c r="A15" s="39"/>
    </row>
    <row r="16" spans="1:1" ht="18.5" x14ac:dyDescent="0.35">
      <c r="A16" s="37" t="s">
        <v>1565</v>
      </c>
    </row>
    <row r="17" spans="1:1" ht="17" x14ac:dyDescent="0.35">
      <c r="A17" s="40" t="s">
        <v>1566</v>
      </c>
    </row>
    <row r="18" spans="1:1" ht="34" x14ac:dyDescent="0.35">
      <c r="A18" s="41" t="s">
        <v>1567</v>
      </c>
    </row>
    <row r="19" spans="1:1" ht="34" x14ac:dyDescent="0.35">
      <c r="A19" s="41" t="s">
        <v>1568</v>
      </c>
    </row>
    <row r="20" spans="1:1" ht="51" x14ac:dyDescent="0.35">
      <c r="A20" s="41" t="s">
        <v>1569</v>
      </c>
    </row>
    <row r="21" spans="1:1" ht="85" x14ac:dyDescent="0.35">
      <c r="A21" s="41" t="s">
        <v>1570</v>
      </c>
    </row>
    <row r="22" spans="1:1" ht="51" x14ac:dyDescent="0.35">
      <c r="A22" s="41" t="s">
        <v>1571</v>
      </c>
    </row>
    <row r="23" spans="1:1" ht="34" x14ac:dyDescent="0.35">
      <c r="A23" s="41" t="s">
        <v>1572</v>
      </c>
    </row>
    <row r="24" spans="1:1" ht="17" x14ac:dyDescent="0.35">
      <c r="A24" s="41" t="s">
        <v>1573</v>
      </c>
    </row>
    <row r="25" spans="1:1" ht="17" x14ac:dyDescent="0.35">
      <c r="A25" s="40" t="s">
        <v>1574</v>
      </c>
    </row>
    <row r="26" spans="1:1" ht="51" x14ac:dyDescent="0.4">
      <c r="A26" s="42" t="s">
        <v>1575</v>
      </c>
    </row>
    <row r="27" spans="1:1" ht="17" x14ac:dyDescent="0.4">
      <c r="A27" s="42" t="s">
        <v>1576</v>
      </c>
    </row>
    <row r="28" spans="1:1" ht="17" x14ac:dyDescent="0.35">
      <c r="A28" s="40" t="s">
        <v>1577</v>
      </c>
    </row>
    <row r="29" spans="1:1" ht="34" x14ac:dyDescent="0.35">
      <c r="A29" s="41" t="s">
        <v>1578</v>
      </c>
    </row>
    <row r="30" spans="1:1" ht="34" x14ac:dyDescent="0.35">
      <c r="A30" s="41" t="s">
        <v>1579</v>
      </c>
    </row>
    <row r="31" spans="1:1" ht="34" x14ac:dyDescent="0.35">
      <c r="A31" s="41" t="s">
        <v>1580</v>
      </c>
    </row>
    <row r="32" spans="1:1" ht="34" x14ac:dyDescent="0.35">
      <c r="A32" s="41" t="s">
        <v>1581</v>
      </c>
    </row>
    <row r="33" spans="1:1" ht="17" x14ac:dyDescent="0.35">
      <c r="A33" s="41"/>
    </row>
    <row r="34" spans="1:1" ht="18.5" x14ac:dyDescent="0.35">
      <c r="A34" s="37" t="s">
        <v>1582</v>
      </c>
    </row>
    <row r="35" spans="1:1" ht="17" x14ac:dyDescent="0.35">
      <c r="A35" s="40" t="s">
        <v>1583</v>
      </c>
    </row>
    <row r="36" spans="1:1" ht="34" x14ac:dyDescent="0.35">
      <c r="A36" s="41" t="s">
        <v>1584</v>
      </c>
    </row>
    <row r="37" spans="1:1" ht="34" x14ac:dyDescent="0.35">
      <c r="A37" s="41" t="s">
        <v>1585</v>
      </c>
    </row>
    <row r="38" spans="1:1" ht="34" x14ac:dyDescent="0.35">
      <c r="A38" s="41" t="s">
        <v>1586</v>
      </c>
    </row>
    <row r="39" spans="1:1" ht="17" x14ac:dyDescent="0.35">
      <c r="A39" s="41" t="s">
        <v>1587</v>
      </c>
    </row>
    <row r="40" spans="1:1" ht="17" x14ac:dyDescent="0.35">
      <c r="A40" s="41" t="s">
        <v>1588</v>
      </c>
    </row>
    <row r="41" spans="1:1" ht="17" x14ac:dyDescent="0.35">
      <c r="A41" s="40" t="s">
        <v>1589</v>
      </c>
    </row>
    <row r="42" spans="1:1" ht="17" x14ac:dyDescent="0.35">
      <c r="A42" s="41" t="s">
        <v>1590</v>
      </c>
    </row>
    <row r="43" spans="1:1" ht="17" x14ac:dyDescent="0.4">
      <c r="A43" s="42" t="s">
        <v>1591</v>
      </c>
    </row>
    <row r="44" spans="1:1" ht="17" x14ac:dyDescent="0.35">
      <c r="A44" s="40" t="s">
        <v>1592</v>
      </c>
    </row>
    <row r="45" spans="1:1" ht="34" x14ac:dyDescent="0.4">
      <c r="A45" s="42" t="s">
        <v>1593</v>
      </c>
    </row>
    <row r="46" spans="1:1" ht="34" x14ac:dyDescent="0.35">
      <c r="A46" s="41" t="s">
        <v>1594</v>
      </c>
    </row>
    <row r="47" spans="1:1" ht="34" x14ac:dyDescent="0.35">
      <c r="A47" s="41" t="s">
        <v>1595</v>
      </c>
    </row>
    <row r="48" spans="1:1" ht="17" x14ac:dyDescent="0.35">
      <c r="A48" s="41" t="s">
        <v>1596</v>
      </c>
    </row>
    <row r="49" spans="1:1" ht="17" x14ac:dyDescent="0.4">
      <c r="A49" s="42" t="s">
        <v>1597</v>
      </c>
    </row>
    <row r="50" spans="1:1" ht="17" x14ac:dyDescent="0.35">
      <c r="A50" s="40" t="s">
        <v>1598</v>
      </c>
    </row>
    <row r="51" spans="1:1" ht="34" x14ac:dyDescent="0.4">
      <c r="A51" s="42" t="s">
        <v>1599</v>
      </c>
    </row>
    <row r="52" spans="1:1" ht="17" x14ac:dyDescent="0.35">
      <c r="A52" s="41" t="s">
        <v>1600</v>
      </c>
    </row>
    <row r="53" spans="1:1" ht="34" x14ac:dyDescent="0.4">
      <c r="A53" s="42" t="s">
        <v>1601</v>
      </c>
    </row>
    <row r="54" spans="1:1" ht="17" x14ac:dyDescent="0.35">
      <c r="A54" s="40" t="s">
        <v>1602</v>
      </c>
    </row>
    <row r="55" spans="1:1" ht="17" x14ac:dyDescent="0.4">
      <c r="A55" s="42" t="s">
        <v>1603</v>
      </c>
    </row>
    <row r="56" spans="1:1" ht="34" x14ac:dyDescent="0.35">
      <c r="A56" s="41" t="s">
        <v>1604</v>
      </c>
    </row>
    <row r="57" spans="1:1" ht="17" x14ac:dyDescent="0.35">
      <c r="A57" s="41" t="s">
        <v>1605</v>
      </c>
    </row>
    <row r="58" spans="1:1" ht="17" x14ac:dyDescent="0.35">
      <c r="A58" s="41" t="s">
        <v>1606</v>
      </c>
    </row>
    <row r="59" spans="1:1" ht="17" x14ac:dyDescent="0.35">
      <c r="A59" s="40" t="s">
        <v>1607</v>
      </c>
    </row>
    <row r="60" spans="1:1" ht="17" x14ac:dyDescent="0.35">
      <c r="A60" s="41" t="s">
        <v>1608</v>
      </c>
    </row>
    <row r="61" spans="1:1" ht="17" x14ac:dyDescent="0.35">
      <c r="A61" s="43"/>
    </row>
    <row r="62" spans="1:1" ht="18.5" x14ac:dyDescent="0.35">
      <c r="A62" s="37" t="s">
        <v>1609</v>
      </c>
    </row>
    <row r="63" spans="1:1" ht="17" x14ac:dyDescent="0.35">
      <c r="A63" s="40" t="s">
        <v>1610</v>
      </c>
    </row>
    <row r="64" spans="1:1" ht="34" x14ac:dyDescent="0.35">
      <c r="A64" s="41" t="s">
        <v>1611</v>
      </c>
    </row>
    <row r="65" spans="1:1" ht="17" x14ac:dyDescent="0.35">
      <c r="A65" s="41" t="s">
        <v>1612</v>
      </c>
    </row>
    <row r="66" spans="1:1" ht="34" x14ac:dyDescent="0.35">
      <c r="A66" s="39" t="s">
        <v>1613</v>
      </c>
    </row>
    <row r="67" spans="1:1" ht="34" x14ac:dyDescent="0.35">
      <c r="A67" s="39" t="s">
        <v>1614</v>
      </c>
    </row>
    <row r="68" spans="1:1" ht="34" x14ac:dyDescent="0.35">
      <c r="A68" s="39" t="s">
        <v>1615</v>
      </c>
    </row>
    <row r="69" spans="1:1" ht="17" x14ac:dyDescent="0.35">
      <c r="A69" s="44" t="s">
        <v>1616</v>
      </c>
    </row>
    <row r="70" spans="1:1" ht="51" x14ac:dyDescent="0.35">
      <c r="A70" s="39" t="s">
        <v>1617</v>
      </c>
    </row>
    <row r="71" spans="1:1" ht="17" x14ac:dyDescent="0.35">
      <c r="A71" s="39" t="s">
        <v>1618</v>
      </c>
    </row>
    <row r="72" spans="1:1" ht="17" x14ac:dyDescent="0.35">
      <c r="A72" s="44" t="s">
        <v>1619</v>
      </c>
    </row>
    <row r="73" spans="1:1" ht="17" x14ac:dyDescent="0.35">
      <c r="A73" s="39" t="s">
        <v>1620</v>
      </c>
    </row>
    <row r="74" spans="1:1" ht="17" x14ac:dyDescent="0.35">
      <c r="A74" s="44" t="s">
        <v>1621</v>
      </c>
    </row>
    <row r="75" spans="1:1" ht="34" x14ac:dyDescent="0.35">
      <c r="A75" s="39" t="s">
        <v>1622</v>
      </c>
    </row>
    <row r="76" spans="1:1" ht="17" x14ac:dyDescent="0.35">
      <c r="A76" s="39" t="s">
        <v>1623</v>
      </c>
    </row>
    <row r="77" spans="1:1" ht="51" x14ac:dyDescent="0.35">
      <c r="A77" s="39" t="s">
        <v>1624</v>
      </c>
    </row>
    <row r="78" spans="1:1" ht="17" x14ac:dyDescent="0.35">
      <c r="A78" s="44" t="s">
        <v>1625</v>
      </c>
    </row>
    <row r="79" spans="1:1" ht="17" x14ac:dyDescent="0.4">
      <c r="A79" s="38" t="s">
        <v>1626</v>
      </c>
    </row>
    <row r="80" spans="1:1" ht="17" x14ac:dyDescent="0.35">
      <c r="A80" s="44" t="s">
        <v>1627</v>
      </c>
    </row>
    <row r="81" spans="1:1" ht="34" x14ac:dyDescent="0.35">
      <c r="A81" s="39" t="s">
        <v>1628</v>
      </c>
    </row>
    <row r="82" spans="1:1" ht="34" x14ac:dyDescent="0.35">
      <c r="A82" s="39" t="s">
        <v>1629</v>
      </c>
    </row>
    <row r="83" spans="1:1" ht="34" x14ac:dyDescent="0.35">
      <c r="A83" s="39" t="s">
        <v>1630</v>
      </c>
    </row>
    <row r="84" spans="1:1" ht="34" x14ac:dyDescent="0.35">
      <c r="A84" s="39" t="s">
        <v>1631</v>
      </c>
    </row>
    <row r="85" spans="1:1" ht="34" x14ac:dyDescent="0.35">
      <c r="A85" s="39" t="s">
        <v>1632</v>
      </c>
    </row>
    <row r="86" spans="1:1" ht="17" x14ac:dyDescent="0.35">
      <c r="A86" s="44" t="s">
        <v>1633</v>
      </c>
    </row>
    <row r="87" spans="1:1" ht="17" x14ac:dyDescent="0.35">
      <c r="A87" s="39" t="s">
        <v>1634</v>
      </c>
    </row>
    <row r="88" spans="1:1" ht="17" x14ac:dyDescent="0.35">
      <c r="A88" s="39" t="s">
        <v>1635</v>
      </c>
    </row>
    <row r="89" spans="1:1" ht="17" x14ac:dyDescent="0.35">
      <c r="A89" s="44" t="s">
        <v>1636</v>
      </c>
    </row>
    <row r="90" spans="1:1" ht="34" x14ac:dyDescent="0.35">
      <c r="A90" s="39" t="s">
        <v>1637</v>
      </c>
    </row>
    <row r="91" spans="1:1" ht="17" x14ac:dyDescent="0.35">
      <c r="A91" s="44" t="s">
        <v>1638</v>
      </c>
    </row>
    <row r="92" spans="1:1" ht="17" x14ac:dyDescent="0.4">
      <c r="A92" s="38" t="s">
        <v>1639</v>
      </c>
    </row>
    <row r="93" spans="1:1" ht="17" x14ac:dyDescent="0.35">
      <c r="A93" s="39" t="s">
        <v>1640</v>
      </c>
    </row>
    <row r="94" spans="1:1" ht="17" x14ac:dyDescent="0.35">
      <c r="A94" s="39"/>
    </row>
    <row r="95" spans="1:1" ht="18.5" x14ac:dyDescent="0.35">
      <c r="A95" s="37" t="s">
        <v>1641</v>
      </c>
    </row>
    <row r="96" spans="1:1" ht="34" x14ac:dyDescent="0.4">
      <c r="A96" s="38" t="s">
        <v>1642</v>
      </c>
    </row>
    <row r="97" spans="1:1" ht="17" x14ac:dyDescent="0.4">
      <c r="A97" s="38" t="s">
        <v>1643</v>
      </c>
    </row>
    <row r="98" spans="1:1" ht="17" x14ac:dyDescent="0.35">
      <c r="A98" s="44" t="s">
        <v>1644</v>
      </c>
    </row>
    <row r="99" spans="1:1" ht="17" x14ac:dyDescent="0.35">
      <c r="A99" s="36" t="s">
        <v>1645</v>
      </c>
    </row>
    <row r="100" spans="1:1" ht="17" x14ac:dyDescent="0.35">
      <c r="A100" s="39" t="s">
        <v>1646</v>
      </c>
    </row>
    <row r="101" spans="1:1" ht="17" x14ac:dyDescent="0.35">
      <c r="A101" s="39" t="s">
        <v>1647</v>
      </c>
    </row>
    <row r="102" spans="1:1" ht="17" x14ac:dyDescent="0.35">
      <c r="A102" s="39" t="s">
        <v>1648</v>
      </c>
    </row>
    <row r="103" spans="1:1" ht="17" x14ac:dyDescent="0.35">
      <c r="A103" s="39" t="s">
        <v>1649</v>
      </c>
    </row>
    <row r="104" spans="1:1" ht="34" x14ac:dyDescent="0.35">
      <c r="A104" s="39" t="s">
        <v>1650</v>
      </c>
    </row>
    <row r="105" spans="1:1" ht="17" x14ac:dyDescent="0.35">
      <c r="A105" s="36" t="s">
        <v>1651</v>
      </c>
    </row>
    <row r="106" spans="1:1" ht="17" x14ac:dyDescent="0.35">
      <c r="A106" s="39" t="s">
        <v>1652</v>
      </c>
    </row>
    <row r="107" spans="1:1" ht="17" x14ac:dyDescent="0.35">
      <c r="A107" s="39" t="s">
        <v>1653</v>
      </c>
    </row>
    <row r="108" spans="1:1" ht="17" x14ac:dyDescent="0.35">
      <c r="A108" s="39" t="s">
        <v>1654</v>
      </c>
    </row>
    <row r="109" spans="1:1" ht="17" x14ac:dyDescent="0.35">
      <c r="A109" s="39" t="s">
        <v>1655</v>
      </c>
    </row>
    <row r="110" spans="1:1" ht="17" x14ac:dyDescent="0.35">
      <c r="A110" s="39" t="s">
        <v>1656</v>
      </c>
    </row>
    <row r="111" spans="1:1" ht="17" x14ac:dyDescent="0.35">
      <c r="A111" s="39" t="s">
        <v>1657</v>
      </c>
    </row>
    <row r="112" spans="1:1" ht="17" x14ac:dyDescent="0.35">
      <c r="A112" s="44" t="s">
        <v>1658</v>
      </c>
    </row>
    <row r="113" spans="1:1" ht="17" x14ac:dyDescent="0.35">
      <c r="A113" s="39" t="s">
        <v>1659</v>
      </c>
    </row>
    <row r="114" spans="1:1" ht="17" x14ac:dyDescent="0.35">
      <c r="A114" s="36" t="s">
        <v>1660</v>
      </c>
    </row>
    <row r="115" spans="1:1" ht="17" x14ac:dyDescent="0.35">
      <c r="A115" s="39" t="s">
        <v>1661</v>
      </c>
    </row>
    <row r="116" spans="1:1" ht="17" x14ac:dyDescent="0.35">
      <c r="A116" s="39" t="s">
        <v>1662</v>
      </c>
    </row>
    <row r="117" spans="1:1" ht="17" x14ac:dyDescent="0.35">
      <c r="A117" s="36" t="s">
        <v>1663</v>
      </c>
    </row>
    <row r="118" spans="1:1" ht="17" x14ac:dyDescent="0.35">
      <c r="A118" s="39" t="s">
        <v>1664</v>
      </c>
    </row>
    <row r="119" spans="1:1" ht="17" x14ac:dyDescent="0.35">
      <c r="A119" s="39" t="s">
        <v>1665</v>
      </c>
    </row>
    <row r="120" spans="1:1" ht="17" x14ac:dyDescent="0.35">
      <c r="A120" s="39" t="s">
        <v>1666</v>
      </c>
    </row>
    <row r="121" spans="1:1" ht="17" x14ac:dyDescent="0.35">
      <c r="A121" s="44" t="s">
        <v>1667</v>
      </c>
    </row>
    <row r="122" spans="1:1" ht="17" x14ac:dyDescent="0.35">
      <c r="A122" s="36" t="s">
        <v>1668</v>
      </c>
    </row>
    <row r="123" spans="1:1" ht="17" x14ac:dyDescent="0.35">
      <c r="A123" s="36" t="s">
        <v>1669</v>
      </c>
    </row>
    <row r="124" spans="1:1" ht="17" x14ac:dyDescent="0.35">
      <c r="A124" s="39" t="s">
        <v>1670</v>
      </c>
    </row>
    <row r="125" spans="1:1" ht="17" x14ac:dyDescent="0.35">
      <c r="A125" s="39" t="s">
        <v>1671</v>
      </c>
    </row>
    <row r="126" spans="1:1" ht="17" x14ac:dyDescent="0.35">
      <c r="A126" s="39" t="s">
        <v>1672</v>
      </c>
    </row>
    <row r="127" spans="1:1" ht="17" x14ac:dyDescent="0.35">
      <c r="A127" s="39" t="s">
        <v>1673</v>
      </c>
    </row>
    <row r="128" spans="1:1" ht="17" x14ac:dyDescent="0.35">
      <c r="A128" s="39" t="s">
        <v>1674</v>
      </c>
    </row>
    <row r="129" spans="1:1" ht="17" x14ac:dyDescent="0.35">
      <c r="A129" s="44" t="s">
        <v>1675</v>
      </c>
    </row>
    <row r="130" spans="1:1" ht="34" x14ac:dyDescent="0.35">
      <c r="A130" s="39" t="s">
        <v>1676</v>
      </c>
    </row>
    <row r="131" spans="1:1" ht="68" x14ac:dyDescent="0.35">
      <c r="A131" s="39" t="s">
        <v>1677</v>
      </c>
    </row>
    <row r="132" spans="1:1" ht="34" x14ac:dyDescent="0.35">
      <c r="A132" s="39" t="s">
        <v>1678</v>
      </c>
    </row>
    <row r="133" spans="1:1" ht="17" x14ac:dyDescent="0.35">
      <c r="A133" s="44" t="s">
        <v>1679</v>
      </c>
    </row>
    <row r="134" spans="1:1" ht="34" x14ac:dyDescent="0.35">
      <c r="A134" s="36" t="s">
        <v>1680</v>
      </c>
    </row>
    <row r="135" spans="1:1" ht="17" x14ac:dyDescent="0.35">
      <c r="A135" s="36"/>
    </row>
    <row r="136" spans="1:1" ht="18.5" x14ac:dyDescent="0.35">
      <c r="A136" s="37" t="s">
        <v>1681</v>
      </c>
    </row>
    <row r="137" spans="1:1" ht="17" x14ac:dyDescent="0.35">
      <c r="A137" s="39" t="s">
        <v>1682</v>
      </c>
    </row>
    <row r="138" spans="1:1" ht="34" x14ac:dyDescent="0.35">
      <c r="A138" s="41" t="s">
        <v>1683</v>
      </c>
    </row>
    <row r="139" spans="1:1" ht="34" x14ac:dyDescent="0.35">
      <c r="A139" s="41" t="s">
        <v>1684</v>
      </c>
    </row>
    <row r="140" spans="1:1" ht="17" x14ac:dyDescent="0.35">
      <c r="A140" s="40" t="s">
        <v>1685</v>
      </c>
    </row>
    <row r="141" spans="1:1" ht="17" x14ac:dyDescent="0.35">
      <c r="A141" s="45" t="s">
        <v>1686</v>
      </c>
    </row>
    <row r="142" spans="1:1" ht="34" x14ac:dyDescent="0.4">
      <c r="A142" s="42" t="s">
        <v>1687</v>
      </c>
    </row>
    <row r="143" spans="1:1" ht="17" x14ac:dyDescent="0.35">
      <c r="A143" s="41" t="s">
        <v>1688</v>
      </c>
    </row>
    <row r="144" spans="1:1" ht="17" x14ac:dyDescent="0.35">
      <c r="A144" s="41" t="s">
        <v>1689</v>
      </c>
    </row>
    <row r="145" spans="1:1" ht="17" x14ac:dyDescent="0.35">
      <c r="A145" s="45" t="s">
        <v>1690</v>
      </c>
    </row>
    <row r="146" spans="1:1" ht="17" x14ac:dyDescent="0.35">
      <c r="A146" s="40" t="s">
        <v>1691</v>
      </c>
    </row>
    <row r="147" spans="1:1" ht="17" x14ac:dyDescent="0.35">
      <c r="A147" s="45" t="s">
        <v>1692</v>
      </c>
    </row>
    <row r="148" spans="1:1" ht="17" x14ac:dyDescent="0.35">
      <c r="A148" s="41" t="s">
        <v>1693</v>
      </c>
    </row>
    <row r="149" spans="1:1" ht="17" x14ac:dyDescent="0.35">
      <c r="A149" s="41" t="s">
        <v>1694</v>
      </c>
    </row>
    <row r="150" spans="1:1" ht="17" x14ac:dyDescent="0.35">
      <c r="A150" s="41" t="s">
        <v>1695</v>
      </c>
    </row>
    <row r="151" spans="1:1" ht="34" x14ac:dyDescent="0.35">
      <c r="A151" s="45" t="s">
        <v>1696</v>
      </c>
    </row>
    <row r="152" spans="1:1" ht="17" x14ac:dyDescent="0.35">
      <c r="A152" s="40" t="s">
        <v>1697</v>
      </c>
    </row>
    <row r="153" spans="1:1" ht="17" x14ac:dyDescent="0.35">
      <c r="A153" s="41" t="s">
        <v>1698</v>
      </c>
    </row>
    <row r="154" spans="1:1" ht="17" x14ac:dyDescent="0.35">
      <c r="A154" s="41" t="s">
        <v>1699</v>
      </c>
    </row>
    <row r="155" spans="1:1" ht="17" x14ac:dyDescent="0.35">
      <c r="A155" s="41" t="s">
        <v>1700</v>
      </c>
    </row>
    <row r="156" spans="1:1" ht="17" x14ac:dyDescent="0.35">
      <c r="A156" s="41" t="s">
        <v>1701</v>
      </c>
    </row>
    <row r="157" spans="1:1" ht="34" x14ac:dyDescent="0.35">
      <c r="A157" s="41" t="s">
        <v>1702</v>
      </c>
    </row>
    <row r="158" spans="1:1" ht="34" x14ac:dyDescent="0.35">
      <c r="A158" s="41" t="s">
        <v>1703</v>
      </c>
    </row>
    <row r="159" spans="1:1" ht="17" x14ac:dyDescent="0.35">
      <c r="A159" s="40" t="s">
        <v>1704</v>
      </c>
    </row>
    <row r="160" spans="1:1" ht="34" x14ac:dyDescent="0.35">
      <c r="A160" s="41" t="s">
        <v>1705</v>
      </c>
    </row>
    <row r="161" spans="1:1" ht="34" x14ac:dyDescent="0.35">
      <c r="A161" s="41" t="s">
        <v>1706</v>
      </c>
    </row>
    <row r="162" spans="1:1" ht="17" x14ac:dyDescent="0.35">
      <c r="A162" s="41" t="s">
        <v>1707</v>
      </c>
    </row>
    <row r="163" spans="1:1" ht="17" x14ac:dyDescent="0.35">
      <c r="A163" s="40" t="s">
        <v>1708</v>
      </c>
    </row>
    <row r="164" spans="1:1" ht="34" x14ac:dyDescent="0.4">
      <c r="A164" s="42" t="s">
        <v>1709</v>
      </c>
    </row>
    <row r="165" spans="1:1" ht="34" x14ac:dyDescent="0.35">
      <c r="A165" s="41" t="s">
        <v>1710</v>
      </c>
    </row>
    <row r="166" spans="1:1" ht="17" x14ac:dyDescent="0.35">
      <c r="A166" s="40" t="s">
        <v>1711</v>
      </c>
    </row>
    <row r="167" spans="1:1" ht="17" x14ac:dyDescent="0.35">
      <c r="A167" s="41" t="s">
        <v>1712</v>
      </c>
    </row>
    <row r="168" spans="1:1" ht="17" x14ac:dyDescent="0.35">
      <c r="A168" s="40" t="s">
        <v>1713</v>
      </c>
    </row>
    <row r="169" spans="1:1" ht="17" x14ac:dyDescent="0.4">
      <c r="A169" s="42" t="s">
        <v>1714</v>
      </c>
    </row>
    <row r="170" spans="1:1" ht="17" x14ac:dyDescent="0.4">
      <c r="A170" s="42"/>
    </row>
    <row r="171" spans="1:1" ht="17" x14ac:dyDescent="0.4">
      <c r="A171" s="42"/>
    </row>
    <row r="172" spans="1:1" ht="17" x14ac:dyDescent="0.4">
      <c r="A172" s="42"/>
    </row>
    <row r="173" spans="1:1" ht="17" x14ac:dyDescent="0.4">
      <c r="A173" s="42"/>
    </row>
    <row r="174" spans="1:1" ht="17" x14ac:dyDescent="0.4">
      <c r="A174" s="42"/>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&amp;R&amp;1#&amp;"Calibri"&amp;10&amp;K0000FFClassification : Internal</oddFooter>
  </headerFooter>
  <rowBreaks count="4" manualBreakCount="4">
    <brk id="15" man="1"/>
    <brk id="49" man="1"/>
    <brk id="90"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532D-9238-4B01-BAED-B3CE2D397D34}">
  <sheetPr>
    <tabColor rgb="FF847A75"/>
  </sheetPr>
  <dimension ref="B1:J43"/>
  <sheetViews>
    <sheetView zoomScale="80" zoomScaleNormal="80" workbookViewId="0">
      <selection activeCell="F9" sqref="F9"/>
    </sheetView>
  </sheetViews>
  <sheetFormatPr defaultRowHeight="14.5" x14ac:dyDescent="0.35"/>
  <cols>
    <col min="1" max="1" width="8.7265625" style="34"/>
    <col min="2" max="10" width="12.453125" style="34" customWidth="1"/>
    <col min="11" max="16384" width="8.7265625" style="34"/>
  </cols>
  <sheetData>
    <row r="1" spans="2:10" ht="15" thickBot="1" x14ac:dyDescent="0.4"/>
    <row r="2" spans="2:10" x14ac:dyDescent="0.35">
      <c r="B2" s="46"/>
      <c r="C2" s="47"/>
      <c r="D2" s="47"/>
      <c r="E2" s="47"/>
      <c r="F2" s="47"/>
      <c r="G2" s="47"/>
      <c r="H2" s="47"/>
      <c r="I2" s="47"/>
      <c r="J2" s="48"/>
    </row>
    <row r="3" spans="2:10" x14ac:dyDescent="0.35">
      <c r="B3" s="49"/>
      <c r="C3" s="50"/>
      <c r="D3" s="50"/>
      <c r="E3" s="50"/>
      <c r="F3" s="50"/>
      <c r="G3" s="50"/>
      <c r="H3" s="50"/>
      <c r="I3" s="50"/>
      <c r="J3" s="51"/>
    </row>
    <row r="4" spans="2:10" x14ac:dyDescent="0.35">
      <c r="B4" s="49"/>
      <c r="C4" s="50"/>
      <c r="D4" s="50"/>
      <c r="E4" s="50"/>
      <c r="F4" s="50"/>
      <c r="G4" s="50"/>
      <c r="H4" s="50"/>
      <c r="I4" s="50"/>
      <c r="J4" s="51"/>
    </row>
    <row r="5" spans="2:10" ht="31" x14ac:dyDescent="0.45">
      <c r="B5" s="49"/>
      <c r="C5" s="50"/>
      <c r="D5" s="50"/>
      <c r="E5" s="52"/>
      <c r="F5" s="53" t="s">
        <v>1715</v>
      </c>
      <c r="G5" s="50"/>
      <c r="H5" s="50"/>
      <c r="I5" s="50"/>
      <c r="J5" s="51"/>
    </row>
    <row r="6" spans="2:10" ht="41.25" customHeight="1" x14ac:dyDescent="0.35">
      <c r="B6" s="49"/>
      <c r="C6" s="50"/>
      <c r="D6" s="50"/>
      <c r="E6" s="162" t="s">
        <v>1716</v>
      </c>
      <c r="F6" s="162"/>
      <c r="G6" s="162"/>
      <c r="H6" s="50"/>
      <c r="I6" s="50"/>
      <c r="J6" s="51"/>
    </row>
    <row r="7" spans="2:10" ht="26" x14ac:dyDescent="0.35">
      <c r="B7" s="49"/>
      <c r="C7" s="50"/>
      <c r="D7" s="50"/>
      <c r="E7" s="50"/>
      <c r="F7" s="54" t="s">
        <v>7</v>
      </c>
      <c r="G7" s="50"/>
      <c r="H7" s="50"/>
      <c r="I7" s="50"/>
      <c r="J7" s="51"/>
    </row>
    <row r="8" spans="2:10" ht="26" x14ac:dyDescent="0.35">
      <c r="B8" s="49"/>
      <c r="C8" s="50"/>
      <c r="D8" s="50"/>
      <c r="E8" s="50"/>
      <c r="F8" s="54" t="s">
        <v>1717</v>
      </c>
      <c r="G8" s="50"/>
      <c r="H8" s="50"/>
      <c r="I8" s="50"/>
      <c r="J8" s="51"/>
    </row>
    <row r="9" spans="2:10" ht="21" x14ac:dyDescent="0.35">
      <c r="B9" s="49"/>
      <c r="C9" s="50"/>
      <c r="D9" s="50"/>
      <c r="E9" s="50"/>
      <c r="F9" s="55" t="s">
        <v>1718</v>
      </c>
      <c r="G9" s="50"/>
      <c r="H9" s="50"/>
      <c r="I9" s="50"/>
      <c r="J9" s="51"/>
    </row>
    <row r="10" spans="2:10" ht="21" x14ac:dyDescent="0.35">
      <c r="B10" s="49"/>
      <c r="C10" s="50"/>
      <c r="D10" s="50"/>
      <c r="E10" s="50"/>
      <c r="F10" s="55" t="s">
        <v>1719</v>
      </c>
      <c r="G10" s="50"/>
      <c r="H10" s="50"/>
      <c r="I10" s="50"/>
      <c r="J10" s="51"/>
    </row>
    <row r="11" spans="2:10" ht="21" x14ac:dyDescent="0.35">
      <c r="B11" s="49"/>
      <c r="C11" s="50"/>
      <c r="D11" s="50"/>
      <c r="E11" s="50"/>
      <c r="F11" s="55"/>
      <c r="G11" s="50"/>
      <c r="H11" s="50"/>
      <c r="I11" s="50"/>
      <c r="J11" s="51"/>
    </row>
    <row r="12" spans="2:10" x14ac:dyDescent="0.35">
      <c r="B12" s="49"/>
      <c r="C12" s="50"/>
      <c r="D12" s="50"/>
      <c r="E12" s="50"/>
      <c r="F12" s="50"/>
      <c r="G12" s="50"/>
      <c r="H12" s="50"/>
      <c r="I12" s="50"/>
      <c r="J12" s="51"/>
    </row>
    <row r="13" spans="2:10" x14ac:dyDescent="0.35">
      <c r="B13" s="49"/>
      <c r="C13" s="50"/>
      <c r="D13" s="50"/>
      <c r="E13" s="50"/>
      <c r="F13" s="50"/>
      <c r="G13" s="50"/>
      <c r="H13" s="50"/>
      <c r="I13" s="50"/>
      <c r="J13" s="51"/>
    </row>
    <row r="14" spans="2:10" x14ac:dyDescent="0.35">
      <c r="B14" s="49"/>
      <c r="C14" s="50"/>
      <c r="D14" s="50"/>
      <c r="E14" s="50"/>
      <c r="F14" s="50"/>
      <c r="G14" s="50"/>
      <c r="H14" s="50"/>
      <c r="I14" s="50"/>
      <c r="J14" s="51"/>
    </row>
    <row r="15" spans="2:10" x14ac:dyDescent="0.35">
      <c r="B15" s="49"/>
      <c r="C15" s="50"/>
      <c r="D15" s="50"/>
      <c r="E15" s="50"/>
      <c r="F15" s="50"/>
      <c r="G15" s="50"/>
      <c r="H15" s="50"/>
      <c r="I15" s="50"/>
      <c r="J15" s="51"/>
    </row>
    <row r="16" spans="2:10" x14ac:dyDescent="0.35">
      <c r="B16" s="49"/>
      <c r="C16" s="50"/>
      <c r="D16" s="50"/>
      <c r="E16" s="50"/>
      <c r="F16" s="50"/>
      <c r="G16" s="50"/>
      <c r="H16" s="50"/>
      <c r="I16" s="50"/>
      <c r="J16" s="51"/>
    </row>
    <row r="17" spans="2:10" x14ac:dyDescent="0.35">
      <c r="B17" s="49"/>
      <c r="C17" s="50"/>
      <c r="D17" s="50"/>
      <c r="E17" s="50"/>
      <c r="F17" s="50"/>
      <c r="G17" s="50"/>
      <c r="H17" s="50"/>
      <c r="I17" s="50"/>
      <c r="J17" s="51"/>
    </row>
    <row r="18" spans="2:10" x14ac:dyDescent="0.35">
      <c r="B18" s="49"/>
      <c r="C18" s="50"/>
      <c r="D18" s="50"/>
      <c r="E18" s="50"/>
      <c r="F18" s="50"/>
      <c r="G18" s="50"/>
      <c r="H18" s="50"/>
      <c r="I18" s="50"/>
      <c r="J18" s="51"/>
    </row>
    <row r="19" spans="2:10" x14ac:dyDescent="0.35">
      <c r="B19" s="49"/>
      <c r="C19" s="50"/>
      <c r="D19" s="50"/>
      <c r="E19" s="50"/>
      <c r="F19" s="50"/>
      <c r="G19" s="50"/>
      <c r="H19" s="50"/>
      <c r="I19" s="50"/>
      <c r="J19" s="51"/>
    </row>
    <row r="20" spans="2:10" x14ac:dyDescent="0.35">
      <c r="B20" s="49"/>
      <c r="C20" s="50"/>
      <c r="D20" s="50"/>
      <c r="E20" s="50"/>
      <c r="F20" s="50"/>
      <c r="G20" s="50"/>
      <c r="H20" s="50"/>
      <c r="I20" s="50"/>
      <c r="J20" s="51"/>
    </row>
    <row r="21" spans="2:10" x14ac:dyDescent="0.35">
      <c r="B21" s="49"/>
      <c r="C21" s="50"/>
      <c r="D21" s="50"/>
      <c r="E21" s="50"/>
      <c r="F21" s="50"/>
      <c r="G21" s="50"/>
      <c r="H21" s="50"/>
      <c r="I21" s="50"/>
      <c r="J21" s="51"/>
    </row>
    <row r="22" spans="2:10" x14ac:dyDescent="0.35">
      <c r="B22" s="49"/>
      <c r="C22" s="50"/>
      <c r="D22" s="50"/>
      <c r="E22" s="50"/>
      <c r="F22" s="56" t="s">
        <v>1720</v>
      </c>
      <c r="G22" s="50"/>
      <c r="H22" s="50"/>
      <c r="I22" s="50"/>
      <c r="J22" s="51"/>
    </row>
    <row r="23" spans="2:10" x14ac:dyDescent="0.35">
      <c r="B23" s="49"/>
      <c r="C23" s="50"/>
      <c r="D23" s="50"/>
      <c r="E23" s="50"/>
      <c r="F23" s="57"/>
      <c r="G23" s="50"/>
      <c r="H23" s="50"/>
      <c r="I23" s="50"/>
      <c r="J23" s="51"/>
    </row>
    <row r="24" spans="2:10" x14ac:dyDescent="0.35">
      <c r="B24" s="49"/>
      <c r="C24" s="50"/>
      <c r="D24" s="157" t="s">
        <v>1721</v>
      </c>
      <c r="E24" s="158" t="s">
        <v>1722</v>
      </c>
      <c r="F24" s="158"/>
      <c r="G24" s="158"/>
      <c r="H24" s="158"/>
      <c r="I24" s="50"/>
      <c r="J24" s="51"/>
    </row>
    <row r="25" spans="2:10" x14ac:dyDescent="0.35">
      <c r="B25" s="49"/>
      <c r="C25" s="50"/>
      <c r="D25" s="50"/>
      <c r="H25" s="50"/>
      <c r="I25" s="50"/>
      <c r="J25" s="51"/>
    </row>
    <row r="26" spans="2:10" x14ac:dyDescent="0.35">
      <c r="B26" s="49"/>
      <c r="C26" s="50"/>
      <c r="D26" s="157" t="s">
        <v>1723</v>
      </c>
      <c r="E26" s="158"/>
      <c r="F26" s="158"/>
      <c r="G26" s="158"/>
      <c r="H26" s="158"/>
      <c r="I26" s="50"/>
      <c r="J26" s="51"/>
    </row>
    <row r="27" spans="2:10" x14ac:dyDescent="0.35">
      <c r="B27" s="49"/>
      <c r="C27" s="50"/>
      <c r="D27" s="58"/>
      <c r="E27" s="58"/>
      <c r="F27" s="58"/>
      <c r="G27" s="58"/>
      <c r="H27" s="58"/>
      <c r="I27" s="50"/>
      <c r="J27" s="51"/>
    </row>
    <row r="28" spans="2:10" x14ac:dyDescent="0.35">
      <c r="B28" s="49"/>
      <c r="C28" s="50"/>
      <c r="D28" s="157" t="s">
        <v>1724</v>
      </c>
      <c r="E28" s="158" t="s">
        <v>1722</v>
      </c>
      <c r="F28" s="158"/>
      <c r="G28" s="158"/>
      <c r="H28" s="158"/>
      <c r="I28" s="50"/>
      <c r="J28" s="51"/>
    </row>
    <row r="29" spans="2:10" x14ac:dyDescent="0.35">
      <c r="B29" s="49"/>
      <c r="C29" s="50"/>
      <c r="D29" s="58"/>
      <c r="E29" s="58"/>
      <c r="F29" s="58"/>
      <c r="G29" s="58"/>
      <c r="H29" s="58"/>
      <c r="I29" s="50"/>
      <c r="J29" s="51"/>
    </row>
    <row r="30" spans="2:10" x14ac:dyDescent="0.35">
      <c r="B30" s="49"/>
      <c r="C30" s="50"/>
      <c r="D30" s="157" t="s">
        <v>1725</v>
      </c>
      <c r="E30" s="158" t="s">
        <v>1722</v>
      </c>
      <c r="F30" s="158"/>
      <c r="G30" s="158"/>
      <c r="H30" s="158"/>
      <c r="I30" s="50"/>
      <c r="J30" s="51"/>
    </row>
    <row r="31" spans="2:10" x14ac:dyDescent="0.35">
      <c r="B31" s="49"/>
      <c r="C31" s="50"/>
      <c r="D31" s="58"/>
      <c r="E31" s="58"/>
      <c r="F31" s="58"/>
      <c r="G31" s="58"/>
      <c r="H31" s="58"/>
      <c r="I31" s="50"/>
      <c r="J31" s="51"/>
    </row>
    <row r="32" spans="2:10" x14ac:dyDescent="0.35">
      <c r="B32" s="49"/>
      <c r="C32" s="50"/>
      <c r="D32" s="157" t="s">
        <v>1726</v>
      </c>
      <c r="E32" s="158" t="s">
        <v>1722</v>
      </c>
      <c r="F32" s="158"/>
      <c r="G32" s="158"/>
      <c r="H32" s="158"/>
      <c r="I32" s="50"/>
      <c r="J32" s="51"/>
    </row>
    <row r="33" spans="2:10" x14ac:dyDescent="0.35">
      <c r="B33" s="49"/>
      <c r="C33" s="50"/>
      <c r="I33" s="50"/>
      <c r="J33" s="51"/>
    </row>
    <row r="34" spans="2:10" x14ac:dyDescent="0.35">
      <c r="B34" s="49"/>
      <c r="C34" s="50"/>
      <c r="D34" s="157" t="s">
        <v>1727</v>
      </c>
      <c r="E34" s="158" t="s">
        <v>1722</v>
      </c>
      <c r="F34" s="158"/>
      <c r="G34" s="158"/>
      <c r="H34" s="158"/>
      <c r="I34" s="50"/>
      <c r="J34" s="51"/>
    </row>
    <row r="35" spans="2:10" x14ac:dyDescent="0.35">
      <c r="B35" s="49"/>
      <c r="C35" s="50"/>
      <c r="D35" s="50"/>
      <c r="E35" s="50"/>
      <c r="F35" s="50"/>
      <c r="G35" s="50"/>
      <c r="H35" s="50"/>
      <c r="I35" s="50"/>
      <c r="J35" s="51"/>
    </row>
    <row r="36" spans="2:10" x14ac:dyDescent="0.35">
      <c r="B36" s="49"/>
      <c r="C36" s="50"/>
      <c r="D36" s="159" t="s">
        <v>1728</v>
      </c>
      <c r="E36" s="160"/>
      <c r="F36" s="160"/>
      <c r="G36" s="160"/>
      <c r="H36" s="160"/>
      <c r="I36" s="50"/>
      <c r="J36" s="51"/>
    </row>
    <row r="37" spans="2:10" x14ac:dyDescent="0.35">
      <c r="B37" s="49"/>
      <c r="C37" s="50"/>
      <c r="D37" s="50"/>
      <c r="E37" s="50"/>
      <c r="F37" s="57"/>
      <c r="G37" s="50"/>
      <c r="H37" s="50"/>
      <c r="I37" s="50"/>
      <c r="J37" s="51"/>
    </row>
    <row r="38" spans="2:10" x14ac:dyDescent="0.35">
      <c r="B38" s="49"/>
      <c r="C38" s="50"/>
      <c r="D38" s="159" t="s">
        <v>1729</v>
      </c>
      <c r="E38" s="160"/>
      <c r="F38" s="160"/>
      <c r="G38" s="160"/>
      <c r="H38" s="160"/>
      <c r="I38" s="50"/>
      <c r="J38" s="51"/>
    </row>
    <row r="39" spans="2:10" x14ac:dyDescent="0.35">
      <c r="B39" s="49"/>
      <c r="C39" s="50"/>
      <c r="I39" s="50"/>
      <c r="J39" s="51"/>
    </row>
    <row r="40" spans="2:10" x14ac:dyDescent="0.35">
      <c r="B40" s="49"/>
      <c r="C40" s="50"/>
      <c r="D40" s="161" t="s">
        <v>1730</v>
      </c>
      <c r="E40" s="158" t="s">
        <v>1722</v>
      </c>
      <c r="F40" s="158"/>
      <c r="G40" s="158"/>
      <c r="H40" s="158"/>
      <c r="I40" s="50"/>
      <c r="J40" s="51"/>
    </row>
    <row r="41" spans="2:10" x14ac:dyDescent="0.35">
      <c r="B41" s="49"/>
      <c r="C41" s="50"/>
      <c r="D41" s="50"/>
      <c r="E41" s="58"/>
      <c r="F41" s="58"/>
      <c r="G41" s="58"/>
      <c r="H41" s="58"/>
      <c r="I41" s="50"/>
      <c r="J41" s="51"/>
    </row>
    <row r="42" spans="2:10" x14ac:dyDescent="0.35">
      <c r="B42" s="49"/>
      <c r="C42" s="50"/>
      <c r="D42" s="161" t="s">
        <v>1731</v>
      </c>
      <c r="E42" s="158"/>
      <c r="F42" s="158"/>
      <c r="G42" s="158"/>
      <c r="H42" s="158"/>
      <c r="I42" s="50"/>
      <c r="J42" s="51"/>
    </row>
    <row r="43" spans="2:10" ht="15" thickBot="1" x14ac:dyDescent="0.4">
      <c r="B43" s="59"/>
      <c r="C43" s="60"/>
      <c r="D43" s="60"/>
      <c r="E43" s="60"/>
      <c r="F43" s="60"/>
      <c r="G43" s="60"/>
      <c r="H43" s="60"/>
      <c r="I43" s="60"/>
      <c r="J43" s="6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DCB3AB9E-DC5B-4AF2-ADFD-9B1CE2D2AE2E}"/>
    <hyperlink ref="D26:H26" location="'B1. HTT Mortgage Assets'!A1" display="Worksheet B1: HTT Mortgage Assets" xr:uid="{94D40A57-7906-4B14-8FB5-05C029A0DF3B}"/>
    <hyperlink ref="D28:H28" location="'B2. HTT Public Sector Assets'!A1" display="Worksheet C: HTT Public Sector Assets" xr:uid="{CBC9ADAF-B8C9-468E-8346-50961B3CC53C}"/>
    <hyperlink ref="D32:H32" location="'C. HTT Harmonised Glossary'!A1" display="Worksheet C: HTT Harmonised Glossary" xr:uid="{A4CD2DD3-A2E2-483C-B009-A46D3F5764FF}"/>
    <hyperlink ref="D30:H30" location="'B3. HTT Shipping Assets'!A1" display="Worksheet B3: HTT Shipping Assets" xr:uid="{1023F8D6-B8D6-416B-B52C-934B13101425}"/>
    <hyperlink ref="D34:H34" location="Disclaimer!A1" display="Disclaimer" xr:uid="{A84796CF-C6CF-41AB-B004-0FB2F7629941}"/>
    <hyperlink ref="D40:H40" location="'F1. Optional Sustainable M data'!A1" display="Worksheet F1: Optional Sustainable M data" xr:uid="{CCAF0546-615E-4519-B482-142FA919E6CC}"/>
    <hyperlink ref="D42:H42" location="'F1. Optional Sustainable M data'!A1" display="Temp. Optional COVID 19 impact" xr:uid="{01E637C4-D425-4F74-BFF4-253360FACFB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0CB6-3BC2-4F13-8AE1-F21C5F33E965}">
  <sheetPr>
    <tabColor rgb="FFE36E00"/>
  </sheetPr>
  <dimension ref="A1:G413"/>
  <sheetViews>
    <sheetView view="pageBreakPreview" topLeftCell="A315" zoomScale="60" zoomScaleNormal="100" workbookViewId="0">
      <selection activeCell="A330" sqref="A330:XFD366"/>
    </sheetView>
  </sheetViews>
  <sheetFormatPr defaultRowHeight="14.5" outlineLevelRow="1" x14ac:dyDescent="0.35"/>
  <cols>
    <col min="1" max="1" width="13.26953125" style="68" customWidth="1"/>
    <col min="2" max="2" width="60.7265625" style="68" customWidth="1"/>
    <col min="3" max="3" width="39.1796875" style="68" bestFit="1" customWidth="1"/>
    <col min="4" max="4" width="35.1796875" style="68" bestFit="1" customWidth="1"/>
    <col min="5" max="5" width="6.7265625" style="68" customWidth="1"/>
    <col min="6" max="6" width="41.7265625" style="68" customWidth="1"/>
    <col min="7" max="7" width="41.7265625" style="62" customWidth="1"/>
    <col min="8" max="16384" width="8.7265625" style="34"/>
  </cols>
  <sheetData>
    <row r="1" spans="1:7" ht="31" x14ac:dyDescent="0.35">
      <c r="A1" s="33" t="s">
        <v>1732</v>
      </c>
      <c r="B1" s="33"/>
      <c r="C1" s="62"/>
      <c r="D1" s="62"/>
      <c r="E1" s="62"/>
      <c r="F1" s="63" t="s">
        <v>1733</v>
      </c>
    </row>
    <row r="2" spans="1:7" ht="15" thickBot="1" x14ac:dyDescent="0.4">
      <c r="A2" s="62"/>
      <c r="B2" s="64"/>
      <c r="C2" s="64"/>
      <c r="D2" s="62"/>
      <c r="E2" s="62"/>
      <c r="F2" s="62"/>
    </row>
    <row r="3" spans="1:7" ht="19" thickBot="1" x14ac:dyDescent="0.4">
      <c r="A3" s="65"/>
      <c r="B3" s="66" t="s">
        <v>0</v>
      </c>
      <c r="C3" s="67" t="s">
        <v>1</v>
      </c>
      <c r="D3" s="65"/>
      <c r="E3" s="65"/>
      <c r="F3" s="62"/>
      <c r="G3" s="65"/>
    </row>
    <row r="4" spans="1:7" ht="15" thickBot="1" x14ac:dyDescent="0.4"/>
    <row r="5" spans="1:7" ht="18.5" x14ac:dyDescent="0.35">
      <c r="A5" s="69"/>
      <c r="B5" s="70" t="s">
        <v>2</v>
      </c>
      <c r="C5" s="69"/>
      <c r="E5" s="71"/>
      <c r="F5" s="71"/>
    </row>
    <row r="6" spans="1:7" x14ac:dyDescent="0.35">
      <c r="B6" s="72" t="s">
        <v>3</v>
      </c>
    </row>
    <row r="7" spans="1:7" x14ac:dyDescent="0.35">
      <c r="B7" s="73" t="s">
        <v>1734</v>
      </c>
    </row>
    <row r="8" spans="1:7" x14ac:dyDescent="0.35">
      <c r="B8" s="73" t="s">
        <v>4</v>
      </c>
      <c r="F8" s="68" t="s">
        <v>1735</v>
      </c>
    </row>
    <row r="9" spans="1:7" x14ac:dyDescent="0.35">
      <c r="B9" s="72" t="s">
        <v>1736</v>
      </c>
    </row>
    <row r="10" spans="1:7" x14ac:dyDescent="0.35">
      <c r="B10" s="72" t="s">
        <v>333</v>
      </c>
    </row>
    <row r="11" spans="1:7" ht="15" thickBot="1" x14ac:dyDescent="0.4">
      <c r="B11" s="74" t="s">
        <v>342</v>
      </c>
    </row>
    <row r="12" spans="1:7" x14ac:dyDescent="0.35">
      <c r="B12" s="75"/>
    </row>
    <row r="13" spans="1:7" ht="37" x14ac:dyDescent="0.35">
      <c r="A13" s="76" t="s">
        <v>5</v>
      </c>
      <c r="B13" s="76" t="s">
        <v>3</v>
      </c>
      <c r="C13" s="77"/>
      <c r="D13" s="77"/>
      <c r="E13" s="77"/>
      <c r="F13" s="77"/>
      <c r="G13" s="78"/>
    </row>
    <row r="14" spans="1:7" x14ac:dyDescent="0.35">
      <c r="A14" s="68" t="s">
        <v>1737</v>
      </c>
      <c r="B14" s="79" t="s">
        <v>6</v>
      </c>
      <c r="C14" s="68" t="s">
        <v>7</v>
      </c>
      <c r="E14" s="71"/>
      <c r="F14" s="71"/>
    </row>
    <row r="15" spans="1:7" x14ac:dyDescent="0.35">
      <c r="A15" s="68" t="s">
        <v>8</v>
      </c>
      <c r="B15" s="79" t="s">
        <v>9</v>
      </c>
      <c r="C15" s="68" t="s">
        <v>10</v>
      </c>
      <c r="E15" s="71"/>
      <c r="F15" s="71"/>
    </row>
    <row r="16" spans="1:7" ht="29" x14ac:dyDescent="0.35">
      <c r="A16" s="68" t="s">
        <v>1738</v>
      </c>
      <c r="B16" s="79" t="s">
        <v>11</v>
      </c>
      <c r="C16" s="68" t="s">
        <v>12</v>
      </c>
      <c r="E16" s="71"/>
      <c r="F16" s="71"/>
    </row>
    <row r="17" spans="1:7" x14ac:dyDescent="0.35">
      <c r="A17" s="68" t="s">
        <v>13</v>
      </c>
      <c r="B17" s="79" t="s">
        <v>14</v>
      </c>
      <c r="C17" s="80">
        <v>44347</v>
      </c>
      <c r="E17" s="71"/>
      <c r="F17" s="71"/>
    </row>
    <row r="18" spans="1:7" x14ac:dyDescent="0.35">
      <c r="A18" s="68" t="s">
        <v>15</v>
      </c>
      <c r="B18" s="81" t="s">
        <v>1739</v>
      </c>
      <c r="C18" s="68" t="s">
        <v>2294</v>
      </c>
      <c r="E18" s="71"/>
      <c r="F18" s="71"/>
    </row>
    <row r="19" spans="1:7" x14ac:dyDescent="0.35">
      <c r="A19" s="68" t="s">
        <v>16</v>
      </c>
      <c r="B19" s="81" t="s">
        <v>1740</v>
      </c>
      <c r="E19" s="71"/>
      <c r="F19" s="71"/>
    </row>
    <row r="20" spans="1:7" x14ac:dyDescent="0.35">
      <c r="A20" s="68" t="s">
        <v>1741</v>
      </c>
      <c r="B20" s="81"/>
      <c r="E20" s="71"/>
      <c r="F20" s="71"/>
    </row>
    <row r="21" spans="1:7" x14ac:dyDescent="0.35">
      <c r="A21" s="68" t="s">
        <v>17</v>
      </c>
      <c r="B21" s="81"/>
      <c r="E21" s="71"/>
      <c r="F21" s="71"/>
    </row>
    <row r="22" spans="1:7" x14ac:dyDescent="0.35">
      <c r="A22" s="68" t="s">
        <v>18</v>
      </c>
      <c r="B22" s="81"/>
      <c r="E22" s="71"/>
      <c r="F22" s="71"/>
    </row>
    <row r="23" spans="1:7" x14ac:dyDescent="0.35">
      <c r="A23" s="68" t="s">
        <v>1742</v>
      </c>
      <c r="B23" s="81"/>
      <c r="E23" s="71"/>
      <c r="F23" s="71"/>
    </row>
    <row r="24" spans="1:7" x14ac:dyDescent="0.35">
      <c r="A24" s="68" t="s">
        <v>1743</v>
      </c>
      <c r="B24" s="81"/>
      <c r="E24" s="71"/>
      <c r="F24" s="71"/>
    </row>
    <row r="25" spans="1:7" x14ac:dyDescent="0.35">
      <c r="A25" s="68" t="s">
        <v>1744</v>
      </c>
      <c r="B25" s="81"/>
      <c r="E25" s="71"/>
      <c r="F25" s="71"/>
    </row>
    <row r="26" spans="1:7" ht="18.5" x14ac:dyDescent="0.35">
      <c r="A26" s="77"/>
      <c r="B26" s="76" t="s">
        <v>1734</v>
      </c>
      <c r="C26" s="77"/>
      <c r="D26" s="77"/>
      <c r="E26" s="77"/>
      <c r="F26" s="77"/>
      <c r="G26" s="78"/>
    </row>
    <row r="27" spans="1:7" x14ac:dyDescent="0.35">
      <c r="A27" s="68" t="s">
        <v>19</v>
      </c>
      <c r="B27" s="82" t="s">
        <v>20</v>
      </c>
      <c r="C27" s="68" t="s">
        <v>21</v>
      </c>
      <c r="D27" s="83"/>
      <c r="E27" s="83"/>
      <c r="F27" s="83"/>
    </row>
    <row r="28" spans="1:7" x14ac:dyDescent="0.35">
      <c r="A28" s="68" t="s">
        <v>22</v>
      </c>
      <c r="B28" s="82" t="s">
        <v>23</v>
      </c>
      <c r="C28" s="68" t="s">
        <v>21</v>
      </c>
      <c r="D28" s="83"/>
      <c r="E28" s="83"/>
      <c r="F28" s="83"/>
    </row>
    <row r="29" spans="1:7" x14ac:dyDescent="0.35">
      <c r="A29" s="68" t="s">
        <v>1745</v>
      </c>
      <c r="B29" s="82" t="s">
        <v>24</v>
      </c>
      <c r="C29" s="68" t="s">
        <v>25</v>
      </c>
      <c r="E29" s="83"/>
      <c r="F29" s="83"/>
    </row>
    <row r="30" spans="1:7" x14ac:dyDescent="0.35">
      <c r="A30" s="68" t="s">
        <v>26</v>
      </c>
      <c r="B30" s="82"/>
      <c r="E30" s="83"/>
      <c r="F30" s="83"/>
    </row>
    <row r="31" spans="1:7" x14ac:dyDescent="0.35">
      <c r="A31" s="68" t="s">
        <v>27</v>
      </c>
      <c r="B31" s="82"/>
      <c r="E31" s="83"/>
      <c r="F31" s="83"/>
    </row>
    <row r="32" spans="1:7" x14ac:dyDescent="0.35">
      <c r="A32" s="68" t="s">
        <v>28</v>
      </c>
      <c r="B32" s="82"/>
      <c r="E32" s="83"/>
      <c r="F32" s="83"/>
    </row>
    <row r="33" spans="1:7" x14ac:dyDescent="0.35">
      <c r="A33" s="68" t="s">
        <v>29</v>
      </c>
      <c r="B33" s="82"/>
      <c r="E33" s="83"/>
      <c r="F33" s="83"/>
    </row>
    <row r="34" spans="1:7" x14ac:dyDescent="0.35">
      <c r="A34" s="68" t="s">
        <v>30</v>
      </c>
      <c r="B34" s="82"/>
      <c r="E34" s="83"/>
      <c r="F34" s="83"/>
    </row>
    <row r="35" spans="1:7" x14ac:dyDescent="0.35">
      <c r="A35" s="68" t="s">
        <v>1746</v>
      </c>
      <c r="B35" s="84"/>
      <c r="E35" s="83"/>
      <c r="F35" s="83"/>
    </row>
    <row r="36" spans="1:7" ht="18.5" x14ac:dyDescent="0.35">
      <c r="A36" s="76"/>
      <c r="B36" s="76" t="s">
        <v>4</v>
      </c>
      <c r="C36" s="76"/>
      <c r="D36" s="77"/>
      <c r="E36" s="77"/>
      <c r="F36" s="77"/>
      <c r="G36" s="78"/>
    </row>
    <row r="37" spans="1:7" x14ac:dyDescent="0.35">
      <c r="A37" s="85"/>
      <c r="B37" s="86" t="s">
        <v>31</v>
      </c>
      <c r="C37" s="85" t="s">
        <v>50</v>
      </c>
      <c r="D37" s="87"/>
      <c r="E37" s="87"/>
      <c r="F37" s="87"/>
      <c r="G37" s="88"/>
    </row>
    <row r="38" spans="1:7" x14ac:dyDescent="0.35">
      <c r="A38" s="68" t="s">
        <v>32</v>
      </c>
      <c r="B38" s="83" t="s">
        <v>1747</v>
      </c>
      <c r="C38" s="89">
        <v>15110.239678099868</v>
      </c>
      <c r="F38" s="83"/>
    </row>
    <row r="39" spans="1:7" x14ac:dyDescent="0.35">
      <c r="A39" s="68" t="s">
        <v>33</v>
      </c>
      <c r="B39" s="83" t="s">
        <v>34</v>
      </c>
      <c r="C39" s="89">
        <v>11500</v>
      </c>
      <c r="F39" s="83"/>
    </row>
    <row r="40" spans="1:7" x14ac:dyDescent="0.35">
      <c r="A40" s="68" t="s">
        <v>35</v>
      </c>
      <c r="B40" s="90" t="s">
        <v>36</v>
      </c>
      <c r="C40" s="89">
        <v>16646.180493625285</v>
      </c>
      <c r="F40" s="83"/>
    </row>
    <row r="41" spans="1:7" x14ac:dyDescent="0.35">
      <c r="A41" s="68" t="s">
        <v>37</v>
      </c>
      <c r="B41" s="90" t="s">
        <v>38</v>
      </c>
      <c r="C41" s="89">
        <v>11878.297252772991</v>
      </c>
      <c r="F41" s="83"/>
    </row>
    <row r="42" spans="1:7" x14ac:dyDescent="0.35">
      <c r="A42" s="68" t="s">
        <v>39</v>
      </c>
      <c r="B42" s="90"/>
      <c r="C42" s="89"/>
      <c r="F42" s="83"/>
    </row>
    <row r="43" spans="1:7" x14ac:dyDescent="0.35">
      <c r="A43" s="91" t="s">
        <v>1748</v>
      </c>
      <c r="B43" s="83"/>
      <c r="F43" s="83"/>
    </row>
    <row r="44" spans="1:7" x14ac:dyDescent="0.35">
      <c r="A44" s="85"/>
      <c r="B44" s="86" t="s">
        <v>1749</v>
      </c>
      <c r="C44" s="92" t="s">
        <v>1750</v>
      </c>
      <c r="D44" s="85" t="s">
        <v>40</v>
      </c>
      <c r="E44" s="87"/>
      <c r="F44" s="88" t="s">
        <v>41</v>
      </c>
      <c r="G44" s="88" t="s">
        <v>42</v>
      </c>
    </row>
    <row r="45" spans="1:7" x14ac:dyDescent="0.35">
      <c r="A45" s="68" t="s">
        <v>43</v>
      </c>
      <c r="B45" s="83" t="s">
        <v>44</v>
      </c>
      <c r="C45" s="93">
        <v>0.05</v>
      </c>
      <c r="D45" s="94">
        <f>IF(OR(C38="[For completion]",C39="[For completion]"),"Please complete G.3.1.1 and G.3.1.2",(C38/C39-1))</f>
        <v>0.31393388505216246</v>
      </c>
      <c r="E45" s="94"/>
      <c r="F45" s="93">
        <v>0.05</v>
      </c>
      <c r="G45" s="68" t="s">
        <v>45</v>
      </c>
    </row>
    <row r="46" spans="1:7" x14ac:dyDescent="0.35">
      <c r="A46" s="68" t="s">
        <v>46</v>
      </c>
      <c r="B46" s="81" t="s">
        <v>1751</v>
      </c>
      <c r="C46" s="94"/>
      <c r="D46" s="94"/>
      <c r="E46" s="94"/>
      <c r="F46" s="94"/>
      <c r="G46" s="93"/>
    </row>
    <row r="47" spans="1:7" x14ac:dyDescent="0.35">
      <c r="A47" s="68" t="s">
        <v>47</v>
      </c>
      <c r="B47" s="81" t="s">
        <v>1752</v>
      </c>
      <c r="C47" s="94"/>
      <c r="D47" s="94"/>
      <c r="E47" s="94"/>
      <c r="F47" s="94"/>
      <c r="G47" s="93"/>
    </row>
    <row r="48" spans="1:7" x14ac:dyDescent="0.35">
      <c r="A48" s="68" t="s">
        <v>48</v>
      </c>
      <c r="B48" s="81"/>
      <c r="C48" s="93"/>
      <c r="D48" s="93"/>
      <c r="E48" s="93"/>
      <c r="F48" s="93"/>
      <c r="G48" s="93"/>
    </row>
    <row r="49" spans="1:7" x14ac:dyDescent="0.35">
      <c r="A49" s="68" t="s">
        <v>49</v>
      </c>
      <c r="B49" s="81"/>
      <c r="C49" s="93"/>
      <c r="D49" s="93"/>
      <c r="E49" s="93"/>
      <c r="F49" s="93"/>
      <c r="G49" s="93"/>
    </row>
    <row r="50" spans="1:7" x14ac:dyDescent="0.35">
      <c r="A50" s="68" t="s">
        <v>1753</v>
      </c>
      <c r="B50" s="81"/>
      <c r="C50" s="93"/>
      <c r="D50" s="93"/>
      <c r="E50" s="93"/>
      <c r="F50" s="93"/>
      <c r="G50" s="93"/>
    </row>
    <row r="51" spans="1:7" x14ac:dyDescent="0.35">
      <c r="A51" s="68" t="s">
        <v>1754</v>
      </c>
      <c r="B51" s="81"/>
      <c r="C51" s="93"/>
      <c r="D51" s="93"/>
      <c r="E51" s="93"/>
      <c r="F51" s="93"/>
      <c r="G51" s="93"/>
    </row>
    <row r="52" spans="1:7" x14ac:dyDescent="0.35">
      <c r="A52" s="85"/>
      <c r="B52" s="86" t="s">
        <v>1755</v>
      </c>
      <c r="C52" s="85" t="s">
        <v>50</v>
      </c>
      <c r="D52" s="85"/>
      <c r="E52" s="87"/>
      <c r="F52" s="88" t="s">
        <v>276</v>
      </c>
      <c r="G52" s="88"/>
    </row>
    <row r="53" spans="1:7" x14ac:dyDescent="0.35">
      <c r="A53" s="68" t="s">
        <v>51</v>
      </c>
      <c r="B53" s="83" t="s">
        <v>52</v>
      </c>
      <c r="C53" s="89">
        <v>15110.23967809993</v>
      </c>
      <c r="E53" s="95"/>
      <c r="F53" s="96">
        <f>IF($C$58=0,"",IF(C53="[for completion]","",C53/$C$58))</f>
        <v>0.99398095205301951</v>
      </c>
      <c r="G53" s="97"/>
    </row>
    <row r="54" spans="1:7" x14ac:dyDescent="0.35">
      <c r="A54" s="68" t="s">
        <v>53</v>
      </c>
      <c r="B54" s="83" t="s">
        <v>54</v>
      </c>
      <c r="C54" s="89" t="s">
        <v>55</v>
      </c>
      <c r="E54" s="95"/>
      <c r="F54" s="96"/>
      <c r="G54" s="97"/>
    </row>
    <row r="55" spans="1:7" x14ac:dyDescent="0.35">
      <c r="A55" s="68" t="s">
        <v>57</v>
      </c>
      <c r="B55" s="83" t="s">
        <v>58</v>
      </c>
      <c r="C55" s="89" t="s">
        <v>55</v>
      </c>
      <c r="E55" s="95"/>
      <c r="F55" s="96"/>
      <c r="G55" s="97"/>
    </row>
    <row r="56" spans="1:7" x14ac:dyDescent="0.35">
      <c r="A56" s="68" t="s">
        <v>59</v>
      </c>
      <c r="B56" s="83" t="s">
        <v>60</v>
      </c>
      <c r="C56" s="89">
        <v>91.5</v>
      </c>
      <c r="E56" s="95"/>
      <c r="F56" s="96">
        <f t="shared" ref="F56" si="0">IF($C$58=0,"",IF(C56="[for completion]","",C56/$C$58))</f>
        <v>6.0190479469805405E-3</v>
      </c>
      <c r="G56" s="97"/>
    </row>
    <row r="57" spans="1:7" x14ac:dyDescent="0.35">
      <c r="A57" s="68" t="s">
        <v>61</v>
      </c>
      <c r="B57" s="68" t="s">
        <v>62</v>
      </c>
      <c r="C57" s="89">
        <v>0</v>
      </c>
      <c r="E57" s="95"/>
      <c r="F57" s="96">
        <f>IF($C$58=0,"",IF(C57="[for completion]","",C57/$C$58))</f>
        <v>0</v>
      </c>
      <c r="G57" s="97"/>
    </row>
    <row r="58" spans="1:7" x14ac:dyDescent="0.35">
      <c r="A58" s="68" t="s">
        <v>63</v>
      </c>
      <c r="B58" s="98" t="s">
        <v>64</v>
      </c>
      <c r="C58" s="99">
        <f>SUM(C53:C57)</f>
        <v>15201.73967809993</v>
      </c>
      <c r="D58" s="95"/>
      <c r="E58" s="95"/>
      <c r="F58" s="100">
        <f>SUM(F53:F57)</f>
        <v>1</v>
      </c>
      <c r="G58" s="97"/>
    </row>
    <row r="59" spans="1:7" x14ac:dyDescent="0.35">
      <c r="A59" s="68" t="s">
        <v>65</v>
      </c>
      <c r="B59" s="101" t="s">
        <v>165</v>
      </c>
      <c r="C59" s="89"/>
      <c r="E59" s="95"/>
      <c r="F59" s="96">
        <f t="shared" ref="F59:F64" si="1">IF($C$58=0,"",IF(C59="[for completion]","",C59/$C$58))</f>
        <v>0</v>
      </c>
      <c r="G59" s="97"/>
    </row>
    <row r="60" spans="1:7" x14ac:dyDescent="0.35">
      <c r="A60" s="68" t="s">
        <v>66</v>
      </c>
      <c r="B60" s="101" t="s">
        <v>165</v>
      </c>
      <c r="C60" s="89"/>
      <c r="E60" s="95"/>
      <c r="F60" s="96">
        <f t="shared" si="1"/>
        <v>0</v>
      </c>
      <c r="G60" s="97"/>
    </row>
    <row r="61" spans="1:7" x14ac:dyDescent="0.35">
      <c r="A61" s="68" t="s">
        <v>67</v>
      </c>
      <c r="B61" s="101" t="s">
        <v>165</v>
      </c>
      <c r="C61" s="89"/>
      <c r="E61" s="95"/>
      <c r="F61" s="96">
        <f t="shared" si="1"/>
        <v>0</v>
      </c>
      <c r="G61" s="97"/>
    </row>
    <row r="62" spans="1:7" x14ac:dyDescent="0.35">
      <c r="A62" s="68" t="s">
        <v>68</v>
      </c>
      <c r="B62" s="101" t="s">
        <v>165</v>
      </c>
      <c r="C62" s="89"/>
      <c r="E62" s="95"/>
      <c r="F62" s="96">
        <f t="shared" si="1"/>
        <v>0</v>
      </c>
      <c r="G62" s="97"/>
    </row>
    <row r="63" spans="1:7" x14ac:dyDescent="0.35">
      <c r="A63" s="68" t="s">
        <v>69</v>
      </c>
      <c r="B63" s="101" t="s">
        <v>165</v>
      </c>
      <c r="C63" s="89"/>
      <c r="E63" s="95"/>
      <c r="F63" s="96">
        <f t="shared" si="1"/>
        <v>0</v>
      </c>
      <c r="G63" s="97"/>
    </row>
    <row r="64" spans="1:7" x14ac:dyDescent="0.35">
      <c r="A64" s="68" t="s">
        <v>70</v>
      </c>
      <c r="B64" s="101" t="s">
        <v>165</v>
      </c>
      <c r="C64" s="102"/>
      <c r="D64" s="91"/>
      <c r="E64" s="91"/>
      <c r="F64" s="96">
        <f t="shared" si="1"/>
        <v>0</v>
      </c>
      <c r="G64" s="103"/>
    </row>
    <row r="65" spans="1:7" x14ac:dyDescent="0.35">
      <c r="A65" s="85"/>
      <c r="B65" s="86" t="s">
        <v>71</v>
      </c>
      <c r="C65" s="92" t="s">
        <v>1756</v>
      </c>
      <c r="D65" s="92" t="s">
        <v>1757</v>
      </c>
      <c r="E65" s="87"/>
      <c r="F65" s="88" t="s">
        <v>72</v>
      </c>
      <c r="G65" s="104" t="s">
        <v>73</v>
      </c>
    </row>
    <row r="66" spans="1:7" x14ac:dyDescent="0.35">
      <c r="A66" s="68" t="s">
        <v>74</v>
      </c>
      <c r="B66" s="83" t="s">
        <v>1758</v>
      </c>
      <c r="C66" s="89">
        <v>7.7750687960906735</v>
      </c>
      <c r="D66" s="105" t="s">
        <v>1759</v>
      </c>
      <c r="E66" s="79"/>
      <c r="F66" s="106"/>
      <c r="G66" s="107"/>
    </row>
    <row r="67" spans="1:7" x14ac:dyDescent="0.35">
      <c r="B67" s="83"/>
      <c r="E67" s="79"/>
      <c r="F67" s="106"/>
      <c r="G67" s="107"/>
    </row>
    <row r="68" spans="1:7" x14ac:dyDescent="0.35">
      <c r="B68" s="83" t="s">
        <v>76</v>
      </c>
      <c r="C68" s="79"/>
      <c r="D68" s="79"/>
      <c r="E68" s="79"/>
      <c r="F68" s="107"/>
      <c r="G68" s="107"/>
    </row>
    <row r="69" spans="1:7" x14ac:dyDescent="0.35">
      <c r="B69" s="83" t="s">
        <v>77</v>
      </c>
      <c r="E69" s="79"/>
      <c r="F69" s="107"/>
      <c r="G69" s="107"/>
    </row>
    <row r="70" spans="1:7" x14ac:dyDescent="0.35">
      <c r="A70" s="68" t="s">
        <v>78</v>
      </c>
      <c r="B70" s="108" t="s">
        <v>106</v>
      </c>
      <c r="C70" s="89">
        <v>312.85882323999994</v>
      </c>
      <c r="D70" s="89" t="s">
        <v>1759</v>
      </c>
      <c r="E70" s="108"/>
      <c r="F70" s="96">
        <f t="shared" ref="F70:F76" si="2">IF($C$77=0,"",IF(C70="[for completion]","",C70/$C$77))</f>
        <v>2.0705086742829198E-2</v>
      </c>
      <c r="G70" s="96" t="str">
        <f>IF($D$77=0,"",IF(D70="[Mark as ND1 if not relevant]","",D70/$D$77))</f>
        <v/>
      </c>
    </row>
    <row r="71" spans="1:7" x14ac:dyDescent="0.35">
      <c r="A71" s="68" t="s">
        <v>79</v>
      </c>
      <c r="B71" s="108" t="s">
        <v>108</v>
      </c>
      <c r="C71" s="89">
        <v>409.2172333700006</v>
      </c>
      <c r="D71" s="89" t="s">
        <v>1759</v>
      </c>
      <c r="E71" s="108"/>
      <c r="F71" s="96">
        <f t="shared" si="2"/>
        <v>2.7082113989435854E-2</v>
      </c>
      <c r="G71" s="96" t="str">
        <f t="shared" ref="G71:G76" si="3">IF($D$77=0,"",IF(D71="[Mark as ND1 if not relevant]","",D71/$D$77))</f>
        <v/>
      </c>
    </row>
    <row r="72" spans="1:7" x14ac:dyDescent="0.35">
      <c r="A72" s="68" t="s">
        <v>80</v>
      </c>
      <c r="B72" s="108" t="s">
        <v>110</v>
      </c>
      <c r="C72" s="89">
        <v>650.04849079999508</v>
      </c>
      <c r="D72" s="89" t="s">
        <v>1759</v>
      </c>
      <c r="E72" s="108"/>
      <c r="F72" s="96">
        <f t="shared" si="2"/>
        <v>4.3020395748066258E-2</v>
      </c>
      <c r="G72" s="96" t="str">
        <f t="shared" si="3"/>
        <v/>
      </c>
    </row>
    <row r="73" spans="1:7" x14ac:dyDescent="0.35">
      <c r="A73" s="68" t="s">
        <v>81</v>
      </c>
      <c r="B73" s="108" t="s">
        <v>112</v>
      </c>
      <c r="C73" s="89">
        <v>855.53222983000092</v>
      </c>
      <c r="D73" s="89" t="s">
        <v>1759</v>
      </c>
      <c r="E73" s="108"/>
      <c r="F73" s="96">
        <f t="shared" si="2"/>
        <v>5.6619368590821582E-2</v>
      </c>
      <c r="G73" s="96" t="str">
        <f t="shared" si="3"/>
        <v/>
      </c>
    </row>
    <row r="74" spans="1:7" x14ac:dyDescent="0.35">
      <c r="A74" s="68" t="s">
        <v>82</v>
      </c>
      <c r="B74" s="108" t="s">
        <v>114</v>
      </c>
      <c r="C74" s="89">
        <v>1193.1321219000004</v>
      </c>
      <c r="D74" s="89" t="s">
        <v>1759</v>
      </c>
      <c r="E74" s="108"/>
      <c r="F74" s="96">
        <f t="shared" si="2"/>
        <v>7.8961826371904922E-2</v>
      </c>
      <c r="G74" s="96" t="str">
        <f t="shared" si="3"/>
        <v/>
      </c>
    </row>
    <row r="75" spans="1:7" x14ac:dyDescent="0.35">
      <c r="A75" s="68" t="s">
        <v>83</v>
      </c>
      <c r="B75" s="108" t="s">
        <v>116</v>
      </c>
      <c r="C75" s="89">
        <v>7843.6517071599637</v>
      </c>
      <c r="D75" s="89" t="s">
        <v>1759</v>
      </c>
      <c r="E75" s="108"/>
      <c r="F75" s="96">
        <f t="shared" si="2"/>
        <v>0.51909512186812956</v>
      </c>
      <c r="G75" s="96" t="str">
        <f t="shared" si="3"/>
        <v/>
      </c>
    </row>
    <row r="76" spans="1:7" x14ac:dyDescent="0.35">
      <c r="A76" s="68" t="s">
        <v>84</v>
      </c>
      <c r="B76" s="108" t="s">
        <v>118</v>
      </c>
      <c r="C76" s="89">
        <v>3845.7990718000342</v>
      </c>
      <c r="D76" s="89" t="s">
        <v>1759</v>
      </c>
      <c r="E76" s="108"/>
      <c r="F76" s="96">
        <f t="shared" si="2"/>
        <v>0.25451608668881259</v>
      </c>
      <c r="G76" s="96" t="str">
        <f t="shared" si="3"/>
        <v/>
      </c>
    </row>
    <row r="77" spans="1:7" x14ac:dyDescent="0.35">
      <c r="A77" s="68" t="s">
        <v>85</v>
      </c>
      <c r="B77" s="109" t="s">
        <v>64</v>
      </c>
      <c r="C77" s="99">
        <f>SUM(C70:C76)</f>
        <v>15110.239678099995</v>
      </c>
      <c r="D77" s="99">
        <f>SUM(D70:D76)</f>
        <v>0</v>
      </c>
      <c r="E77" s="83"/>
      <c r="F77" s="100">
        <f>SUM(F70:F76)</f>
        <v>1</v>
      </c>
      <c r="G77" s="100">
        <f>SUM(G70:G76)</f>
        <v>0</v>
      </c>
    </row>
    <row r="78" spans="1:7" x14ac:dyDescent="0.35">
      <c r="A78" s="68" t="s">
        <v>87</v>
      </c>
      <c r="B78" s="110" t="s">
        <v>88</v>
      </c>
      <c r="C78" s="99"/>
      <c r="D78" s="99"/>
      <c r="E78" s="83"/>
      <c r="F78" s="96">
        <f>IF($C$77=0,"",IF(C78="[for completion]","",C78/$C$77))</f>
        <v>0</v>
      </c>
      <c r="G78" s="96" t="str">
        <f t="shared" ref="G78:G87" si="4">IF($D$77=0,"",IF(D78="[for completion]","",D78/$D$77))</f>
        <v/>
      </c>
    </row>
    <row r="79" spans="1:7" x14ac:dyDescent="0.35">
      <c r="A79" s="68" t="s">
        <v>89</v>
      </c>
      <c r="B79" s="110" t="s">
        <v>90</v>
      </c>
      <c r="C79" s="99"/>
      <c r="D79" s="99"/>
      <c r="E79" s="83"/>
      <c r="F79" s="96">
        <f t="shared" ref="F79:F87" si="5">IF($C$77=0,"",IF(C79="[for completion]","",C79/$C$77))</f>
        <v>0</v>
      </c>
      <c r="G79" s="96" t="str">
        <f t="shared" si="4"/>
        <v/>
      </c>
    </row>
    <row r="80" spans="1:7" x14ac:dyDescent="0.35">
      <c r="A80" s="68" t="s">
        <v>91</v>
      </c>
      <c r="B80" s="110" t="s">
        <v>1760</v>
      </c>
      <c r="C80" s="99"/>
      <c r="D80" s="99"/>
      <c r="E80" s="83"/>
      <c r="F80" s="96">
        <f t="shared" si="5"/>
        <v>0</v>
      </c>
      <c r="G80" s="96" t="str">
        <f t="shared" si="4"/>
        <v/>
      </c>
    </row>
    <row r="81" spans="1:7" x14ac:dyDescent="0.35">
      <c r="A81" s="68" t="s">
        <v>92</v>
      </c>
      <c r="B81" s="110" t="s">
        <v>93</v>
      </c>
      <c r="C81" s="99"/>
      <c r="D81" s="99"/>
      <c r="E81" s="83"/>
      <c r="F81" s="96">
        <f t="shared" si="5"/>
        <v>0</v>
      </c>
      <c r="G81" s="96" t="str">
        <f t="shared" si="4"/>
        <v/>
      </c>
    </row>
    <row r="82" spans="1:7" x14ac:dyDescent="0.35">
      <c r="A82" s="68" t="s">
        <v>94</v>
      </c>
      <c r="B82" s="110" t="s">
        <v>1761</v>
      </c>
      <c r="C82" s="99"/>
      <c r="D82" s="99"/>
      <c r="E82" s="83"/>
      <c r="F82" s="96">
        <f t="shared" si="5"/>
        <v>0</v>
      </c>
      <c r="G82" s="96" t="str">
        <f t="shared" si="4"/>
        <v/>
      </c>
    </row>
    <row r="83" spans="1:7" x14ac:dyDescent="0.35">
      <c r="A83" s="68" t="s">
        <v>95</v>
      </c>
      <c r="B83" s="110"/>
      <c r="C83" s="95"/>
      <c r="D83" s="95"/>
      <c r="E83" s="83"/>
      <c r="F83" s="97"/>
      <c r="G83" s="97"/>
    </row>
    <row r="84" spans="1:7" x14ac:dyDescent="0.35">
      <c r="A84" s="68" t="s">
        <v>96</v>
      </c>
      <c r="B84" s="110"/>
      <c r="C84" s="95"/>
      <c r="D84" s="95"/>
      <c r="E84" s="83"/>
      <c r="F84" s="97"/>
      <c r="G84" s="97"/>
    </row>
    <row r="85" spans="1:7" x14ac:dyDescent="0.35">
      <c r="A85" s="68" t="s">
        <v>97</v>
      </c>
      <c r="B85" s="110"/>
      <c r="C85" s="95"/>
      <c r="D85" s="95"/>
      <c r="E85" s="83"/>
      <c r="F85" s="97"/>
      <c r="G85" s="97"/>
    </row>
    <row r="86" spans="1:7" x14ac:dyDescent="0.35">
      <c r="A86" s="68" t="s">
        <v>98</v>
      </c>
      <c r="B86" s="109"/>
      <c r="C86" s="95"/>
      <c r="D86" s="95"/>
      <c r="E86" s="83"/>
      <c r="F86" s="97">
        <f t="shared" si="5"/>
        <v>0</v>
      </c>
      <c r="G86" s="97" t="str">
        <f t="shared" si="4"/>
        <v/>
      </c>
    </row>
    <row r="87" spans="1:7" x14ac:dyDescent="0.35">
      <c r="A87" s="68" t="s">
        <v>1762</v>
      </c>
      <c r="B87" s="110"/>
      <c r="C87" s="95"/>
      <c r="D87" s="95"/>
      <c r="E87" s="83"/>
      <c r="F87" s="97">
        <f t="shared" si="5"/>
        <v>0</v>
      </c>
      <c r="G87" s="97" t="str">
        <f t="shared" si="4"/>
        <v/>
      </c>
    </row>
    <row r="88" spans="1:7" x14ac:dyDescent="0.35">
      <c r="A88" s="85"/>
      <c r="B88" s="86" t="s">
        <v>99</v>
      </c>
      <c r="C88" s="92" t="s">
        <v>1763</v>
      </c>
      <c r="D88" s="92" t="s">
        <v>100</v>
      </c>
      <c r="E88" s="87"/>
      <c r="F88" s="88" t="s">
        <v>1764</v>
      </c>
      <c r="G88" s="85" t="s">
        <v>101</v>
      </c>
    </row>
    <row r="89" spans="1:7" x14ac:dyDescent="0.35">
      <c r="A89" s="68" t="s">
        <v>102</v>
      </c>
      <c r="B89" s="83" t="s">
        <v>75</v>
      </c>
      <c r="C89" s="89">
        <v>6.8162001191185224</v>
      </c>
      <c r="D89" s="105">
        <v>7.8162001191185233</v>
      </c>
      <c r="E89" s="79"/>
      <c r="F89" s="111"/>
      <c r="G89" s="112"/>
    </row>
    <row r="90" spans="1:7" x14ac:dyDescent="0.35">
      <c r="B90" s="83"/>
      <c r="C90" s="105"/>
      <c r="D90" s="105"/>
      <c r="E90" s="79"/>
      <c r="F90" s="111"/>
      <c r="G90" s="112"/>
    </row>
    <row r="91" spans="1:7" x14ac:dyDescent="0.35">
      <c r="B91" s="83" t="s">
        <v>103</v>
      </c>
      <c r="C91" s="113"/>
      <c r="D91" s="113"/>
      <c r="E91" s="79"/>
      <c r="F91" s="112"/>
      <c r="G91" s="112"/>
    </row>
    <row r="92" spans="1:7" x14ac:dyDescent="0.35">
      <c r="A92" s="68" t="s">
        <v>104</v>
      </c>
      <c r="B92" s="83" t="s">
        <v>77</v>
      </c>
      <c r="C92" s="105"/>
      <c r="D92" s="105"/>
      <c r="E92" s="79"/>
      <c r="F92" s="112"/>
      <c r="G92" s="112"/>
    </row>
    <row r="93" spans="1:7" x14ac:dyDescent="0.35">
      <c r="A93" s="68" t="s">
        <v>105</v>
      </c>
      <c r="B93" s="108" t="s">
        <v>106</v>
      </c>
      <c r="C93" s="89">
        <v>0</v>
      </c>
      <c r="D93" s="105">
        <v>0</v>
      </c>
      <c r="E93" s="108"/>
      <c r="F93" s="96">
        <f>IF($C$100=0,"",IF(C93="[for completion]","",IF(C93="","",C93/$C$100)))</f>
        <v>0</v>
      </c>
      <c r="G93" s="96">
        <f>IF($D$100=0,"",IF(D93="[Mark as ND1 if not relevant]","",IF(D93="","",D93/$D$100)))</f>
        <v>0</v>
      </c>
    </row>
    <row r="94" spans="1:7" x14ac:dyDescent="0.35">
      <c r="A94" s="68" t="s">
        <v>107</v>
      </c>
      <c r="B94" s="108" t="s">
        <v>108</v>
      </c>
      <c r="C94" s="89">
        <v>0</v>
      </c>
      <c r="D94" s="105">
        <v>0</v>
      </c>
      <c r="E94" s="108"/>
      <c r="F94" s="96">
        <f t="shared" ref="F94:F99" si="6">IF($C$100=0,"",IF(C94="[for completion]","",IF(C94="","",C94/$C$100)))</f>
        <v>0</v>
      </c>
      <c r="G94" s="96">
        <f t="shared" ref="G94:G99" si="7">IF($D$100=0,"",IF(D94="[Mark as ND1 if not relevant]","",IF(D94="","",D94/$D$100)))</f>
        <v>0</v>
      </c>
    </row>
    <row r="95" spans="1:7" x14ac:dyDescent="0.35">
      <c r="A95" s="68" t="s">
        <v>109</v>
      </c>
      <c r="B95" s="108" t="s">
        <v>110</v>
      </c>
      <c r="C95" s="89">
        <v>0</v>
      </c>
      <c r="D95" s="105">
        <v>0</v>
      </c>
      <c r="E95" s="108"/>
      <c r="F95" s="96">
        <f t="shared" si="6"/>
        <v>0</v>
      </c>
      <c r="G95" s="96">
        <f t="shared" si="7"/>
        <v>0</v>
      </c>
    </row>
    <row r="96" spans="1:7" x14ac:dyDescent="0.35">
      <c r="A96" s="68" t="s">
        <v>111</v>
      </c>
      <c r="B96" s="108" t="s">
        <v>112</v>
      </c>
      <c r="C96" s="89">
        <v>0</v>
      </c>
      <c r="D96" s="105">
        <v>0</v>
      </c>
      <c r="E96" s="108"/>
      <c r="F96" s="96">
        <f t="shared" si="6"/>
        <v>0</v>
      </c>
      <c r="G96" s="96">
        <f t="shared" si="7"/>
        <v>0</v>
      </c>
    </row>
    <row r="97" spans="1:7" x14ac:dyDescent="0.35">
      <c r="A97" s="68" t="s">
        <v>113</v>
      </c>
      <c r="B97" s="108" t="s">
        <v>114</v>
      </c>
      <c r="C97" s="89">
        <v>2500</v>
      </c>
      <c r="D97" s="105">
        <v>0</v>
      </c>
      <c r="E97" s="108"/>
      <c r="F97" s="96">
        <f t="shared" si="6"/>
        <v>0.21739130434782608</v>
      </c>
      <c r="G97" s="96">
        <f t="shared" si="7"/>
        <v>0</v>
      </c>
    </row>
    <row r="98" spans="1:7" x14ac:dyDescent="0.35">
      <c r="A98" s="68" t="s">
        <v>115</v>
      </c>
      <c r="B98" s="108" t="s">
        <v>116</v>
      </c>
      <c r="C98" s="89">
        <v>9000</v>
      </c>
      <c r="D98" s="105">
        <v>11500</v>
      </c>
      <c r="E98" s="108"/>
      <c r="F98" s="96">
        <f t="shared" si="6"/>
        <v>0.78260869565217395</v>
      </c>
      <c r="G98" s="96">
        <f t="shared" si="7"/>
        <v>1</v>
      </c>
    </row>
    <row r="99" spans="1:7" x14ac:dyDescent="0.35">
      <c r="A99" s="68" t="s">
        <v>117</v>
      </c>
      <c r="B99" s="108" t="s">
        <v>118</v>
      </c>
      <c r="C99" s="89">
        <v>0</v>
      </c>
      <c r="D99" s="105">
        <v>0</v>
      </c>
      <c r="E99" s="108"/>
      <c r="F99" s="96">
        <f t="shared" si="6"/>
        <v>0</v>
      </c>
      <c r="G99" s="96">
        <f t="shared" si="7"/>
        <v>0</v>
      </c>
    </row>
    <row r="100" spans="1:7" x14ac:dyDescent="0.35">
      <c r="A100" s="68" t="s">
        <v>119</v>
      </c>
      <c r="B100" s="109" t="s">
        <v>64</v>
      </c>
      <c r="C100" s="99">
        <f>SUM(C93:C99)</f>
        <v>11500</v>
      </c>
      <c r="D100" s="99">
        <f>SUM(D93:D99)</f>
        <v>11500</v>
      </c>
      <c r="E100" s="83"/>
      <c r="F100" s="100">
        <f>SUM(F93:F99)</f>
        <v>1</v>
      </c>
      <c r="G100" s="100">
        <f>SUM(G93:G99)</f>
        <v>1</v>
      </c>
    </row>
    <row r="101" spans="1:7" x14ac:dyDescent="0.35">
      <c r="A101" s="68" t="s">
        <v>120</v>
      </c>
      <c r="B101" s="110" t="s">
        <v>88</v>
      </c>
      <c r="C101" s="99"/>
      <c r="D101" s="99"/>
      <c r="E101" s="83"/>
      <c r="F101" s="96">
        <f t="shared" ref="F101:F105" si="8">IF($C$100=0,"",IF(C101="[for completion]","",C101/$C$100))</f>
        <v>0</v>
      </c>
      <c r="G101" s="96">
        <f t="shared" ref="G101:G105" si="9">IF($D$100=0,"",IF(D101="[for completion]","",D101/$D$100))</f>
        <v>0</v>
      </c>
    </row>
    <row r="102" spans="1:7" x14ac:dyDescent="0.35">
      <c r="A102" s="68" t="s">
        <v>121</v>
      </c>
      <c r="B102" s="110" t="s">
        <v>90</v>
      </c>
      <c r="C102" s="99"/>
      <c r="D102" s="99"/>
      <c r="E102" s="83"/>
      <c r="F102" s="96">
        <f t="shared" si="8"/>
        <v>0</v>
      </c>
      <c r="G102" s="96">
        <f t="shared" si="9"/>
        <v>0</v>
      </c>
    </row>
    <row r="103" spans="1:7" x14ac:dyDescent="0.35">
      <c r="A103" s="68" t="s">
        <v>122</v>
      </c>
      <c r="B103" s="110" t="s">
        <v>1760</v>
      </c>
      <c r="C103" s="99"/>
      <c r="D103" s="99"/>
      <c r="E103" s="83"/>
      <c r="F103" s="96">
        <f t="shared" si="8"/>
        <v>0</v>
      </c>
      <c r="G103" s="96">
        <f t="shared" si="9"/>
        <v>0</v>
      </c>
    </row>
    <row r="104" spans="1:7" x14ac:dyDescent="0.35">
      <c r="A104" s="68" t="s">
        <v>123</v>
      </c>
      <c r="B104" s="110" t="s">
        <v>93</v>
      </c>
      <c r="C104" s="99"/>
      <c r="D104" s="99"/>
      <c r="E104" s="83"/>
      <c r="F104" s="96">
        <f t="shared" si="8"/>
        <v>0</v>
      </c>
      <c r="G104" s="96">
        <f t="shared" si="9"/>
        <v>0</v>
      </c>
    </row>
    <row r="105" spans="1:7" x14ac:dyDescent="0.35">
      <c r="A105" s="68" t="s">
        <v>124</v>
      </c>
      <c r="B105" s="110" t="s">
        <v>1761</v>
      </c>
      <c r="C105" s="99"/>
      <c r="D105" s="99"/>
      <c r="E105" s="83"/>
      <c r="F105" s="96">
        <f t="shared" si="8"/>
        <v>0</v>
      </c>
      <c r="G105" s="96">
        <f t="shared" si="9"/>
        <v>0</v>
      </c>
    </row>
    <row r="106" spans="1:7" x14ac:dyDescent="0.35">
      <c r="A106" s="68" t="s">
        <v>125</v>
      </c>
      <c r="B106" s="110"/>
      <c r="C106" s="95"/>
      <c r="D106" s="95"/>
      <c r="E106" s="83"/>
      <c r="F106" s="97"/>
      <c r="G106" s="97"/>
    </row>
    <row r="107" spans="1:7" x14ac:dyDescent="0.35">
      <c r="A107" s="68" t="s">
        <v>126</v>
      </c>
      <c r="B107" s="110"/>
      <c r="C107" s="95"/>
      <c r="D107" s="95"/>
      <c r="E107" s="83"/>
      <c r="F107" s="97"/>
      <c r="G107" s="97"/>
    </row>
    <row r="108" spans="1:7" x14ac:dyDescent="0.35">
      <c r="A108" s="68" t="s">
        <v>127</v>
      </c>
      <c r="B108" s="109"/>
      <c r="C108" s="95"/>
      <c r="D108" s="95"/>
      <c r="E108" s="83"/>
      <c r="F108" s="97"/>
      <c r="G108" s="97"/>
    </row>
    <row r="109" spans="1:7" x14ac:dyDescent="0.35">
      <c r="A109" s="68" t="s">
        <v>128</v>
      </c>
      <c r="B109" s="110"/>
      <c r="C109" s="95"/>
      <c r="D109" s="95"/>
      <c r="E109" s="83"/>
      <c r="F109" s="97"/>
      <c r="G109" s="97"/>
    </row>
    <row r="110" spans="1:7" x14ac:dyDescent="0.35">
      <c r="A110" s="68" t="s">
        <v>129</v>
      </c>
      <c r="B110" s="110"/>
      <c r="C110" s="95"/>
      <c r="D110" s="95"/>
      <c r="E110" s="83"/>
      <c r="F110" s="97"/>
      <c r="G110" s="97"/>
    </row>
    <row r="111" spans="1:7" x14ac:dyDescent="0.35">
      <c r="A111" s="85"/>
      <c r="B111" s="114" t="s">
        <v>1765</v>
      </c>
      <c r="C111" s="88" t="s">
        <v>130</v>
      </c>
      <c r="D111" s="88" t="s">
        <v>131</v>
      </c>
      <c r="E111" s="87"/>
      <c r="F111" s="88" t="s">
        <v>132</v>
      </c>
      <c r="G111" s="88" t="s">
        <v>133</v>
      </c>
    </row>
    <row r="112" spans="1:7" x14ac:dyDescent="0.35">
      <c r="A112" s="68" t="s">
        <v>134</v>
      </c>
      <c r="B112" s="83" t="s">
        <v>1</v>
      </c>
      <c r="C112" s="89">
        <v>15110.23967809993</v>
      </c>
      <c r="D112" s="115">
        <f>C112</f>
        <v>15110.23967809993</v>
      </c>
      <c r="E112" s="97"/>
      <c r="F112" s="96">
        <f>IF($C$129=0,"",IF(C112="[for completion]","",IF(C112="","",C112/$C$129)))</f>
        <v>1</v>
      </c>
      <c r="G112" s="96">
        <f>IF($D$129=0,"",IF(D112="[for completion]","",IF(D112="","",D112/$D$129)))</f>
        <v>1</v>
      </c>
    </row>
    <row r="113" spans="1:7" x14ac:dyDescent="0.35">
      <c r="A113" s="68" t="s">
        <v>136</v>
      </c>
      <c r="B113" s="83" t="s">
        <v>145</v>
      </c>
      <c r="C113" s="89">
        <v>0</v>
      </c>
      <c r="D113" s="89">
        <v>0</v>
      </c>
      <c r="E113" s="97"/>
      <c r="F113" s="96">
        <f t="shared" ref="F113:F128" si="10">IF($C$129=0,"",IF(C113="[for completion]","",IF(C113="","",C113/$C$129)))</f>
        <v>0</v>
      </c>
      <c r="G113" s="96">
        <f t="shared" ref="G113:G128" si="11">IF($D$129=0,"",IF(D113="[for completion]","",IF(D113="","",D113/$D$129)))</f>
        <v>0</v>
      </c>
    </row>
    <row r="114" spans="1:7" x14ac:dyDescent="0.35">
      <c r="A114" s="68" t="s">
        <v>138</v>
      </c>
      <c r="B114" s="83" t="s">
        <v>149</v>
      </c>
      <c r="C114" s="89">
        <v>0</v>
      </c>
      <c r="D114" s="89">
        <v>0</v>
      </c>
      <c r="E114" s="97"/>
      <c r="F114" s="96">
        <f t="shared" si="10"/>
        <v>0</v>
      </c>
      <c r="G114" s="96">
        <f t="shared" si="11"/>
        <v>0</v>
      </c>
    </row>
    <row r="115" spans="1:7" x14ac:dyDescent="0.35">
      <c r="A115" s="68" t="s">
        <v>140</v>
      </c>
      <c r="B115" s="83" t="s">
        <v>147</v>
      </c>
      <c r="C115" s="89">
        <v>0</v>
      </c>
      <c r="D115" s="89">
        <v>0</v>
      </c>
      <c r="E115" s="97"/>
      <c r="F115" s="96">
        <f t="shared" si="10"/>
        <v>0</v>
      </c>
      <c r="G115" s="96">
        <f t="shared" si="11"/>
        <v>0</v>
      </c>
    </row>
    <row r="116" spans="1:7" x14ac:dyDescent="0.35">
      <c r="A116" s="68" t="s">
        <v>142</v>
      </c>
      <c r="B116" s="83" t="s">
        <v>143</v>
      </c>
      <c r="C116" s="89">
        <v>0</v>
      </c>
      <c r="D116" s="89">
        <v>0</v>
      </c>
      <c r="E116" s="97"/>
      <c r="F116" s="96">
        <f t="shared" si="10"/>
        <v>0</v>
      </c>
      <c r="G116" s="96">
        <f t="shared" si="11"/>
        <v>0</v>
      </c>
    </row>
    <row r="117" spans="1:7" x14ac:dyDescent="0.35">
      <c r="A117" s="68" t="s">
        <v>144</v>
      </c>
      <c r="B117" s="83" t="s">
        <v>151</v>
      </c>
      <c r="C117" s="89">
        <v>0</v>
      </c>
      <c r="D117" s="89">
        <v>0</v>
      </c>
      <c r="E117" s="83"/>
      <c r="F117" s="96">
        <f t="shared" si="10"/>
        <v>0</v>
      </c>
      <c r="G117" s="96">
        <f t="shared" si="11"/>
        <v>0</v>
      </c>
    </row>
    <row r="118" spans="1:7" x14ac:dyDescent="0.35">
      <c r="A118" s="68" t="s">
        <v>146</v>
      </c>
      <c r="B118" s="83" t="s">
        <v>153</v>
      </c>
      <c r="C118" s="89">
        <v>0</v>
      </c>
      <c r="D118" s="89">
        <v>0</v>
      </c>
      <c r="E118" s="83"/>
      <c r="F118" s="96">
        <f t="shared" si="10"/>
        <v>0</v>
      </c>
      <c r="G118" s="96">
        <f t="shared" si="11"/>
        <v>0</v>
      </c>
    </row>
    <row r="119" spans="1:7" x14ac:dyDescent="0.35">
      <c r="A119" s="68" t="s">
        <v>148</v>
      </c>
      <c r="B119" s="83" t="s">
        <v>139</v>
      </c>
      <c r="C119" s="89">
        <v>0</v>
      </c>
      <c r="D119" s="89">
        <v>0</v>
      </c>
      <c r="E119" s="83"/>
      <c r="F119" s="96">
        <f t="shared" si="10"/>
        <v>0</v>
      </c>
      <c r="G119" s="96">
        <f t="shared" si="11"/>
        <v>0</v>
      </c>
    </row>
    <row r="120" spans="1:7" x14ac:dyDescent="0.35">
      <c r="A120" s="68" t="s">
        <v>150</v>
      </c>
      <c r="B120" s="83" t="s">
        <v>155</v>
      </c>
      <c r="C120" s="89">
        <v>0</v>
      </c>
      <c r="D120" s="89">
        <v>0</v>
      </c>
      <c r="E120" s="83"/>
      <c r="F120" s="96">
        <f t="shared" si="10"/>
        <v>0</v>
      </c>
      <c r="G120" s="96">
        <f t="shared" si="11"/>
        <v>0</v>
      </c>
    </row>
    <row r="121" spans="1:7" x14ac:dyDescent="0.35">
      <c r="A121" s="68" t="s">
        <v>152</v>
      </c>
      <c r="B121" s="83" t="s">
        <v>1766</v>
      </c>
      <c r="C121" s="89">
        <v>0</v>
      </c>
      <c r="D121" s="89">
        <v>0</v>
      </c>
      <c r="E121" s="83"/>
      <c r="F121" s="96">
        <f t="shared" si="10"/>
        <v>0</v>
      </c>
      <c r="G121" s="96">
        <f t="shared" si="11"/>
        <v>0</v>
      </c>
    </row>
    <row r="122" spans="1:7" x14ac:dyDescent="0.35">
      <c r="A122" s="68" t="s">
        <v>154</v>
      </c>
      <c r="B122" s="83" t="s">
        <v>157</v>
      </c>
      <c r="C122" s="89">
        <v>0</v>
      </c>
      <c r="D122" s="89">
        <v>0</v>
      </c>
      <c r="E122" s="83"/>
      <c r="F122" s="96">
        <f t="shared" si="10"/>
        <v>0</v>
      </c>
      <c r="G122" s="96">
        <f t="shared" si="11"/>
        <v>0</v>
      </c>
    </row>
    <row r="123" spans="1:7" x14ac:dyDescent="0.35">
      <c r="A123" s="68" t="s">
        <v>156</v>
      </c>
      <c r="B123" s="83" t="s">
        <v>141</v>
      </c>
      <c r="C123" s="89">
        <v>0</v>
      </c>
      <c r="D123" s="89">
        <v>0</v>
      </c>
      <c r="E123" s="83"/>
      <c r="F123" s="96">
        <f t="shared" si="10"/>
        <v>0</v>
      </c>
      <c r="G123" s="96">
        <f t="shared" si="11"/>
        <v>0</v>
      </c>
    </row>
    <row r="124" spans="1:7" x14ac:dyDescent="0.35">
      <c r="A124" s="68" t="s">
        <v>158</v>
      </c>
      <c r="B124" s="108" t="s">
        <v>1767</v>
      </c>
      <c r="C124" s="89">
        <v>0</v>
      </c>
      <c r="D124" s="89">
        <v>0</v>
      </c>
      <c r="E124" s="83"/>
      <c r="F124" s="96">
        <f t="shared" si="10"/>
        <v>0</v>
      </c>
      <c r="G124" s="96">
        <f t="shared" si="11"/>
        <v>0</v>
      </c>
    </row>
    <row r="125" spans="1:7" x14ac:dyDescent="0.35">
      <c r="A125" s="68" t="s">
        <v>160</v>
      </c>
      <c r="B125" s="83" t="s">
        <v>159</v>
      </c>
      <c r="C125" s="89">
        <v>0</v>
      </c>
      <c r="D125" s="89">
        <v>0</v>
      </c>
      <c r="E125" s="83"/>
      <c r="F125" s="96">
        <f t="shared" si="10"/>
        <v>0</v>
      </c>
      <c r="G125" s="96">
        <f t="shared" si="11"/>
        <v>0</v>
      </c>
    </row>
    <row r="126" spans="1:7" x14ac:dyDescent="0.35">
      <c r="A126" s="68" t="s">
        <v>162</v>
      </c>
      <c r="B126" s="83" t="s">
        <v>161</v>
      </c>
      <c r="C126" s="89">
        <v>0</v>
      </c>
      <c r="D126" s="89">
        <v>0</v>
      </c>
      <c r="E126" s="83"/>
      <c r="F126" s="96">
        <f t="shared" si="10"/>
        <v>0</v>
      </c>
      <c r="G126" s="96">
        <f t="shared" si="11"/>
        <v>0</v>
      </c>
    </row>
    <row r="127" spans="1:7" x14ac:dyDescent="0.35">
      <c r="A127" s="68" t="s">
        <v>163</v>
      </c>
      <c r="B127" s="83" t="s">
        <v>137</v>
      </c>
      <c r="C127" s="89">
        <v>0</v>
      </c>
      <c r="D127" s="89">
        <v>0</v>
      </c>
      <c r="E127" s="83"/>
      <c r="F127" s="96">
        <f t="shared" si="10"/>
        <v>0</v>
      </c>
      <c r="G127" s="96">
        <f t="shared" si="11"/>
        <v>0</v>
      </c>
    </row>
    <row r="128" spans="1:7" x14ac:dyDescent="0.35">
      <c r="A128" s="68" t="s">
        <v>1768</v>
      </c>
      <c r="B128" s="83" t="s">
        <v>62</v>
      </c>
      <c r="C128" s="89">
        <v>0</v>
      </c>
      <c r="D128" s="89">
        <v>0</v>
      </c>
      <c r="E128" s="83"/>
      <c r="F128" s="96">
        <f t="shared" si="10"/>
        <v>0</v>
      </c>
      <c r="G128" s="96">
        <f t="shared" si="11"/>
        <v>0</v>
      </c>
    </row>
    <row r="129" spans="1:7" x14ac:dyDescent="0.35">
      <c r="A129" s="68" t="s">
        <v>1769</v>
      </c>
      <c r="B129" s="109" t="s">
        <v>64</v>
      </c>
      <c r="C129" s="89">
        <f>SUM(C112:C128)</f>
        <v>15110.23967809993</v>
      </c>
      <c r="D129" s="89">
        <f>SUM(D112:D128)</f>
        <v>15110.23967809993</v>
      </c>
      <c r="E129" s="83"/>
      <c r="F129" s="94">
        <f>SUM(F112:F128)</f>
        <v>1</v>
      </c>
      <c r="G129" s="94">
        <f>SUM(G112:G128)</f>
        <v>1</v>
      </c>
    </row>
    <row r="130" spans="1:7" x14ac:dyDescent="0.35">
      <c r="A130" s="68" t="s">
        <v>164</v>
      </c>
      <c r="B130" s="101" t="s">
        <v>165</v>
      </c>
      <c r="C130" s="89"/>
      <c r="D130" s="89"/>
      <c r="E130" s="83"/>
      <c r="F130" s="96" t="str">
        <f>IF($C$129=0,"",IF(C130="[for completion]","",IF(C130="","",C130/$C$129)))</f>
        <v/>
      </c>
      <c r="G130" s="96" t="str">
        <f>IF($D$129=0,"",IF(D130="[for completion]","",IF(D130="","",D130/$D$129)))</f>
        <v/>
      </c>
    </row>
    <row r="131" spans="1:7" x14ac:dyDescent="0.35">
      <c r="A131" s="68" t="s">
        <v>166</v>
      </c>
      <c r="B131" s="101" t="s">
        <v>165</v>
      </c>
      <c r="C131" s="89"/>
      <c r="D131" s="89"/>
      <c r="E131" s="83"/>
      <c r="F131" s="96">
        <f t="shared" ref="F131:F136" si="12">IF($C$129=0,"",IF(C131="[for completion]","",C131/$C$129))</f>
        <v>0</v>
      </c>
      <c r="G131" s="96">
        <f t="shared" ref="G131:G136" si="13">IF($D$129=0,"",IF(D131="[for completion]","",D131/$D$129))</f>
        <v>0</v>
      </c>
    </row>
    <row r="132" spans="1:7" x14ac:dyDescent="0.35">
      <c r="A132" s="68" t="s">
        <v>167</v>
      </c>
      <c r="B132" s="101" t="s">
        <v>165</v>
      </c>
      <c r="C132" s="89"/>
      <c r="D132" s="89"/>
      <c r="E132" s="83"/>
      <c r="F132" s="96">
        <f t="shared" si="12"/>
        <v>0</v>
      </c>
      <c r="G132" s="96">
        <f t="shared" si="13"/>
        <v>0</v>
      </c>
    </row>
    <row r="133" spans="1:7" x14ac:dyDescent="0.35">
      <c r="A133" s="68" t="s">
        <v>168</v>
      </c>
      <c r="B133" s="101" t="s">
        <v>165</v>
      </c>
      <c r="C133" s="89"/>
      <c r="D133" s="89"/>
      <c r="E133" s="83"/>
      <c r="F133" s="96">
        <f t="shared" si="12"/>
        <v>0</v>
      </c>
      <c r="G133" s="96">
        <f t="shared" si="13"/>
        <v>0</v>
      </c>
    </row>
    <row r="134" spans="1:7" x14ac:dyDescent="0.35">
      <c r="A134" s="68" t="s">
        <v>169</v>
      </c>
      <c r="B134" s="101" t="s">
        <v>165</v>
      </c>
      <c r="C134" s="89"/>
      <c r="D134" s="89"/>
      <c r="E134" s="83"/>
      <c r="F134" s="96">
        <f t="shared" si="12"/>
        <v>0</v>
      </c>
      <c r="G134" s="96">
        <f t="shared" si="13"/>
        <v>0</v>
      </c>
    </row>
    <row r="135" spans="1:7" x14ac:dyDescent="0.35">
      <c r="A135" s="68" t="s">
        <v>170</v>
      </c>
      <c r="B135" s="101" t="s">
        <v>165</v>
      </c>
      <c r="C135" s="89"/>
      <c r="D135" s="89"/>
      <c r="E135" s="83"/>
      <c r="F135" s="96">
        <f t="shared" si="12"/>
        <v>0</v>
      </c>
      <c r="G135" s="96">
        <f t="shared" si="13"/>
        <v>0</v>
      </c>
    </row>
    <row r="136" spans="1:7" x14ac:dyDescent="0.35">
      <c r="A136" s="68" t="s">
        <v>171</v>
      </c>
      <c r="B136" s="101" t="s">
        <v>165</v>
      </c>
      <c r="C136" s="89"/>
      <c r="D136" s="89"/>
      <c r="E136" s="83"/>
      <c r="F136" s="96">
        <f t="shared" si="12"/>
        <v>0</v>
      </c>
      <c r="G136" s="96">
        <f t="shared" si="13"/>
        <v>0</v>
      </c>
    </row>
    <row r="137" spans="1:7" x14ac:dyDescent="0.35">
      <c r="A137" s="85"/>
      <c r="B137" s="86" t="s">
        <v>172</v>
      </c>
      <c r="C137" s="88" t="s">
        <v>130</v>
      </c>
      <c r="D137" s="88" t="s">
        <v>131</v>
      </c>
      <c r="E137" s="87"/>
      <c r="F137" s="88" t="s">
        <v>132</v>
      </c>
      <c r="G137" s="88" t="s">
        <v>133</v>
      </c>
    </row>
    <row r="138" spans="1:7" x14ac:dyDescent="0.35">
      <c r="A138" s="68" t="s">
        <v>173</v>
      </c>
      <c r="B138" s="83" t="s">
        <v>1</v>
      </c>
      <c r="C138" s="115">
        <v>11500</v>
      </c>
      <c r="D138" s="115">
        <f>C138</f>
        <v>11500</v>
      </c>
      <c r="E138" s="97"/>
      <c r="F138" s="96">
        <f>IF($C$155=0,"",IF(C138="[for completion]","",IF(C138="","",C138/$C$155)))</f>
        <v>1</v>
      </c>
      <c r="G138" s="96">
        <f>IF($D$155=0,"",IF(D138="[for completion]","",IF(D138="","",D138/$D$155)))</f>
        <v>1</v>
      </c>
    </row>
    <row r="139" spans="1:7" x14ac:dyDescent="0.35">
      <c r="A139" s="68" t="s">
        <v>174</v>
      </c>
      <c r="B139" s="83" t="s">
        <v>145</v>
      </c>
      <c r="C139" s="89">
        <v>0</v>
      </c>
      <c r="D139" s="89">
        <v>0</v>
      </c>
      <c r="E139" s="97"/>
      <c r="F139" s="96">
        <f t="shared" ref="F139:F154" si="14">IF($C$155=0,"",IF(C139="[for completion]","",IF(C139="","",C139/$C$155)))</f>
        <v>0</v>
      </c>
      <c r="G139" s="96">
        <f t="shared" ref="G139:G154" si="15">IF($D$155=0,"",IF(D139="[for completion]","",IF(D139="","",D139/$D$155)))</f>
        <v>0</v>
      </c>
    </row>
    <row r="140" spans="1:7" x14ac:dyDescent="0.35">
      <c r="A140" s="68" t="s">
        <v>175</v>
      </c>
      <c r="B140" s="83" t="s">
        <v>149</v>
      </c>
      <c r="C140" s="89">
        <v>0</v>
      </c>
      <c r="D140" s="89">
        <v>0</v>
      </c>
      <c r="E140" s="97"/>
      <c r="F140" s="96">
        <f t="shared" si="14"/>
        <v>0</v>
      </c>
      <c r="G140" s="96">
        <f t="shared" si="15"/>
        <v>0</v>
      </c>
    </row>
    <row r="141" spans="1:7" x14ac:dyDescent="0.35">
      <c r="A141" s="68" t="s">
        <v>176</v>
      </c>
      <c r="B141" s="83" t="s">
        <v>147</v>
      </c>
      <c r="C141" s="89">
        <v>0</v>
      </c>
      <c r="D141" s="89">
        <v>0</v>
      </c>
      <c r="E141" s="97"/>
      <c r="F141" s="96">
        <f t="shared" si="14"/>
        <v>0</v>
      </c>
      <c r="G141" s="96">
        <f t="shared" si="15"/>
        <v>0</v>
      </c>
    </row>
    <row r="142" spans="1:7" x14ac:dyDescent="0.35">
      <c r="A142" s="68" t="s">
        <v>177</v>
      </c>
      <c r="B142" s="83" t="s">
        <v>143</v>
      </c>
      <c r="C142" s="89">
        <v>0</v>
      </c>
      <c r="D142" s="89">
        <v>0</v>
      </c>
      <c r="E142" s="97"/>
      <c r="F142" s="96">
        <f t="shared" si="14"/>
        <v>0</v>
      </c>
      <c r="G142" s="96">
        <f t="shared" si="15"/>
        <v>0</v>
      </c>
    </row>
    <row r="143" spans="1:7" x14ac:dyDescent="0.35">
      <c r="A143" s="68" t="s">
        <v>178</v>
      </c>
      <c r="B143" s="83" t="s">
        <v>151</v>
      </c>
      <c r="C143" s="89">
        <v>0</v>
      </c>
      <c r="D143" s="89">
        <v>0</v>
      </c>
      <c r="E143" s="83"/>
      <c r="F143" s="96">
        <f t="shared" si="14"/>
        <v>0</v>
      </c>
      <c r="G143" s="96">
        <f t="shared" si="15"/>
        <v>0</v>
      </c>
    </row>
    <row r="144" spans="1:7" x14ac:dyDescent="0.35">
      <c r="A144" s="68" t="s">
        <v>179</v>
      </c>
      <c r="B144" s="83" t="s">
        <v>153</v>
      </c>
      <c r="C144" s="89">
        <v>0</v>
      </c>
      <c r="D144" s="89">
        <v>0</v>
      </c>
      <c r="E144" s="83"/>
      <c r="F144" s="96">
        <f t="shared" si="14"/>
        <v>0</v>
      </c>
      <c r="G144" s="96">
        <f t="shared" si="15"/>
        <v>0</v>
      </c>
    </row>
    <row r="145" spans="1:7" x14ac:dyDescent="0.35">
      <c r="A145" s="68" t="s">
        <v>180</v>
      </c>
      <c r="B145" s="83" t="s">
        <v>139</v>
      </c>
      <c r="C145" s="89">
        <v>0</v>
      </c>
      <c r="D145" s="89">
        <v>0</v>
      </c>
      <c r="E145" s="83"/>
      <c r="F145" s="96">
        <f t="shared" si="14"/>
        <v>0</v>
      </c>
      <c r="G145" s="96">
        <f t="shared" si="15"/>
        <v>0</v>
      </c>
    </row>
    <row r="146" spans="1:7" x14ac:dyDescent="0.35">
      <c r="A146" s="68" t="s">
        <v>181</v>
      </c>
      <c r="B146" s="83" t="s">
        <v>155</v>
      </c>
      <c r="C146" s="89">
        <v>0</v>
      </c>
      <c r="D146" s="89">
        <v>0</v>
      </c>
      <c r="E146" s="83"/>
      <c r="F146" s="96">
        <f t="shared" si="14"/>
        <v>0</v>
      </c>
      <c r="G146" s="96">
        <f t="shared" si="15"/>
        <v>0</v>
      </c>
    </row>
    <row r="147" spans="1:7" x14ac:dyDescent="0.35">
      <c r="A147" s="68" t="s">
        <v>182</v>
      </c>
      <c r="B147" s="83" t="s">
        <v>1766</v>
      </c>
      <c r="C147" s="89">
        <v>0</v>
      </c>
      <c r="D147" s="89">
        <v>0</v>
      </c>
      <c r="E147" s="83"/>
      <c r="F147" s="96">
        <f t="shared" si="14"/>
        <v>0</v>
      </c>
      <c r="G147" s="96">
        <f t="shared" si="15"/>
        <v>0</v>
      </c>
    </row>
    <row r="148" spans="1:7" x14ac:dyDescent="0.35">
      <c r="A148" s="68" t="s">
        <v>183</v>
      </c>
      <c r="B148" s="83" t="s">
        <v>157</v>
      </c>
      <c r="C148" s="89">
        <v>0</v>
      </c>
      <c r="D148" s="89">
        <v>0</v>
      </c>
      <c r="E148" s="83"/>
      <c r="F148" s="96">
        <f t="shared" si="14"/>
        <v>0</v>
      </c>
      <c r="G148" s="96">
        <f t="shared" si="15"/>
        <v>0</v>
      </c>
    </row>
    <row r="149" spans="1:7" x14ac:dyDescent="0.35">
      <c r="A149" s="68" t="s">
        <v>184</v>
      </c>
      <c r="B149" s="83" t="s">
        <v>141</v>
      </c>
      <c r="C149" s="89">
        <v>0</v>
      </c>
      <c r="D149" s="89">
        <v>0</v>
      </c>
      <c r="E149" s="83"/>
      <c r="F149" s="96">
        <f t="shared" si="14"/>
        <v>0</v>
      </c>
      <c r="G149" s="96">
        <f t="shared" si="15"/>
        <v>0</v>
      </c>
    </row>
    <row r="150" spans="1:7" x14ac:dyDescent="0.35">
      <c r="A150" s="68" t="s">
        <v>185</v>
      </c>
      <c r="B150" s="108" t="s">
        <v>1767</v>
      </c>
      <c r="C150" s="89">
        <v>0</v>
      </c>
      <c r="D150" s="89">
        <v>0</v>
      </c>
      <c r="E150" s="83"/>
      <c r="F150" s="96">
        <f t="shared" si="14"/>
        <v>0</v>
      </c>
      <c r="G150" s="96">
        <f t="shared" si="15"/>
        <v>0</v>
      </c>
    </row>
    <row r="151" spans="1:7" x14ac:dyDescent="0.35">
      <c r="A151" s="68" t="s">
        <v>186</v>
      </c>
      <c r="B151" s="83" t="s">
        <v>159</v>
      </c>
      <c r="C151" s="89">
        <v>0</v>
      </c>
      <c r="D151" s="89">
        <v>0</v>
      </c>
      <c r="E151" s="83"/>
      <c r="F151" s="96">
        <f t="shared" si="14"/>
        <v>0</v>
      </c>
      <c r="G151" s="96">
        <f t="shared" si="15"/>
        <v>0</v>
      </c>
    </row>
    <row r="152" spans="1:7" x14ac:dyDescent="0.35">
      <c r="A152" s="68" t="s">
        <v>187</v>
      </c>
      <c r="B152" s="83" t="s">
        <v>161</v>
      </c>
      <c r="C152" s="89">
        <v>0</v>
      </c>
      <c r="D152" s="89">
        <v>0</v>
      </c>
      <c r="E152" s="83"/>
      <c r="F152" s="96">
        <f t="shared" si="14"/>
        <v>0</v>
      </c>
      <c r="G152" s="96">
        <f t="shared" si="15"/>
        <v>0</v>
      </c>
    </row>
    <row r="153" spans="1:7" x14ac:dyDescent="0.35">
      <c r="A153" s="68" t="s">
        <v>188</v>
      </c>
      <c r="B153" s="83" t="s">
        <v>137</v>
      </c>
      <c r="C153" s="89">
        <v>0</v>
      </c>
      <c r="D153" s="89">
        <v>0</v>
      </c>
      <c r="E153" s="83"/>
      <c r="F153" s="96">
        <f t="shared" si="14"/>
        <v>0</v>
      </c>
      <c r="G153" s="96">
        <f t="shared" si="15"/>
        <v>0</v>
      </c>
    </row>
    <row r="154" spans="1:7" x14ac:dyDescent="0.35">
      <c r="A154" s="68" t="s">
        <v>1770</v>
      </c>
      <c r="B154" s="83" t="s">
        <v>62</v>
      </c>
      <c r="C154" s="89">
        <v>0</v>
      </c>
      <c r="D154" s="89">
        <v>0</v>
      </c>
      <c r="E154" s="83"/>
      <c r="F154" s="96">
        <f t="shared" si="14"/>
        <v>0</v>
      </c>
      <c r="G154" s="96">
        <f t="shared" si="15"/>
        <v>0</v>
      </c>
    </row>
    <row r="155" spans="1:7" x14ac:dyDescent="0.35">
      <c r="A155" s="68" t="s">
        <v>1771</v>
      </c>
      <c r="B155" s="109" t="s">
        <v>64</v>
      </c>
      <c r="C155" s="89">
        <f>SUM(C138:C154)</f>
        <v>11500</v>
      </c>
      <c r="D155" s="89">
        <f>SUM(D138:D154)</f>
        <v>11500</v>
      </c>
      <c r="E155" s="83"/>
      <c r="F155" s="94">
        <f>SUM(F138:F154)</f>
        <v>1</v>
      </c>
      <c r="G155" s="94">
        <f>SUM(G138:G154)</f>
        <v>1</v>
      </c>
    </row>
    <row r="156" spans="1:7" x14ac:dyDescent="0.35">
      <c r="A156" s="68" t="s">
        <v>189</v>
      </c>
      <c r="B156" s="101" t="s">
        <v>165</v>
      </c>
      <c r="C156" s="89"/>
      <c r="D156" s="89"/>
      <c r="E156" s="83"/>
      <c r="F156" s="96" t="str">
        <f>IF($C$155=0,"",IF(C156="[for completion]","",IF(C156="","",C156/$C$155)))</f>
        <v/>
      </c>
      <c r="G156" s="96" t="str">
        <f>IF($D$155=0,"",IF(D156="[for completion]","",IF(D156="","",D156/$D$155)))</f>
        <v/>
      </c>
    </row>
    <row r="157" spans="1:7" x14ac:dyDescent="0.35">
      <c r="A157" s="68" t="s">
        <v>190</v>
      </c>
      <c r="B157" s="101" t="s">
        <v>165</v>
      </c>
      <c r="C157" s="89"/>
      <c r="D157" s="89"/>
      <c r="E157" s="83"/>
      <c r="F157" s="96" t="str">
        <f t="shared" ref="F157:F162" si="16">IF($C$155=0,"",IF(C157="[for completion]","",IF(C157="","",C157/$C$155)))</f>
        <v/>
      </c>
      <c r="G157" s="96" t="str">
        <f t="shared" ref="G157:G162" si="17">IF($D$155=0,"",IF(D157="[for completion]","",IF(D157="","",D157/$D$155)))</f>
        <v/>
      </c>
    </row>
    <row r="158" spans="1:7" x14ac:dyDescent="0.35">
      <c r="A158" s="68" t="s">
        <v>191</v>
      </c>
      <c r="B158" s="101" t="s">
        <v>165</v>
      </c>
      <c r="C158" s="89"/>
      <c r="D158" s="89"/>
      <c r="E158" s="83"/>
      <c r="F158" s="96" t="str">
        <f t="shared" si="16"/>
        <v/>
      </c>
      <c r="G158" s="96" t="str">
        <f t="shared" si="17"/>
        <v/>
      </c>
    </row>
    <row r="159" spans="1:7" x14ac:dyDescent="0.35">
      <c r="A159" s="68" t="s">
        <v>192</v>
      </c>
      <c r="B159" s="101" t="s">
        <v>165</v>
      </c>
      <c r="C159" s="89"/>
      <c r="D159" s="89"/>
      <c r="E159" s="83"/>
      <c r="F159" s="96" t="str">
        <f t="shared" si="16"/>
        <v/>
      </c>
      <c r="G159" s="96" t="str">
        <f t="shared" si="17"/>
        <v/>
      </c>
    </row>
    <row r="160" spans="1:7" x14ac:dyDescent="0.35">
      <c r="A160" s="68" t="s">
        <v>1772</v>
      </c>
      <c r="B160" s="101" t="s">
        <v>165</v>
      </c>
      <c r="C160" s="89"/>
      <c r="D160" s="89"/>
      <c r="E160" s="83"/>
      <c r="F160" s="96" t="str">
        <f t="shared" si="16"/>
        <v/>
      </c>
      <c r="G160" s="96" t="str">
        <f t="shared" si="17"/>
        <v/>
      </c>
    </row>
    <row r="161" spans="1:7" x14ac:dyDescent="0.35">
      <c r="A161" s="68" t="s">
        <v>193</v>
      </c>
      <c r="B161" s="101" t="s">
        <v>165</v>
      </c>
      <c r="C161" s="89"/>
      <c r="D161" s="89"/>
      <c r="E161" s="83"/>
      <c r="F161" s="96" t="str">
        <f t="shared" si="16"/>
        <v/>
      </c>
      <c r="G161" s="96" t="str">
        <f t="shared" si="17"/>
        <v/>
      </c>
    </row>
    <row r="162" spans="1:7" x14ac:dyDescent="0.35">
      <c r="A162" s="68" t="s">
        <v>194</v>
      </c>
      <c r="B162" s="101" t="s">
        <v>165</v>
      </c>
      <c r="C162" s="89"/>
      <c r="D162" s="89"/>
      <c r="E162" s="83"/>
      <c r="F162" s="96" t="str">
        <f t="shared" si="16"/>
        <v/>
      </c>
      <c r="G162" s="96" t="str">
        <f t="shared" si="17"/>
        <v/>
      </c>
    </row>
    <row r="163" spans="1:7" x14ac:dyDescent="0.35">
      <c r="A163" s="85"/>
      <c r="B163" s="86" t="s">
        <v>195</v>
      </c>
      <c r="C163" s="92" t="s">
        <v>130</v>
      </c>
      <c r="D163" s="92" t="s">
        <v>131</v>
      </c>
      <c r="E163" s="87"/>
      <c r="F163" s="92" t="s">
        <v>132</v>
      </c>
      <c r="G163" s="92" t="s">
        <v>133</v>
      </c>
    </row>
    <row r="164" spans="1:7" x14ac:dyDescent="0.35">
      <c r="A164" s="68" t="s">
        <v>196</v>
      </c>
      <c r="B164" s="62" t="s">
        <v>197</v>
      </c>
      <c r="C164" s="68">
        <v>11500</v>
      </c>
      <c r="D164" s="68">
        <f>C164</f>
        <v>11500</v>
      </c>
      <c r="E164" s="116"/>
      <c r="F164" s="96">
        <f>IF($C$167=0,"",IF(C164="[for completion]","",IF(C164="","",C164/$C$167)))</f>
        <v>1</v>
      </c>
      <c r="G164" s="96">
        <f>IF($D$167=0,"",IF(D164="[for completion]","",IF(D164="","",D164/$D$167)))</f>
        <v>1</v>
      </c>
    </row>
    <row r="165" spans="1:7" x14ac:dyDescent="0.35">
      <c r="A165" s="68" t="s">
        <v>198</v>
      </c>
      <c r="B165" s="62" t="s">
        <v>199</v>
      </c>
      <c r="C165" s="68">
        <v>0</v>
      </c>
      <c r="D165" s="68">
        <f>C165</f>
        <v>0</v>
      </c>
      <c r="E165" s="116"/>
      <c r="F165" s="96">
        <f t="shared" ref="F165:F166" si="18">IF($C$167=0,"",IF(C165="[for completion]","",IF(C165="","",C165/$C$167)))</f>
        <v>0</v>
      </c>
      <c r="G165" s="96">
        <f t="shared" ref="G165:G166" si="19">IF($D$167=0,"",IF(D165="[for completion]","",IF(D165="","",D165/$D$167)))</f>
        <v>0</v>
      </c>
    </row>
    <row r="166" spans="1:7" x14ac:dyDescent="0.35">
      <c r="A166" s="68" t="s">
        <v>200</v>
      </c>
      <c r="B166" s="62" t="s">
        <v>62</v>
      </c>
      <c r="C166" s="68">
        <v>0</v>
      </c>
      <c r="D166" s="68">
        <f>C166</f>
        <v>0</v>
      </c>
      <c r="E166" s="116"/>
      <c r="F166" s="96">
        <f t="shared" si="18"/>
        <v>0</v>
      </c>
      <c r="G166" s="96">
        <f t="shared" si="19"/>
        <v>0</v>
      </c>
    </row>
    <row r="167" spans="1:7" x14ac:dyDescent="0.35">
      <c r="A167" s="68" t="s">
        <v>201</v>
      </c>
      <c r="B167" s="117" t="s">
        <v>64</v>
      </c>
      <c r="C167" s="118">
        <f>SUM(C164:C166)</f>
        <v>11500</v>
      </c>
      <c r="D167" s="118">
        <f>SUM(D164:D166)</f>
        <v>11500</v>
      </c>
      <c r="E167" s="116"/>
      <c r="F167" s="119">
        <f>SUM(F164:F166)</f>
        <v>1</v>
      </c>
      <c r="G167" s="119">
        <f>SUM(G164:G166)</f>
        <v>1</v>
      </c>
    </row>
    <row r="168" spans="1:7" x14ac:dyDescent="0.35">
      <c r="A168" s="68" t="s">
        <v>202</v>
      </c>
      <c r="B168" s="117"/>
      <c r="C168" s="118"/>
      <c r="D168" s="118"/>
      <c r="E168" s="116"/>
      <c r="F168" s="116"/>
      <c r="G168" s="108"/>
    </row>
    <row r="169" spans="1:7" x14ac:dyDescent="0.35">
      <c r="A169" s="68" t="s">
        <v>203</v>
      </c>
      <c r="B169" s="117"/>
      <c r="C169" s="118"/>
      <c r="D169" s="118"/>
      <c r="E169" s="116"/>
      <c r="F169" s="116"/>
      <c r="G169" s="108"/>
    </row>
    <row r="170" spans="1:7" x14ac:dyDescent="0.35">
      <c r="A170" s="68" t="s">
        <v>204</v>
      </c>
      <c r="B170" s="117"/>
      <c r="C170" s="118"/>
      <c r="D170" s="118"/>
      <c r="E170" s="116"/>
      <c r="F170" s="116"/>
      <c r="G170" s="108"/>
    </row>
    <row r="171" spans="1:7" x14ac:dyDescent="0.35">
      <c r="A171" s="68" t="s">
        <v>205</v>
      </c>
      <c r="B171" s="117"/>
      <c r="C171" s="118"/>
      <c r="D171" s="118"/>
      <c r="E171" s="116"/>
      <c r="F171" s="116"/>
      <c r="G171" s="108"/>
    </row>
    <row r="172" spans="1:7" x14ac:dyDescent="0.35">
      <c r="A172" s="68" t="s">
        <v>206</v>
      </c>
      <c r="B172" s="117"/>
      <c r="C172" s="118"/>
      <c r="D172" s="118"/>
      <c r="E172" s="116"/>
      <c r="F172" s="116"/>
      <c r="G172" s="108"/>
    </row>
    <row r="173" spans="1:7" x14ac:dyDescent="0.35">
      <c r="A173" s="85"/>
      <c r="B173" s="86" t="s">
        <v>207</v>
      </c>
      <c r="C173" s="85" t="s">
        <v>50</v>
      </c>
      <c r="D173" s="85"/>
      <c r="E173" s="87"/>
      <c r="F173" s="88" t="s">
        <v>208</v>
      </c>
      <c r="G173" s="88"/>
    </row>
    <row r="174" spans="1:7" x14ac:dyDescent="0.35">
      <c r="A174" s="68" t="s">
        <v>209</v>
      </c>
      <c r="B174" s="83" t="s">
        <v>210</v>
      </c>
      <c r="C174" s="68">
        <v>0</v>
      </c>
      <c r="D174" s="79"/>
      <c r="E174" s="71"/>
      <c r="F174" s="96">
        <f>IF($C$179=0,"",IF(C174="[for completion]","",C174/$C$179))</f>
        <v>0</v>
      </c>
      <c r="G174" s="97"/>
    </row>
    <row r="175" spans="1:7" x14ac:dyDescent="0.35">
      <c r="A175" s="68" t="s">
        <v>211</v>
      </c>
      <c r="B175" s="83" t="s">
        <v>212</v>
      </c>
      <c r="C175" s="68">
        <v>91.5</v>
      </c>
      <c r="E175" s="103"/>
      <c r="F175" s="96">
        <f>IF($C$179=0,"",IF(C175="[for completion]","",C175/$C$179))</f>
        <v>1</v>
      </c>
      <c r="G175" s="97"/>
    </row>
    <row r="176" spans="1:7" x14ac:dyDescent="0.35">
      <c r="A176" s="68" t="s">
        <v>213</v>
      </c>
      <c r="B176" s="83" t="s">
        <v>214</v>
      </c>
      <c r="C176" s="68">
        <v>0</v>
      </c>
      <c r="E176" s="103"/>
      <c r="F176" s="96"/>
      <c r="G176" s="97"/>
    </row>
    <row r="177" spans="1:7" x14ac:dyDescent="0.35">
      <c r="A177" s="68" t="s">
        <v>215</v>
      </c>
      <c r="B177" s="83" t="s">
        <v>216</v>
      </c>
      <c r="C177" s="68">
        <v>0</v>
      </c>
      <c r="E177" s="103"/>
      <c r="F177" s="96">
        <f t="shared" ref="F177:F187" si="20">IF($C$179=0,"",IF(C177="[for completion]","",C177/$C$179))</f>
        <v>0</v>
      </c>
      <c r="G177" s="97"/>
    </row>
    <row r="178" spans="1:7" x14ac:dyDescent="0.35">
      <c r="A178" s="68" t="s">
        <v>217</v>
      </c>
      <c r="B178" s="83" t="s">
        <v>62</v>
      </c>
      <c r="C178" s="68">
        <v>0</v>
      </c>
      <c r="E178" s="103"/>
      <c r="F178" s="96">
        <f t="shared" si="20"/>
        <v>0</v>
      </c>
      <c r="G178" s="97"/>
    </row>
    <row r="179" spans="1:7" x14ac:dyDescent="0.35">
      <c r="A179" s="68" t="s">
        <v>218</v>
      </c>
      <c r="B179" s="109" t="s">
        <v>64</v>
      </c>
      <c r="C179" s="99">
        <f>SUM(C174:C178)</f>
        <v>91.5</v>
      </c>
      <c r="E179" s="103"/>
      <c r="F179" s="100">
        <f>SUM(F174:F178)</f>
        <v>1</v>
      </c>
      <c r="G179" s="97"/>
    </row>
    <row r="180" spans="1:7" x14ac:dyDescent="0.35">
      <c r="A180" s="68" t="s">
        <v>219</v>
      </c>
      <c r="B180" s="120" t="s">
        <v>220</v>
      </c>
      <c r="C180" s="89"/>
      <c r="E180" s="103"/>
      <c r="F180" s="96">
        <f t="shared" si="20"/>
        <v>0</v>
      </c>
      <c r="G180" s="97"/>
    </row>
    <row r="181" spans="1:7" ht="29" x14ac:dyDescent="0.35">
      <c r="A181" s="68" t="s">
        <v>221</v>
      </c>
      <c r="B181" s="120" t="s">
        <v>222</v>
      </c>
      <c r="C181" s="121"/>
      <c r="D181" s="120"/>
      <c r="E181" s="120"/>
      <c r="F181" s="96">
        <f t="shared" si="20"/>
        <v>0</v>
      </c>
      <c r="G181" s="120"/>
    </row>
    <row r="182" spans="1:7" ht="29" x14ac:dyDescent="0.35">
      <c r="A182" s="68" t="s">
        <v>223</v>
      </c>
      <c r="B182" s="120" t="s">
        <v>224</v>
      </c>
      <c r="C182" s="89"/>
      <c r="E182" s="103"/>
      <c r="F182" s="96">
        <f t="shared" si="20"/>
        <v>0</v>
      </c>
      <c r="G182" s="97"/>
    </row>
    <row r="183" spans="1:7" x14ac:dyDescent="0.35">
      <c r="A183" s="68" t="s">
        <v>225</v>
      </c>
      <c r="B183" s="120" t="s">
        <v>226</v>
      </c>
      <c r="C183" s="89"/>
      <c r="E183" s="103"/>
      <c r="F183" s="96">
        <f t="shared" si="20"/>
        <v>0</v>
      </c>
      <c r="G183" s="97"/>
    </row>
    <row r="184" spans="1:7" x14ac:dyDescent="0.35">
      <c r="A184" s="68" t="s">
        <v>227</v>
      </c>
      <c r="B184" s="120" t="s">
        <v>228</v>
      </c>
      <c r="C184" s="121"/>
      <c r="D184" s="120"/>
      <c r="E184" s="120"/>
      <c r="F184" s="96">
        <f t="shared" si="20"/>
        <v>0</v>
      </c>
      <c r="G184" s="120"/>
    </row>
    <row r="185" spans="1:7" x14ac:dyDescent="0.35">
      <c r="A185" s="68" t="s">
        <v>229</v>
      </c>
      <c r="B185" s="120" t="s">
        <v>230</v>
      </c>
      <c r="C185" s="89"/>
      <c r="E185" s="103"/>
      <c r="F185" s="96">
        <f t="shared" si="20"/>
        <v>0</v>
      </c>
      <c r="G185" s="97"/>
    </row>
    <row r="186" spans="1:7" x14ac:dyDescent="0.35">
      <c r="A186" s="68" t="s">
        <v>231</v>
      </c>
      <c r="B186" s="120" t="s">
        <v>232</v>
      </c>
      <c r="C186" s="89"/>
      <c r="E186" s="103"/>
      <c r="F186" s="96">
        <f t="shared" si="20"/>
        <v>0</v>
      </c>
      <c r="G186" s="97"/>
    </row>
    <row r="187" spans="1:7" x14ac:dyDescent="0.35">
      <c r="A187" s="68" t="s">
        <v>233</v>
      </c>
      <c r="B187" s="120" t="s">
        <v>234</v>
      </c>
      <c r="C187" s="89"/>
      <c r="E187" s="103"/>
      <c r="F187" s="96">
        <f t="shared" si="20"/>
        <v>0</v>
      </c>
      <c r="G187" s="97"/>
    </row>
    <row r="188" spans="1:7" x14ac:dyDescent="0.35">
      <c r="A188" s="68" t="s">
        <v>235</v>
      </c>
      <c r="B188" s="120"/>
      <c r="E188" s="103"/>
      <c r="F188" s="97"/>
      <c r="G188" s="97"/>
    </row>
    <row r="189" spans="1:7" x14ac:dyDescent="0.35">
      <c r="A189" s="68" t="s">
        <v>236</v>
      </c>
      <c r="B189" s="120"/>
      <c r="E189" s="103"/>
      <c r="F189" s="97"/>
      <c r="G189" s="97"/>
    </row>
    <row r="190" spans="1:7" x14ac:dyDescent="0.35">
      <c r="A190" s="68" t="s">
        <v>237</v>
      </c>
      <c r="B190" s="120"/>
      <c r="E190" s="103"/>
      <c r="F190" s="97"/>
      <c r="G190" s="97"/>
    </row>
    <row r="191" spans="1:7" x14ac:dyDescent="0.35">
      <c r="A191" s="68" t="s">
        <v>238</v>
      </c>
      <c r="B191" s="101"/>
      <c r="E191" s="103"/>
      <c r="F191" s="97"/>
      <c r="G191" s="97"/>
    </row>
    <row r="192" spans="1:7" x14ac:dyDescent="0.35">
      <c r="A192" s="85"/>
      <c r="B192" s="86" t="s">
        <v>239</v>
      </c>
      <c r="C192" s="85" t="s">
        <v>50</v>
      </c>
      <c r="D192" s="85"/>
      <c r="E192" s="87"/>
      <c r="F192" s="88" t="s">
        <v>208</v>
      </c>
      <c r="G192" s="88"/>
    </row>
    <row r="193" spans="1:7" x14ac:dyDescent="0.35">
      <c r="A193" s="68" t="s">
        <v>240</v>
      </c>
      <c r="B193" s="83" t="s">
        <v>241</v>
      </c>
      <c r="C193" s="68">
        <v>91.5</v>
      </c>
      <c r="E193" s="95"/>
      <c r="F193" s="96">
        <f t="shared" ref="F193:F206" si="21">IF($C$208=0,"",IF(C193="[for completion]","",C193/$C$208))</f>
        <v>1</v>
      </c>
      <c r="G193" s="97"/>
    </row>
    <row r="194" spans="1:7" x14ac:dyDescent="0.35">
      <c r="A194" s="68" t="s">
        <v>242</v>
      </c>
      <c r="B194" s="83" t="s">
        <v>243</v>
      </c>
      <c r="C194" s="68">
        <v>0</v>
      </c>
      <c r="E194" s="103"/>
      <c r="F194" s="96">
        <f t="shared" si="21"/>
        <v>0</v>
      </c>
      <c r="G194" s="103"/>
    </row>
    <row r="195" spans="1:7" x14ac:dyDescent="0.35">
      <c r="A195" s="68" t="s">
        <v>244</v>
      </c>
      <c r="B195" s="83" t="s">
        <v>245</v>
      </c>
      <c r="C195" s="68">
        <v>0</v>
      </c>
      <c r="E195" s="103"/>
      <c r="F195" s="96">
        <f t="shared" si="21"/>
        <v>0</v>
      </c>
      <c r="G195" s="103"/>
    </row>
    <row r="196" spans="1:7" x14ac:dyDescent="0.35">
      <c r="A196" s="68" t="s">
        <v>246</v>
      </c>
      <c r="B196" s="83" t="s">
        <v>247</v>
      </c>
      <c r="C196" s="68">
        <v>0</v>
      </c>
      <c r="E196" s="103"/>
      <c r="F196" s="96">
        <f t="shared" si="21"/>
        <v>0</v>
      </c>
      <c r="G196" s="103"/>
    </row>
    <row r="197" spans="1:7" x14ac:dyDescent="0.35">
      <c r="A197" s="68" t="s">
        <v>248</v>
      </c>
      <c r="B197" s="83" t="s">
        <v>249</v>
      </c>
      <c r="C197" s="68">
        <v>0</v>
      </c>
      <c r="E197" s="103"/>
      <c r="F197" s="96">
        <f t="shared" si="21"/>
        <v>0</v>
      </c>
      <c r="G197" s="103"/>
    </row>
    <row r="198" spans="1:7" x14ac:dyDescent="0.35">
      <c r="A198" s="68" t="s">
        <v>250</v>
      </c>
      <c r="B198" s="83" t="s">
        <v>251</v>
      </c>
      <c r="C198" s="68">
        <v>0</v>
      </c>
      <c r="E198" s="103"/>
      <c r="F198" s="96">
        <f t="shared" si="21"/>
        <v>0</v>
      </c>
      <c r="G198" s="103"/>
    </row>
    <row r="199" spans="1:7" x14ac:dyDescent="0.35">
      <c r="A199" s="68" t="s">
        <v>252</v>
      </c>
      <c r="B199" s="83" t="s">
        <v>253</v>
      </c>
      <c r="C199" s="68">
        <v>0</v>
      </c>
      <c r="E199" s="103"/>
      <c r="F199" s="96">
        <f t="shared" si="21"/>
        <v>0</v>
      </c>
      <c r="G199" s="103"/>
    </row>
    <row r="200" spans="1:7" x14ac:dyDescent="0.35">
      <c r="A200" s="68" t="s">
        <v>254</v>
      </c>
      <c r="B200" s="83" t="s">
        <v>255</v>
      </c>
      <c r="C200" s="68">
        <v>0</v>
      </c>
      <c r="E200" s="103"/>
      <c r="F200" s="96">
        <f t="shared" si="21"/>
        <v>0</v>
      </c>
      <c r="G200" s="103"/>
    </row>
    <row r="201" spans="1:7" x14ac:dyDescent="0.35">
      <c r="A201" s="68" t="s">
        <v>256</v>
      </c>
      <c r="B201" s="83" t="s">
        <v>257</v>
      </c>
      <c r="C201" s="68">
        <v>0</v>
      </c>
      <c r="E201" s="103"/>
      <c r="F201" s="96">
        <f t="shared" si="21"/>
        <v>0</v>
      </c>
      <c r="G201" s="103"/>
    </row>
    <row r="202" spans="1:7" x14ac:dyDescent="0.35">
      <c r="A202" s="68" t="s">
        <v>258</v>
      </c>
      <c r="B202" s="83" t="s">
        <v>259</v>
      </c>
      <c r="C202" s="68">
        <v>0</v>
      </c>
      <c r="E202" s="103"/>
      <c r="F202" s="96">
        <f t="shared" si="21"/>
        <v>0</v>
      </c>
      <c r="G202" s="103"/>
    </row>
    <row r="203" spans="1:7" x14ac:dyDescent="0.35">
      <c r="A203" s="68" t="s">
        <v>260</v>
      </c>
      <c r="B203" s="83" t="s">
        <v>261</v>
      </c>
      <c r="C203" s="68">
        <v>0</v>
      </c>
      <c r="E203" s="103"/>
      <c r="F203" s="96">
        <f t="shared" si="21"/>
        <v>0</v>
      </c>
      <c r="G203" s="103"/>
    </row>
    <row r="204" spans="1:7" x14ac:dyDescent="0.35">
      <c r="A204" s="68" t="s">
        <v>262</v>
      </c>
      <c r="B204" s="83" t="s">
        <v>263</v>
      </c>
      <c r="C204" s="68">
        <v>0</v>
      </c>
      <c r="E204" s="103"/>
      <c r="F204" s="96">
        <f t="shared" si="21"/>
        <v>0</v>
      </c>
      <c r="G204" s="103"/>
    </row>
    <row r="205" spans="1:7" x14ac:dyDescent="0.35">
      <c r="A205" s="68" t="s">
        <v>264</v>
      </c>
      <c r="B205" s="83" t="s">
        <v>265</v>
      </c>
      <c r="C205" s="68">
        <v>0</v>
      </c>
      <c r="E205" s="103"/>
      <c r="F205" s="96">
        <f t="shared" si="21"/>
        <v>0</v>
      </c>
      <c r="G205" s="103"/>
    </row>
    <row r="206" spans="1:7" x14ac:dyDescent="0.35">
      <c r="A206" s="68" t="s">
        <v>266</v>
      </c>
      <c r="B206" s="83" t="s">
        <v>62</v>
      </c>
      <c r="C206" s="68">
        <v>0</v>
      </c>
      <c r="E206" s="103"/>
      <c r="F206" s="96">
        <f t="shared" si="21"/>
        <v>0</v>
      </c>
      <c r="G206" s="103"/>
    </row>
    <row r="207" spans="1:7" x14ac:dyDescent="0.35">
      <c r="A207" s="68" t="s">
        <v>267</v>
      </c>
      <c r="B207" s="98" t="s">
        <v>268</v>
      </c>
      <c r="C207" s="68">
        <v>91.5</v>
      </c>
      <c r="E207" s="103"/>
      <c r="F207" s="96"/>
      <c r="G207" s="103"/>
    </row>
    <row r="208" spans="1:7" x14ac:dyDescent="0.35">
      <c r="A208" s="68" t="s">
        <v>269</v>
      </c>
      <c r="B208" s="109" t="s">
        <v>64</v>
      </c>
      <c r="C208" s="99">
        <f>SUM(C193:C206)</f>
        <v>91.5</v>
      </c>
      <c r="D208" s="83"/>
      <c r="E208" s="103"/>
      <c r="F208" s="100">
        <f>SUM(F193:F206)</f>
        <v>1</v>
      </c>
      <c r="G208" s="103"/>
    </row>
    <row r="209" spans="1:7" x14ac:dyDescent="0.35">
      <c r="A209" s="68" t="s">
        <v>270</v>
      </c>
      <c r="B209" s="101" t="s">
        <v>165</v>
      </c>
      <c r="C209" s="89"/>
      <c r="E209" s="103"/>
      <c r="F209" s="96">
        <f>IF($C$208=0,"",IF(C209="[for completion]","",C209/$C$208))</f>
        <v>0</v>
      </c>
      <c r="G209" s="103"/>
    </row>
    <row r="210" spans="1:7" x14ac:dyDescent="0.35">
      <c r="A210" s="68" t="s">
        <v>1773</v>
      </c>
      <c r="B210" s="101" t="s">
        <v>165</v>
      </c>
      <c r="C210" s="89"/>
      <c r="E210" s="103"/>
      <c r="F210" s="96">
        <f t="shared" ref="F210:F215" si="22">IF($C$208=0,"",IF(C210="[for completion]","",C210/$C$208))</f>
        <v>0</v>
      </c>
      <c r="G210" s="103"/>
    </row>
    <row r="211" spans="1:7" x14ac:dyDescent="0.35">
      <c r="A211" s="68" t="s">
        <v>271</v>
      </c>
      <c r="B211" s="101" t="s">
        <v>165</v>
      </c>
      <c r="C211" s="89"/>
      <c r="E211" s="103"/>
      <c r="F211" s="96">
        <f t="shared" si="22"/>
        <v>0</v>
      </c>
      <c r="G211" s="103"/>
    </row>
    <row r="212" spans="1:7" x14ac:dyDescent="0.35">
      <c r="A212" s="68" t="s">
        <v>272</v>
      </c>
      <c r="B212" s="101" t="s">
        <v>165</v>
      </c>
      <c r="C212" s="89"/>
      <c r="E212" s="103"/>
      <c r="F212" s="96">
        <f t="shared" si="22"/>
        <v>0</v>
      </c>
      <c r="G212" s="103"/>
    </row>
    <row r="213" spans="1:7" x14ac:dyDescent="0.35">
      <c r="A213" s="68" t="s">
        <v>273</v>
      </c>
      <c r="B213" s="101" t="s">
        <v>165</v>
      </c>
      <c r="C213" s="89"/>
      <c r="E213" s="103"/>
      <c r="F213" s="96">
        <f t="shared" si="22"/>
        <v>0</v>
      </c>
      <c r="G213" s="103"/>
    </row>
    <row r="214" spans="1:7" x14ac:dyDescent="0.35">
      <c r="A214" s="68" t="s">
        <v>274</v>
      </c>
      <c r="B214" s="101" t="s">
        <v>165</v>
      </c>
      <c r="C214" s="89"/>
      <c r="E214" s="103"/>
      <c r="F214" s="96">
        <f t="shared" si="22"/>
        <v>0</v>
      </c>
      <c r="G214" s="103"/>
    </row>
    <row r="215" spans="1:7" x14ac:dyDescent="0.35">
      <c r="A215" s="68" t="s">
        <v>275</v>
      </c>
      <c r="B215" s="101" t="s">
        <v>165</v>
      </c>
      <c r="C215" s="89"/>
      <c r="E215" s="103"/>
      <c r="F215" s="96">
        <f t="shared" si="22"/>
        <v>0</v>
      </c>
      <c r="G215" s="103"/>
    </row>
    <row r="216" spans="1:7" x14ac:dyDescent="0.35">
      <c r="A216" s="85"/>
      <c r="B216" s="86" t="s">
        <v>1774</v>
      </c>
      <c r="C216" s="85" t="s">
        <v>50</v>
      </c>
      <c r="D216" s="85"/>
      <c r="E216" s="87"/>
      <c r="F216" s="88" t="s">
        <v>276</v>
      </c>
      <c r="G216" s="88" t="s">
        <v>277</v>
      </c>
    </row>
    <row r="217" spans="1:7" x14ac:dyDescent="0.35">
      <c r="A217" s="68" t="s">
        <v>278</v>
      </c>
      <c r="B217" s="108" t="s">
        <v>279</v>
      </c>
      <c r="C217" s="68">
        <v>91.5</v>
      </c>
      <c r="E217" s="116"/>
      <c r="F217" s="96">
        <f>IF($C$38=0,"",IF(C217="[for completion]","",IF(C217="","",C217/$C$38)))</f>
        <v>6.0554962693686563E-3</v>
      </c>
      <c r="G217" s="96">
        <f>IF($C$39=0,"",IF(C217="[for completion]","",IF(C217="","",C217/$C$39)))</f>
        <v>7.9565217391304351E-3</v>
      </c>
    </row>
    <row r="218" spans="1:7" x14ac:dyDescent="0.35">
      <c r="A218" s="68" t="s">
        <v>280</v>
      </c>
      <c r="B218" s="108" t="s">
        <v>281</v>
      </c>
      <c r="C218" s="68">
        <v>0</v>
      </c>
      <c r="E218" s="116"/>
      <c r="F218" s="96">
        <f t="shared" ref="F218:F219" si="23">IF($C$38=0,"",IF(C218="[for completion]","",IF(C218="","",C218/$C$38)))</f>
        <v>0</v>
      </c>
      <c r="G218" s="96">
        <f t="shared" ref="G218:G219" si="24">IF($C$39=0,"",IF(C218="[for completion]","",IF(C218="","",C218/$C$39)))</f>
        <v>0</v>
      </c>
    </row>
    <row r="219" spans="1:7" x14ac:dyDescent="0.35">
      <c r="A219" s="68" t="s">
        <v>282</v>
      </c>
      <c r="B219" s="108" t="s">
        <v>62</v>
      </c>
      <c r="C219" s="68">
        <v>0</v>
      </c>
      <c r="E219" s="116"/>
      <c r="F219" s="96">
        <f t="shared" si="23"/>
        <v>0</v>
      </c>
      <c r="G219" s="96">
        <f t="shared" si="24"/>
        <v>0</v>
      </c>
    </row>
    <row r="220" spans="1:7" x14ac:dyDescent="0.35">
      <c r="A220" s="68" t="s">
        <v>283</v>
      </c>
      <c r="B220" s="109" t="s">
        <v>64</v>
      </c>
      <c r="C220" s="89">
        <f>SUM(C217:C219)</f>
        <v>91.5</v>
      </c>
      <c r="E220" s="116"/>
      <c r="F220" s="94">
        <f>SUM(F217:F219)</f>
        <v>6.0554962693686563E-3</v>
      </c>
      <c r="G220" s="94">
        <f>SUM(G217:G219)</f>
        <v>7.9565217391304351E-3</v>
      </c>
    </row>
    <row r="221" spans="1:7" x14ac:dyDescent="0.35">
      <c r="A221" s="68" t="s">
        <v>284</v>
      </c>
      <c r="B221" s="101" t="s">
        <v>165</v>
      </c>
      <c r="C221" s="89"/>
      <c r="E221" s="116"/>
      <c r="F221" s="96" t="str">
        <f t="shared" ref="F221:F227" si="25">IF($C$38=0,"",IF(C221="[for completion]","",IF(C221="","",C221/$C$38)))</f>
        <v/>
      </c>
      <c r="G221" s="96" t="str">
        <f t="shared" ref="G221:G227" si="26">IF($C$39=0,"",IF(C221="[for completion]","",IF(C221="","",C221/$C$39)))</f>
        <v/>
      </c>
    </row>
    <row r="222" spans="1:7" x14ac:dyDescent="0.35">
      <c r="A222" s="68" t="s">
        <v>285</v>
      </c>
      <c r="B222" s="101" t="s">
        <v>165</v>
      </c>
      <c r="C222" s="89"/>
      <c r="E222" s="116"/>
      <c r="F222" s="96" t="str">
        <f t="shared" si="25"/>
        <v/>
      </c>
      <c r="G222" s="96" t="str">
        <f t="shared" si="26"/>
        <v/>
      </c>
    </row>
    <row r="223" spans="1:7" x14ac:dyDescent="0.35">
      <c r="A223" s="68" t="s">
        <v>286</v>
      </c>
      <c r="B223" s="101" t="s">
        <v>165</v>
      </c>
      <c r="C223" s="89"/>
      <c r="E223" s="116"/>
      <c r="F223" s="96" t="str">
        <f t="shared" si="25"/>
        <v/>
      </c>
      <c r="G223" s="96" t="str">
        <f t="shared" si="26"/>
        <v/>
      </c>
    </row>
    <row r="224" spans="1:7" x14ac:dyDescent="0.35">
      <c r="A224" s="68" t="s">
        <v>287</v>
      </c>
      <c r="B224" s="101" t="s">
        <v>165</v>
      </c>
      <c r="C224" s="89"/>
      <c r="E224" s="116"/>
      <c r="F224" s="96" t="str">
        <f t="shared" si="25"/>
        <v/>
      </c>
      <c r="G224" s="96" t="str">
        <f t="shared" si="26"/>
        <v/>
      </c>
    </row>
    <row r="225" spans="1:7" x14ac:dyDescent="0.35">
      <c r="A225" s="68" t="s">
        <v>288</v>
      </c>
      <c r="B225" s="101" t="s">
        <v>165</v>
      </c>
      <c r="C225" s="89"/>
      <c r="E225" s="116"/>
      <c r="F225" s="96" t="str">
        <f t="shared" si="25"/>
        <v/>
      </c>
      <c r="G225" s="96" t="str">
        <f t="shared" si="26"/>
        <v/>
      </c>
    </row>
    <row r="226" spans="1:7" x14ac:dyDescent="0.35">
      <c r="A226" s="68" t="s">
        <v>289</v>
      </c>
      <c r="B226" s="101" t="s">
        <v>165</v>
      </c>
      <c r="C226" s="89"/>
      <c r="E226" s="83"/>
      <c r="F226" s="96" t="str">
        <f t="shared" si="25"/>
        <v/>
      </c>
      <c r="G226" s="96" t="str">
        <f t="shared" si="26"/>
        <v/>
      </c>
    </row>
    <row r="227" spans="1:7" x14ac:dyDescent="0.35">
      <c r="A227" s="68" t="s">
        <v>290</v>
      </c>
      <c r="B227" s="101" t="s">
        <v>165</v>
      </c>
      <c r="C227" s="89"/>
      <c r="E227" s="116"/>
      <c r="F227" s="96" t="str">
        <f t="shared" si="25"/>
        <v/>
      </c>
      <c r="G227" s="96" t="str">
        <f t="shared" si="26"/>
        <v/>
      </c>
    </row>
    <row r="228" spans="1:7" x14ac:dyDescent="0.35">
      <c r="A228" s="85"/>
      <c r="B228" s="86" t="s">
        <v>1775</v>
      </c>
      <c r="C228" s="85"/>
      <c r="D228" s="85"/>
      <c r="E228" s="87"/>
      <c r="F228" s="88"/>
      <c r="G228" s="88"/>
    </row>
    <row r="229" spans="1:7" ht="29" x14ac:dyDescent="0.35">
      <c r="A229" s="68" t="s">
        <v>291</v>
      </c>
      <c r="B229" s="83" t="s">
        <v>1776</v>
      </c>
      <c r="C229" s="122" t="s">
        <v>1777</v>
      </c>
    </row>
    <row r="230" spans="1:7" x14ac:dyDescent="0.35">
      <c r="A230" s="85"/>
      <c r="B230" s="86" t="s">
        <v>292</v>
      </c>
      <c r="C230" s="85"/>
      <c r="D230" s="85"/>
      <c r="E230" s="87"/>
      <c r="F230" s="88"/>
      <c r="G230" s="88"/>
    </row>
    <row r="231" spans="1:7" x14ac:dyDescent="0.35">
      <c r="A231" s="68" t="s">
        <v>293</v>
      </c>
      <c r="B231" s="68" t="s">
        <v>294</v>
      </c>
      <c r="C231" s="68">
        <v>0</v>
      </c>
      <c r="E231" s="83"/>
    </row>
    <row r="232" spans="1:7" x14ac:dyDescent="0.35">
      <c r="A232" s="68" t="s">
        <v>295</v>
      </c>
      <c r="B232" s="123" t="s">
        <v>296</v>
      </c>
      <c r="C232" s="68">
        <v>0</v>
      </c>
      <c r="E232" s="83"/>
    </row>
    <row r="233" spans="1:7" x14ac:dyDescent="0.35">
      <c r="A233" s="68" t="s">
        <v>297</v>
      </c>
      <c r="B233" s="123" t="s">
        <v>298</v>
      </c>
      <c r="C233" s="68">
        <v>0</v>
      </c>
      <c r="E233" s="83"/>
    </row>
    <row r="234" spans="1:7" x14ac:dyDescent="0.35">
      <c r="A234" s="68" t="s">
        <v>299</v>
      </c>
      <c r="B234" s="81" t="s">
        <v>300</v>
      </c>
      <c r="C234" s="99"/>
      <c r="D234" s="83"/>
      <c r="E234" s="83"/>
    </row>
    <row r="235" spans="1:7" x14ac:dyDescent="0.35">
      <c r="A235" s="68" t="s">
        <v>301</v>
      </c>
      <c r="B235" s="81" t="s">
        <v>302</v>
      </c>
      <c r="C235" s="99"/>
      <c r="D235" s="83"/>
      <c r="E235" s="83"/>
    </row>
    <row r="236" spans="1:7" x14ac:dyDescent="0.35">
      <c r="A236" s="68" t="s">
        <v>303</v>
      </c>
      <c r="B236" s="81" t="s">
        <v>304</v>
      </c>
      <c r="C236" s="83"/>
      <c r="D236" s="83"/>
      <c r="E236" s="83"/>
    </row>
    <row r="237" spans="1:7" x14ac:dyDescent="0.35">
      <c r="A237" s="68" t="s">
        <v>305</v>
      </c>
      <c r="C237" s="83"/>
      <c r="D237" s="83"/>
      <c r="E237" s="83"/>
    </row>
    <row r="238" spans="1:7" x14ac:dyDescent="0.35">
      <c r="A238" s="68" t="s">
        <v>306</v>
      </c>
      <c r="C238" s="83"/>
      <c r="D238" s="83"/>
      <c r="E238" s="83"/>
    </row>
    <row r="239" spans="1:7" x14ac:dyDescent="0.35">
      <c r="A239" s="85"/>
      <c r="B239" s="86" t="s">
        <v>1778</v>
      </c>
      <c r="C239" s="85"/>
      <c r="D239" s="85"/>
      <c r="E239" s="87"/>
      <c r="F239" s="88"/>
      <c r="G239" s="88"/>
    </row>
    <row r="240" spans="1:7" x14ac:dyDescent="0.35">
      <c r="A240" s="68" t="s">
        <v>1779</v>
      </c>
      <c r="B240" s="68" t="s">
        <v>1780</v>
      </c>
      <c r="C240" s="68" t="s">
        <v>1781</v>
      </c>
      <c r="D240" s="34"/>
      <c r="E240" s="34"/>
      <c r="F240" s="34"/>
      <c r="G240" s="34"/>
    </row>
    <row r="241" spans="1:7" ht="29" x14ac:dyDescent="0.35">
      <c r="A241" s="68" t="s">
        <v>1782</v>
      </c>
      <c r="B241" s="68" t="s">
        <v>1783</v>
      </c>
      <c r="D241" s="34"/>
      <c r="E241" s="34"/>
      <c r="F241" s="34"/>
      <c r="G241" s="34"/>
    </row>
    <row r="242" spans="1:7" x14ac:dyDescent="0.35">
      <c r="A242" s="68" t="s">
        <v>1784</v>
      </c>
      <c r="B242" s="68" t="s">
        <v>1785</v>
      </c>
      <c r="C242" s="124"/>
      <c r="D242" s="34"/>
      <c r="E242" s="34"/>
      <c r="F242" s="34"/>
      <c r="G242" s="34"/>
    </row>
    <row r="243" spans="1:7" x14ac:dyDescent="0.35">
      <c r="A243" s="68" t="s">
        <v>1786</v>
      </c>
      <c r="B243" s="68" t="s">
        <v>1787</v>
      </c>
      <c r="D243" s="34"/>
      <c r="E243" s="34"/>
      <c r="F243" s="34"/>
      <c r="G243" s="34"/>
    </row>
    <row r="244" spans="1:7" x14ac:dyDescent="0.35">
      <c r="A244" s="68" t="s">
        <v>1788</v>
      </c>
      <c r="D244" s="34"/>
      <c r="E244" s="34"/>
      <c r="F244" s="34"/>
      <c r="G244" s="34"/>
    </row>
    <row r="245" spans="1:7" x14ac:dyDescent="0.35">
      <c r="A245" s="68" t="s">
        <v>1789</v>
      </c>
      <c r="D245" s="34"/>
      <c r="E245" s="34"/>
      <c r="F245" s="34"/>
      <c r="G245" s="34"/>
    </row>
    <row r="246" spans="1:7" x14ac:dyDescent="0.35">
      <c r="A246" s="68" t="s">
        <v>1790</v>
      </c>
      <c r="D246" s="34"/>
      <c r="E246" s="34"/>
      <c r="F246" s="34"/>
      <c r="G246" s="34"/>
    </row>
    <row r="247" spans="1:7" x14ac:dyDescent="0.35">
      <c r="A247" s="68" t="s">
        <v>1791</v>
      </c>
      <c r="D247" s="34"/>
      <c r="E247" s="34"/>
      <c r="F247" s="34"/>
      <c r="G247" s="34"/>
    </row>
    <row r="248" spans="1:7" x14ac:dyDescent="0.35">
      <c r="A248" s="68" t="s">
        <v>1792</v>
      </c>
      <c r="D248" s="34"/>
      <c r="E248" s="34"/>
      <c r="F248" s="34"/>
      <c r="G248" s="34"/>
    </row>
    <row r="249" spans="1:7" x14ac:dyDescent="0.35">
      <c r="A249" s="68" t="s">
        <v>1793</v>
      </c>
      <c r="D249" s="34"/>
      <c r="E249" s="34"/>
      <c r="F249" s="34"/>
      <c r="G249" s="34"/>
    </row>
    <row r="250" spans="1:7" x14ac:dyDescent="0.35">
      <c r="A250" s="68" t="s">
        <v>1794</v>
      </c>
      <c r="D250" s="34"/>
      <c r="E250" s="34"/>
      <c r="F250" s="34"/>
      <c r="G250" s="34"/>
    </row>
    <row r="251" spans="1:7" x14ac:dyDescent="0.35">
      <c r="A251" s="68" t="s">
        <v>1795</v>
      </c>
      <c r="D251" s="34"/>
      <c r="E251" s="34"/>
      <c r="F251" s="34"/>
      <c r="G251" s="34"/>
    </row>
    <row r="252" spans="1:7" x14ac:dyDescent="0.35">
      <c r="A252" s="68" t="s">
        <v>1796</v>
      </c>
      <c r="D252" s="34"/>
      <c r="E252" s="34"/>
      <c r="F252" s="34"/>
      <c r="G252" s="34"/>
    </row>
    <row r="253" spans="1:7" x14ac:dyDescent="0.35">
      <c r="A253" s="68" t="s">
        <v>1797</v>
      </c>
      <c r="D253" s="34"/>
      <c r="E253" s="34"/>
      <c r="F253" s="34"/>
      <c r="G253" s="34"/>
    </row>
    <row r="254" spans="1:7" x14ac:dyDescent="0.35">
      <c r="A254" s="68" t="s">
        <v>1798</v>
      </c>
      <c r="D254" s="34"/>
      <c r="E254" s="34"/>
      <c r="F254" s="34"/>
      <c r="G254" s="34"/>
    </row>
    <row r="255" spans="1:7" x14ac:dyDescent="0.35">
      <c r="A255" s="68" t="s">
        <v>1799</v>
      </c>
      <c r="D255" s="34"/>
      <c r="E255" s="34"/>
      <c r="F255" s="34"/>
      <c r="G255" s="34"/>
    </row>
    <row r="256" spans="1:7" x14ac:dyDescent="0.35">
      <c r="A256" s="68" t="s">
        <v>1800</v>
      </c>
      <c r="D256" s="34"/>
      <c r="E256" s="34"/>
      <c r="F256" s="34"/>
      <c r="G256" s="34"/>
    </row>
    <row r="257" spans="1:7" x14ac:dyDescent="0.35">
      <c r="A257" s="68" t="s">
        <v>1801</v>
      </c>
      <c r="D257" s="34"/>
      <c r="E257" s="34"/>
      <c r="F257" s="34"/>
      <c r="G257" s="34"/>
    </row>
    <row r="258" spans="1:7" x14ac:dyDescent="0.35">
      <c r="A258" s="68" t="s">
        <v>1802</v>
      </c>
      <c r="D258" s="34"/>
      <c r="E258" s="34"/>
      <c r="F258" s="34"/>
      <c r="G258" s="34"/>
    </row>
    <row r="259" spans="1:7" x14ac:dyDescent="0.35">
      <c r="A259" s="68" t="s">
        <v>1803</v>
      </c>
      <c r="D259" s="34"/>
      <c r="E259" s="34"/>
      <c r="F259" s="34"/>
      <c r="G259" s="34"/>
    </row>
    <row r="260" spans="1:7" x14ac:dyDescent="0.35">
      <c r="A260" s="68" t="s">
        <v>1804</v>
      </c>
      <c r="D260" s="34"/>
      <c r="E260" s="34"/>
      <c r="F260" s="34"/>
      <c r="G260" s="34"/>
    </row>
    <row r="261" spans="1:7" x14ac:dyDescent="0.35">
      <c r="A261" s="68" t="s">
        <v>1805</v>
      </c>
      <c r="D261" s="34"/>
      <c r="E261" s="34"/>
      <c r="F261" s="34"/>
      <c r="G261" s="34"/>
    </row>
    <row r="262" spans="1:7" x14ac:dyDescent="0.35">
      <c r="A262" s="68" t="s">
        <v>1806</v>
      </c>
      <c r="D262" s="34"/>
      <c r="E262" s="34"/>
      <c r="F262" s="34"/>
      <c r="G262" s="34"/>
    </row>
    <row r="263" spans="1:7" x14ac:dyDescent="0.35">
      <c r="A263" s="68" t="s">
        <v>1807</v>
      </c>
      <c r="D263" s="34"/>
      <c r="E263" s="34"/>
      <c r="F263" s="34"/>
      <c r="G263" s="34"/>
    </row>
    <row r="264" spans="1:7" x14ac:dyDescent="0.35">
      <c r="A264" s="68" t="s">
        <v>1808</v>
      </c>
      <c r="D264" s="34"/>
      <c r="E264" s="34"/>
      <c r="F264" s="34"/>
      <c r="G264" s="34"/>
    </row>
    <row r="265" spans="1:7" x14ac:dyDescent="0.35">
      <c r="A265" s="68" t="s">
        <v>1809</v>
      </c>
      <c r="D265" s="34"/>
      <c r="E265" s="34"/>
      <c r="F265" s="34"/>
      <c r="G265" s="34"/>
    </row>
    <row r="266" spans="1:7" x14ac:dyDescent="0.35">
      <c r="A266" s="68" t="s">
        <v>1810</v>
      </c>
      <c r="D266" s="34"/>
      <c r="E266" s="34"/>
      <c r="F266" s="34"/>
      <c r="G266" s="34"/>
    </row>
    <row r="267" spans="1:7" x14ac:dyDescent="0.35">
      <c r="A267" s="68" t="s">
        <v>1811</v>
      </c>
      <c r="D267" s="34"/>
      <c r="E267" s="34"/>
      <c r="F267" s="34"/>
      <c r="G267" s="34"/>
    </row>
    <row r="268" spans="1:7" x14ac:dyDescent="0.35">
      <c r="A268" s="68" t="s">
        <v>1812</v>
      </c>
      <c r="D268" s="34"/>
      <c r="E268" s="34"/>
      <c r="F268" s="34"/>
      <c r="G268" s="34"/>
    </row>
    <row r="269" spans="1:7" x14ac:dyDescent="0.35">
      <c r="A269" s="68" t="s">
        <v>1813</v>
      </c>
      <c r="D269" s="34"/>
      <c r="E269" s="34"/>
      <c r="F269" s="34"/>
      <c r="G269" s="34"/>
    </row>
    <row r="270" spans="1:7" x14ac:dyDescent="0.35">
      <c r="A270" s="68" t="s">
        <v>1814</v>
      </c>
      <c r="D270" s="34"/>
      <c r="E270" s="34"/>
      <c r="F270" s="34"/>
      <c r="G270" s="34"/>
    </row>
    <row r="271" spans="1:7" x14ac:dyDescent="0.35">
      <c r="A271" s="68" t="s">
        <v>1815</v>
      </c>
      <c r="D271" s="34"/>
      <c r="E271" s="34"/>
      <c r="F271" s="34"/>
      <c r="G271" s="34"/>
    </row>
    <row r="272" spans="1:7" x14ac:dyDescent="0.35">
      <c r="A272" s="68" t="s">
        <v>1816</v>
      </c>
      <c r="D272" s="34"/>
      <c r="E272" s="34"/>
      <c r="F272" s="34"/>
      <c r="G272" s="34"/>
    </row>
    <row r="273" spans="1:7" x14ac:dyDescent="0.35">
      <c r="A273" s="68" t="s">
        <v>1817</v>
      </c>
      <c r="D273" s="34"/>
      <c r="E273" s="34"/>
      <c r="F273" s="34"/>
      <c r="G273" s="34"/>
    </row>
    <row r="274" spans="1:7" x14ac:dyDescent="0.35">
      <c r="A274" s="68" t="s">
        <v>1818</v>
      </c>
      <c r="D274" s="34"/>
      <c r="E274" s="34"/>
      <c r="F274" s="34"/>
      <c r="G274" s="34"/>
    </row>
    <row r="275" spans="1:7" x14ac:dyDescent="0.35">
      <c r="A275" s="68" t="s">
        <v>1819</v>
      </c>
      <c r="D275" s="34"/>
      <c r="E275" s="34"/>
      <c r="F275" s="34"/>
      <c r="G275" s="34"/>
    </row>
    <row r="276" spans="1:7" x14ac:dyDescent="0.35">
      <c r="A276" s="68" t="s">
        <v>1820</v>
      </c>
      <c r="D276" s="34"/>
      <c r="E276" s="34"/>
      <c r="F276" s="34"/>
      <c r="G276" s="34"/>
    </row>
    <row r="277" spans="1:7" x14ac:dyDescent="0.35">
      <c r="A277" s="68" t="s">
        <v>1821</v>
      </c>
      <c r="D277" s="34"/>
      <c r="E277" s="34"/>
      <c r="F277" s="34"/>
      <c r="G277" s="34"/>
    </row>
    <row r="278" spans="1:7" x14ac:dyDescent="0.35">
      <c r="A278" s="68" t="s">
        <v>1822</v>
      </c>
      <c r="D278" s="34"/>
      <c r="E278" s="34"/>
      <c r="F278" s="34"/>
      <c r="G278" s="34"/>
    </row>
    <row r="279" spans="1:7" x14ac:dyDescent="0.35">
      <c r="A279" s="68" t="s">
        <v>1823</v>
      </c>
      <c r="D279" s="34"/>
      <c r="E279" s="34"/>
      <c r="F279" s="34"/>
      <c r="G279" s="34"/>
    </row>
    <row r="280" spans="1:7" x14ac:dyDescent="0.35">
      <c r="A280" s="68" t="s">
        <v>1824</v>
      </c>
      <c r="D280" s="34"/>
      <c r="E280" s="34"/>
      <c r="F280" s="34"/>
      <c r="G280" s="34"/>
    </row>
    <row r="281" spans="1:7" x14ac:dyDescent="0.35">
      <c r="A281" s="68" t="s">
        <v>1825</v>
      </c>
      <c r="D281" s="34"/>
      <c r="E281" s="34"/>
      <c r="F281" s="34"/>
      <c r="G281" s="34"/>
    </row>
    <row r="282" spans="1:7" x14ac:dyDescent="0.35">
      <c r="A282" s="68" t="s">
        <v>1826</v>
      </c>
      <c r="D282" s="34"/>
      <c r="E282" s="34"/>
      <c r="F282" s="34"/>
      <c r="G282" s="34"/>
    </row>
    <row r="283" spans="1:7" x14ac:dyDescent="0.35">
      <c r="A283" s="68" t="s">
        <v>1827</v>
      </c>
      <c r="D283" s="34"/>
      <c r="E283" s="34"/>
      <c r="F283" s="34"/>
      <c r="G283" s="34"/>
    </row>
    <row r="284" spans="1:7" x14ac:dyDescent="0.35">
      <c r="A284" s="68" t="s">
        <v>1828</v>
      </c>
      <c r="D284" s="34"/>
      <c r="E284" s="34"/>
      <c r="F284" s="34"/>
      <c r="G284" s="34"/>
    </row>
    <row r="285" spans="1:7" ht="37" x14ac:dyDescent="0.35">
      <c r="A285" s="76"/>
      <c r="B285" s="76" t="s">
        <v>307</v>
      </c>
      <c r="C285" s="76" t="s">
        <v>308</v>
      </c>
      <c r="D285" s="76" t="s">
        <v>308</v>
      </c>
      <c r="E285" s="76"/>
      <c r="F285" s="77"/>
      <c r="G285" s="78"/>
    </row>
    <row r="286" spans="1:7" x14ac:dyDescent="0.35">
      <c r="A286" s="125" t="s">
        <v>1829</v>
      </c>
      <c r="B286" s="126"/>
      <c r="C286" s="126"/>
      <c r="D286" s="126"/>
      <c r="E286" s="126"/>
      <c r="F286" s="127"/>
      <c r="G286" s="126"/>
    </row>
    <row r="287" spans="1:7" x14ac:dyDescent="0.35">
      <c r="A287" s="125" t="s">
        <v>1830</v>
      </c>
      <c r="B287" s="126"/>
      <c r="C287" s="126"/>
      <c r="D287" s="126"/>
      <c r="E287" s="126"/>
      <c r="F287" s="127"/>
      <c r="G287" s="126"/>
    </row>
    <row r="288" spans="1:7" x14ac:dyDescent="0.35">
      <c r="A288" s="68" t="s">
        <v>309</v>
      </c>
      <c r="B288" s="81" t="s">
        <v>1831</v>
      </c>
      <c r="C288" s="122">
        <f>ROW(B38)</f>
        <v>38</v>
      </c>
      <c r="D288" s="93"/>
      <c r="E288" s="93"/>
      <c r="F288" s="93"/>
      <c r="G288" s="93"/>
    </row>
    <row r="289" spans="1:7" x14ac:dyDescent="0.35">
      <c r="A289" s="68" t="s">
        <v>310</v>
      </c>
      <c r="B289" s="81" t="s">
        <v>1832</v>
      </c>
      <c r="C289" s="122">
        <f>ROW(B39)</f>
        <v>39</v>
      </c>
      <c r="E289" s="93"/>
      <c r="F289" s="93"/>
    </row>
    <row r="290" spans="1:7" x14ac:dyDescent="0.35">
      <c r="A290" s="68" t="s">
        <v>311</v>
      </c>
      <c r="B290" s="81" t="s">
        <v>1833</v>
      </c>
      <c r="C290" s="122"/>
      <c r="D290" s="122"/>
      <c r="E290" s="128"/>
      <c r="F290" s="93"/>
      <c r="G290" s="128"/>
    </row>
    <row r="291" spans="1:7" x14ac:dyDescent="0.35">
      <c r="A291" s="68" t="s">
        <v>312</v>
      </c>
      <c r="B291" s="81" t="s">
        <v>1834</v>
      </c>
      <c r="C291" s="122">
        <f>ROW(B52)</f>
        <v>52</v>
      </c>
    </row>
    <row r="292" spans="1:7" x14ac:dyDescent="0.35">
      <c r="A292" s="68" t="s">
        <v>313</v>
      </c>
      <c r="B292" s="81" t="s">
        <v>1835</v>
      </c>
      <c r="C292" s="129"/>
      <c r="D292" s="122"/>
      <c r="E292" s="128"/>
      <c r="F292" s="122" t="str">
        <f ca="1">IF(ISREF(INDIRECT("'B2. HTT Public Sector Assets'!A1")),ROW(#REF!)&amp; " for Public Sector Assets","")</f>
        <v/>
      </c>
      <c r="G292" s="128"/>
    </row>
    <row r="293" spans="1:7" x14ac:dyDescent="0.35">
      <c r="A293" s="68" t="s">
        <v>314</v>
      </c>
      <c r="B293" s="81" t="s">
        <v>1836</v>
      </c>
      <c r="C293" s="122"/>
      <c r="D293" s="122" t="str">
        <f ca="1">IF(ISREF(INDIRECT("'B2. HTT Public Sector Assets'!A1")),ROW(#REF!)&amp;" for Public Sector Assets","")</f>
        <v/>
      </c>
    </row>
    <row r="294" spans="1:7" x14ac:dyDescent="0.35">
      <c r="A294" s="68" t="s">
        <v>315</v>
      </c>
      <c r="B294" s="81" t="s">
        <v>1837</v>
      </c>
      <c r="C294" s="122">
        <f>ROW(B111)</f>
        <v>111</v>
      </c>
      <c r="F294" s="128"/>
    </row>
    <row r="295" spans="1:7" x14ac:dyDescent="0.35">
      <c r="A295" s="68" t="s">
        <v>316</v>
      </c>
      <c r="B295" s="81" t="s">
        <v>1838</v>
      </c>
      <c r="C295" s="122">
        <f>ROW(B163)</f>
        <v>163</v>
      </c>
      <c r="E295" s="128"/>
      <c r="F295" s="128"/>
    </row>
    <row r="296" spans="1:7" x14ac:dyDescent="0.35">
      <c r="A296" s="68" t="s">
        <v>317</v>
      </c>
      <c r="B296" s="81" t="s">
        <v>1839</v>
      </c>
      <c r="C296" s="122">
        <f>ROW(B137)</f>
        <v>137</v>
      </c>
      <c r="E296" s="128"/>
      <c r="F296" s="128"/>
    </row>
    <row r="297" spans="1:7" ht="29" x14ac:dyDescent="0.35">
      <c r="A297" s="68" t="s">
        <v>318</v>
      </c>
      <c r="B297" s="68" t="s">
        <v>319</v>
      </c>
      <c r="C297" s="122"/>
      <c r="E297" s="128"/>
    </row>
    <row r="298" spans="1:7" x14ac:dyDescent="0.35">
      <c r="A298" s="68" t="s">
        <v>320</v>
      </c>
      <c r="B298" s="81" t="s">
        <v>1840</v>
      </c>
      <c r="C298" s="122">
        <f>ROW(B65)</f>
        <v>65</v>
      </c>
      <c r="E298" s="128"/>
    </row>
    <row r="299" spans="1:7" x14ac:dyDescent="0.35">
      <c r="A299" s="68" t="s">
        <v>321</v>
      </c>
      <c r="B299" s="81" t="s">
        <v>1841</v>
      </c>
      <c r="C299" s="122">
        <f>ROW(B88)</f>
        <v>88</v>
      </c>
      <c r="E299" s="128"/>
    </row>
    <row r="300" spans="1:7" x14ac:dyDescent="0.35">
      <c r="A300" s="68" t="s">
        <v>322</v>
      </c>
      <c r="B300" s="81" t="s">
        <v>1842</v>
      </c>
      <c r="C300" s="122"/>
      <c r="D300" s="122" t="str">
        <f ca="1">IF(ISREF(INDIRECT("'B2. HTT Public Sector Assets'!A1")),ROW(#REF!)&amp; " for Public Sector Assets","")</f>
        <v/>
      </c>
      <c r="E300" s="128"/>
    </row>
    <row r="301" spans="1:7" x14ac:dyDescent="0.35">
      <c r="A301" s="68" t="s">
        <v>323</v>
      </c>
      <c r="B301" s="81"/>
      <c r="C301" s="122"/>
      <c r="D301" s="122"/>
      <c r="E301" s="128"/>
    </row>
    <row r="302" spans="1:7" x14ac:dyDescent="0.35">
      <c r="A302" s="68" t="s">
        <v>324</v>
      </c>
      <c r="B302" s="81"/>
      <c r="C302" s="122"/>
      <c r="D302" s="122"/>
      <c r="E302" s="128"/>
    </row>
    <row r="303" spans="1:7" x14ac:dyDescent="0.35">
      <c r="A303" s="68" t="s">
        <v>325</v>
      </c>
      <c r="B303" s="81"/>
      <c r="C303" s="122"/>
      <c r="D303" s="122"/>
      <c r="E303" s="128"/>
    </row>
    <row r="304" spans="1:7" x14ac:dyDescent="0.35">
      <c r="A304" s="68" t="s">
        <v>326</v>
      </c>
      <c r="B304" s="81"/>
      <c r="C304" s="122"/>
      <c r="D304" s="122"/>
      <c r="E304" s="128"/>
    </row>
    <row r="305" spans="1:7" x14ac:dyDescent="0.35">
      <c r="A305" s="68" t="s">
        <v>327</v>
      </c>
      <c r="B305" s="81"/>
      <c r="C305" s="122"/>
      <c r="D305" s="122"/>
      <c r="E305" s="128"/>
    </row>
    <row r="306" spans="1:7" x14ac:dyDescent="0.35">
      <c r="A306" s="68" t="s">
        <v>328</v>
      </c>
      <c r="B306" s="81"/>
      <c r="C306" s="122"/>
      <c r="D306" s="122"/>
      <c r="E306" s="128"/>
    </row>
    <row r="307" spans="1:7" x14ac:dyDescent="0.35">
      <c r="A307" s="68" t="s">
        <v>329</v>
      </c>
      <c r="B307" s="81"/>
      <c r="C307" s="122"/>
      <c r="D307" s="122"/>
      <c r="E307" s="128"/>
    </row>
    <row r="308" spans="1:7" x14ac:dyDescent="0.35">
      <c r="A308" s="68" t="s">
        <v>330</v>
      </c>
      <c r="B308" s="81"/>
      <c r="C308" s="122"/>
      <c r="D308" s="122"/>
      <c r="E308" s="128"/>
    </row>
    <row r="309" spans="1:7" x14ac:dyDescent="0.35">
      <c r="A309" s="68" t="s">
        <v>331</v>
      </c>
      <c r="B309" s="81"/>
      <c r="C309" s="122"/>
      <c r="D309" s="122"/>
      <c r="E309" s="128"/>
    </row>
    <row r="310" spans="1:7" x14ac:dyDescent="0.35">
      <c r="A310" s="68" t="s">
        <v>332</v>
      </c>
    </row>
    <row r="311" spans="1:7" ht="37" x14ac:dyDescent="0.35">
      <c r="A311" s="77"/>
      <c r="B311" s="76" t="s">
        <v>333</v>
      </c>
      <c r="C311" s="77"/>
      <c r="D311" s="77"/>
      <c r="E311" s="77"/>
      <c r="F311" s="77"/>
      <c r="G311" s="78"/>
    </row>
    <row r="312" spans="1:7" x14ac:dyDescent="0.35">
      <c r="A312" s="68" t="s">
        <v>334</v>
      </c>
      <c r="B312" s="90" t="s">
        <v>335</v>
      </c>
      <c r="C312" s="68">
        <v>0</v>
      </c>
    </row>
    <row r="313" spans="1:7" x14ac:dyDescent="0.35">
      <c r="A313" s="68" t="s">
        <v>336</v>
      </c>
      <c r="B313" s="90"/>
      <c r="C313" s="122"/>
    </row>
    <row r="314" spans="1:7" x14ac:dyDescent="0.35">
      <c r="A314" s="68" t="s">
        <v>337</v>
      </c>
      <c r="B314" s="90"/>
      <c r="C314" s="122"/>
    </row>
    <row r="315" spans="1:7" x14ac:dyDescent="0.35">
      <c r="A315" s="68" t="s">
        <v>338</v>
      </c>
      <c r="B315" s="90"/>
      <c r="C315" s="122"/>
    </row>
    <row r="316" spans="1:7" x14ac:dyDescent="0.35">
      <c r="A316" s="68" t="s">
        <v>339</v>
      </c>
      <c r="B316" s="90"/>
      <c r="C316" s="122"/>
    </row>
    <row r="317" spans="1:7" x14ac:dyDescent="0.35">
      <c r="A317" s="68" t="s">
        <v>340</v>
      </c>
      <c r="B317" s="90"/>
      <c r="C317" s="122"/>
    </row>
    <row r="318" spans="1:7" x14ac:dyDescent="0.35">
      <c r="A318" s="68" t="s">
        <v>341</v>
      </c>
      <c r="B318" s="90"/>
      <c r="C318" s="122"/>
    </row>
    <row r="319" spans="1:7" ht="18.5" x14ac:dyDescent="0.35">
      <c r="A319" s="77"/>
      <c r="B319" s="76" t="s">
        <v>342</v>
      </c>
      <c r="C319" s="77"/>
      <c r="D319" s="77"/>
      <c r="E319" s="77"/>
      <c r="F319" s="77"/>
      <c r="G319" s="78"/>
    </row>
    <row r="320" spans="1:7" x14ac:dyDescent="0.35">
      <c r="A320" s="85"/>
      <c r="B320" s="86" t="s">
        <v>343</v>
      </c>
      <c r="C320" s="85"/>
      <c r="D320" s="85"/>
      <c r="E320" s="87"/>
      <c r="F320" s="88"/>
      <c r="G320" s="88"/>
    </row>
    <row r="321" spans="1:3" x14ac:dyDescent="0.35">
      <c r="A321" s="68" t="s">
        <v>344</v>
      </c>
      <c r="B321" s="81" t="s">
        <v>1843</v>
      </c>
      <c r="C321" s="81"/>
    </row>
    <row r="322" spans="1:3" x14ac:dyDescent="0.35">
      <c r="A322" s="68" t="s">
        <v>345</v>
      </c>
      <c r="B322" s="81" t="s">
        <v>1844</v>
      </c>
      <c r="C322" s="81"/>
    </row>
    <row r="323" spans="1:3" x14ac:dyDescent="0.35">
      <c r="A323" s="68" t="s">
        <v>346</v>
      </c>
      <c r="B323" s="81" t="s">
        <v>347</v>
      </c>
      <c r="C323" s="81"/>
    </row>
    <row r="324" spans="1:3" x14ac:dyDescent="0.35">
      <c r="A324" s="68" t="s">
        <v>348</v>
      </c>
      <c r="B324" s="81" t="s">
        <v>349</v>
      </c>
    </row>
    <row r="325" spans="1:3" x14ac:dyDescent="0.35">
      <c r="A325" s="68" t="s">
        <v>350</v>
      </c>
      <c r="B325" s="81" t="s">
        <v>351</v>
      </c>
    </row>
    <row r="326" spans="1:3" x14ac:dyDescent="0.35">
      <c r="A326" s="68" t="s">
        <v>352</v>
      </c>
      <c r="B326" s="81" t="s">
        <v>757</v>
      </c>
    </row>
    <row r="327" spans="1:3" x14ac:dyDescent="0.35">
      <c r="A327" s="68" t="s">
        <v>353</v>
      </c>
      <c r="B327" s="81" t="s">
        <v>354</v>
      </c>
    </row>
    <row r="328" spans="1:3" x14ac:dyDescent="0.35">
      <c r="A328" s="68" t="s">
        <v>355</v>
      </c>
      <c r="B328" s="81" t="s">
        <v>356</v>
      </c>
    </row>
    <row r="329" spans="1:3" x14ac:dyDescent="0.35">
      <c r="A329" s="68" t="s">
        <v>357</v>
      </c>
      <c r="B329" s="81" t="s">
        <v>1845</v>
      </c>
    </row>
    <row r="330" spans="1:3" hidden="1" outlineLevel="1" x14ac:dyDescent="0.35">
      <c r="A330" s="68" t="s">
        <v>358</v>
      </c>
      <c r="B330" s="101" t="s">
        <v>359</v>
      </c>
    </row>
    <row r="331" spans="1:3" hidden="1" outlineLevel="1" x14ac:dyDescent="0.35">
      <c r="A331" s="68" t="s">
        <v>360</v>
      </c>
      <c r="B331" s="101" t="s">
        <v>359</v>
      </c>
    </row>
    <row r="332" spans="1:3" hidden="1" outlineLevel="1" x14ac:dyDescent="0.35">
      <c r="A332" s="68" t="s">
        <v>361</v>
      </c>
      <c r="B332" s="101" t="s">
        <v>359</v>
      </c>
    </row>
    <row r="333" spans="1:3" hidden="1" outlineLevel="1" x14ac:dyDescent="0.35">
      <c r="A333" s="68" t="s">
        <v>362</v>
      </c>
      <c r="B333" s="101" t="s">
        <v>359</v>
      </c>
    </row>
    <row r="334" spans="1:3" hidden="1" outlineLevel="1" x14ac:dyDescent="0.35">
      <c r="A334" s="68" t="s">
        <v>363</v>
      </c>
      <c r="B334" s="101" t="s">
        <v>359</v>
      </c>
    </row>
    <row r="335" spans="1:3" hidden="1" outlineLevel="1" x14ac:dyDescent="0.35">
      <c r="A335" s="68" t="s">
        <v>364</v>
      </c>
      <c r="B335" s="101" t="s">
        <v>359</v>
      </c>
    </row>
    <row r="336" spans="1:3" hidden="1" outlineLevel="1" x14ac:dyDescent="0.35">
      <c r="A336" s="68" t="s">
        <v>365</v>
      </c>
      <c r="B336" s="101" t="s">
        <v>359</v>
      </c>
    </row>
    <row r="337" spans="1:2" hidden="1" outlineLevel="1" x14ac:dyDescent="0.35">
      <c r="A337" s="68" t="s">
        <v>366</v>
      </c>
      <c r="B337" s="101" t="s">
        <v>359</v>
      </c>
    </row>
    <row r="338" spans="1:2" hidden="1" outlineLevel="1" x14ac:dyDescent="0.35">
      <c r="A338" s="68" t="s">
        <v>367</v>
      </c>
      <c r="B338" s="101" t="s">
        <v>359</v>
      </c>
    </row>
    <row r="339" spans="1:2" hidden="1" outlineLevel="1" x14ac:dyDescent="0.35">
      <c r="A339" s="68" t="s">
        <v>368</v>
      </c>
      <c r="B339" s="101" t="s">
        <v>359</v>
      </c>
    </row>
    <row r="340" spans="1:2" hidden="1" outlineLevel="1" x14ac:dyDescent="0.35">
      <c r="A340" s="68" t="s">
        <v>369</v>
      </c>
      <c r="B340" s="101" t="s">
        <v>359</v>
      </c>
    </row>
    <row r="341" spans="1:2" hidden="1" outlineLevel="1" x14ac:dyDescent="0.35">
      <c r="A341" s="68" t="s">
        <v>370</v>
      </c>
      <c r="B341" s="101" t="s">
        <v>359</v>
      </c>
    </row>
    <row r="342" spans="1:2" hidden="1" outlineLevel="1" x14ac:dyDescent="0.35">
      <c r="A342" s="68" t="s">
        <v>371</v>
      </c>
      <c r="B342" s="101" t="s">
        <v>359</v>
      </c>
    </row>
    <row r="343" spans="1:2" hidden="1" outlineLevel="1" x14ac:dyDescent="0.35">
      <c r="A343" s="68" t="s">
        <v>372</v>
      </c>
      <c r="B343" s="101" t="s">
        <v>359</v>
      </c>
    </row>
    <row r="344" spans="1:2" hidden="1" outlineLevel="1" x14ac:dyDescent="0.35">
      <c r="A344" s="68" t="s">
        <v>373</v>
      </c>
      <c r="B344" s="101" t="s">
        <v>359</v>
      </c>
    </row>
    <row r="345" spans="1:2" hidden="1" outlineLevel="1" x14ac:dyDescent="0.35">
      <c r="A345" s="68" t="s">
        <v>374</v>
      </c>
      <c r="B345" s="101" t="s">
        <v>359</v>
      </c>
    </row>
    <row r="346" spans="1:2" hidden="1" outlineLevel="1" x14ac:dyDescent="0.35">
      <c r="A346" s="68" t="s">
        <v>375</v>
      </c>
      <c r="B346" s="101" t="s">
        <v>359</v>
      </c>
    </row>
    <row r="347" spans="1:2" hidden="1" outlineLevel="1" x14ac:dyDescent="0.35">
      <c r="A347" s="68" t="s">
        <v>376</v>
      </c>
      <c r="B347" s="101" t="s">
        <v>359</v>
      </c>
    </row>
    <row r="348" spans="1:2" hidden="1" outlineLevel="1" x14ac:dyDescent="0.35">
      <c r="A348" s="68" t="s">
        <v>377</v>
      </c>
      <c r="B348" s="101" t="s">
        <v>359</v>
      </c>
    </row>
    <row r="349" spans="1:2" hidden="1" outlineLevel="1" x14ac:dyDescent="0.35">
      <c r="A349" s="68" t="s">
        <v>378</v>
      </c>
      <c r="B349" s="101" t="s">
        <v>359</v>
      </c>
    </row>
    <row r="350" spans="1:2" hidden="1" outlineLevel="1" x14ac:dyDescent="0.35">
      <c r="A350" s="68" t="s">
        <v>379</v>
      </c>
      <c r="B350" s="101" t="s">
        <v>359</v>
      </c>
    </row>
    <row r="351" spans="1:2" hidden="1" outlineLevel="1" x14ac:dyDescent="0.35">
      <c r="A351" s="68" t="s">
        <v>380</v>
      </c>
      <c r="B351" s="101" t="s">
        <v>359</v>
      </c>
    </row>
    <row r="352" spans="1:2" hidden="1" outlineLevel="1" x14ac:dyDescent="0.35">
      <c r="A352" s="68" t="s">
        <v>381</v>
      </c>
      <c r="B352" s="101" t="s">
        <v>359</v>
      </c>
    </row>
    <row r="353" spans="1:2" hidden="1" outlineLevel="1" x14ac:dyDescent="0.35">
      <c r="A353" s="68" t="s">
        <v>382</v>
      </c>
      <c r="B353" s="101" t="s">
        <v>359</v>
      </c>
    </row>
    <row r="354" spans="1:2" hidden="1" outlineLevel="1" x14ac:dyDescent="0.35">
      <c r="A354" s="68" t="s">
        <v>383</v>
      </c>
      <c r="B354" s="101" t="s">
        <v>359</v>
      </c>
    </row>
    <row r="355" spans="1:2" hidden="1" outlineLevel="1" x14ac:dyDescent="0.35">
      <c r="A355" s="68" t="s">
        <v>384</v>
      </c>
      <c r="B355" s="101" t="s">
        <v>359</v>
      </c>
    </row>
    <row r="356" spans="1:2" hidden="1" outlineLevel="1" x14ac:dyDescent="0.35">
      <c r="A356" s="68" t="s">
        <v>385</v>
      </c>
      <c r="B356" s="101" t="s">
        <v>359</v>
      </c>
    </row>
    <row r="357" spans="1:2" hidden="1" outlineLevel="1" x14ac:dyDescent="0.35">
      <c r="A357" s="68" t="s">
        <v>386</v>
      </c>
      <c r="B357" s="101" t="s">
        <v>359</v>
      </c>
    </row>
    <row r="358" spans="1:2" hidden="1" outlineLevel="1" x14ac:dyDescent="0.35">
      <c r="A358" s="68" t="s">
        <v>387</v>
      </c>
      <c r="B358" s="101" t="s">
        <v>359</v>
      </c>
    </row>
    <row r="359" spans="1:2" hidden="1" outlineLevel="1" x14ac:dyDescent="0.35">
      <c r="A359" s="68" t="s">
        <v>388</v>
      </c>
      <c r="B359" s="101" t="s">
        <v>359</v>
      </c>
    </row>
    <row r="360" spans="1:2" hidden="1" outlineLevel="1" x14ac:dyDescent="0.35">
      <c r="A360" s="68" t="s">
        <v>389</v>
      </c>
      <c r="B360" s="101" t="s">
        <v>359</v>
      </c>
    </row>
    <row r="361" spans="1:2" hidden="1" outlineLevel="1" x14ac:dyDescent="0.35">
      <c r="A361" s="68" t="s">
        <v>390</v>
      </c>
      <c r="B361" s="101" t="s">
        <v>359</v>
      </c>
    </row>
    <row r="362" spans="1:2" hidden="1" outlineLevel="1" x14ac:dyDescent="0.35">
      <c r="A362" s="68" t="s">
        <v>391</v>
      </c>
      <c r="B362" s="101" t="s">
        <v>359</v>
      </c>
    </row>
    <row r="363" spans="1:2" hidden="1" outlineLevel="1" x14ac:dyDescent="0.35">
      <c r="A363" s="68" t="s">
        <v>392</v>
      </c>
      <c r="B363" s="101" t="s">
        <v>359</v>
      </c>
    </row>
    <row r="364" spans="1:2" hidden="1" outlineLevel="1" x14ac:dyDescent="0.35">
      <c r="A364" s="68" t="s">
        <v>393</v>
      </c>
      <c r="B364" s="101" t="s">
        <v>359</v>
      </c>
    </row>
    <row r="365" spans="1:2" hidden="1" outlineLevel="1" x14ac:dyDescent="0.35">
      <c r="A365" s="68" t="s">
        <v>394</v>
      </c>
      <c r="B365" s="101" t="s">
        <v>359</v>
      </c>
    </row>
    <row r="366" spans="1:2" hidden="1" outlineLevel="1" x14ac:dyDescent="0.35"/>
    <row r="367" spans="1:2" collapsed="1" x14ac:dyDescent="0.35"/>
    <row r="369" spans="1:7" x14ac:dyDescent="0.35">
      <c r="A369" s="91"/>
      <c r="B369" s="91"/>
      <c r="C369" s="91"/>
      <c r="D369" s="91"/>
      <c r="E369" s="91"/>
      <c r="F369" s="91"/>
      <c r="G369" s="91"/>
    </row>
    <row r="370" spans="1:7" x14ac:dyDescent="0.35">
      <c r="A370" s="91"/>
      <c r="B370" s="91"/>
      <c r="C370" s="91"/>
      <c r="D370" s="91"/>
      <c r="E370" s="91"/>
      <c r="F370" s="91"/>
      <c r="G370" s="91"/>
    </row>
    <row r="371" spans="1:7" x14ac:dyDescent="0.35">
      <c r="A371" s="91"/>
      <c r="B371" s="91"/>
      <c r="C371" s="91"/>
      <c r="D371" s="91"/>
      <c r="E371" s="91"/>
      <c r="F371" s="91"/>
      <c r="G371" s="91"/>
    </row>
    <row r="372" spans="1:7" x14ac:dyDescent="0.35">
      <c r="A372" s="91"/>
      <c r="B372" s="91"/>
      <c r="C372" s="91"/>
      <c r="D372" s="91"/>
      <c r="E372" s="91"/>
      <c r="F372" s="91"/>
      <c r="G372" s="91"/>
    </row>
    <row r="373" spans="1:7" x14ac:dyDescent="0.35">
      <c r="A373" s="91"/>
      <c r="B373" s="91"/>
      <c r="C373" s="91"/>
      <c r="D373" s="91"/>
      <c r="E373" s="91"/>
      <c r="F373" s="91"/>
      <c r="G373" s="91"/>
    </row>
    <row r="374" spans="1:7" x14ac:dyDescent="0.35">
      <c r="A374" s="91"/>
      <c r="B374" s="91"/>
      <c r="C374" s="91"/>
      <c r="D374" s="91"/>
      <c r="E374" s="91"/>
      <c r="F374" s="91"/>
      <c r="G374" s="91"/>
    </row>
    <row r="375" spans="1:7" x14ac:dyDescent="0.35">
      <c r="A375" s="91"/>
      <c r="B375" s="91"/>
      <c r="C375" s="91"/>
      <c r="D375" s="91"/>
      <c r="E375" s="91"/>
      <c r="F375" s="91"/>
      <c r="G375" s="91"/>
    </row>
    <row r="376" spans="1:7" x14ac:dyDescent="0.35">
      <c r="A376" s="91"/>
      <c r="B376" s="91"/>
      <c r="C376" s="91"/>
      <c r="D376" s="91"/>
      <c r="E376" s="91"/>
      <c r="F376" s="91"/>
      <c r="G376" s="91"/>
    </row>
    <row r="377" spans="1:7" x14ac:dyDescent="0.35">
      <c r="A377" s="91"/>
      <c r="B377" s="91"/>
      <c r="C377" s="91"/>
      <c r="D377" s="91"/>
      <c r="E377" s="91"/>
      <c r="F377" s="91"/>
      <c r="G377" s="91"/>
    </row>
    <row r="378" spans="1:7" x14ac:dyDescent="0.35">
      <c r="A378" s="91"/>
      <c r="B378" s="91"/>
      <c r="C378" s="91"/>
      <c r="D378" s="91"/>
      <c r="E378" s="91"/>
      <c r="F378" s="91"/>
      <c r="G378" s="91"/>
    </row>
    <row r="379" spans="1:7" x14ac:dyDescent="0.35">
      <c r="A379" s="91"/>
      <c r="B379" s="91"/>
      <c r="C379" s="91"/>
      <c r="D379" s="91"/>
      <c r="E379" s="91"/>
      <c r="F379" s="91"/>
      <c r="G379" s="91"/>
    </row>
    <row r="380" spans="1:7" x14ac:dyDescent="0.35">
      <c r="A380" s="91"/>
      <c r="B380" s="91"/>
      <c r="C380" s="91"/>
      <c r="D380" s="91"/>
      <c r="E380" s="91"/>
      <c r="F380" s="91"/>
      <c r="G380" s="91"/>
    </row>
    <row r="381" spans="1:7" x14ac:dyDescent="0.35">
      <c r="A381" s="91"/>
      <c r="B381" s="91"/>
      <c r="C381" s="91"/>
      <c r="D381" s="91"/>
      <c r="E381" s="91"/>
      <c r="F381" s="91"/>
      <c r="G381" s="91"/>
    </row>
    <row r="382" spans="1:7" x14ac:dyDescent="0.35">
      <c r="A382" s="91"/>
      <c r="B382" s="91"/>
      <c r="C382" s="91"/>
      <c r="D382" s="91"/>
      <c r="E382" s="91"/>
      <c r="F382" s="91"/>
      <c r="G382" s="91"/>
    </row>
    <row r="383" spans="1:7" x14ac:dyDescent="0.35">
      <c r="A383" s="91"/>
      <c r="B383" s="91"/>
      <c r="C383" s="91"/>
      <c r="D383" s="91"/>
      <c r="E383" s="91"/>
      <c r="F383" s="91"/>
      <c r="G383" s="91"/>
    </row>
    <row r="384" spans="1:7" x14ac:dyDescent="0.35">
      <c r="A384" s="91"/>
      <c r="B384" s="91"/>
      <c r="C384" s="91"/>
      <c r="D384" s="91"/>
      <c r="E384" s="91"/>
      <c r="F384" s="91"/>
      <c r="G384" s="91"/>
    </row>
    <row r="385" spans="1:7" x14ac:dyDescent="0.35">
      <c r="A385" s="91"/>
      <c r="B385" s="91"/>
      <c r="C385" s="91"/>
      <c r="D385" s="91"/>
      <c r="E385" s="91"/>
      <c r="F385" s="91"/>
      <c r="G385" s="91"/>
    </row>
    <row r="386" spans="1:7" x14ac:dyDescent="0.35">
      <c r="A386" s="91"/>
      <c r="B386" s="91"/>
      <c r="C386" s="91"/>
      <c r="D386" s="91"/>
      <c r="E386" s="91"/>
      <c r="F386" s="91"/>
      <c r="G386" s="91"/>
    </row>
    <row r="387" spans="1:7" x14ac:dyDescent="0.35">
      <c r="A387" s="91"/>
      <c r="B387" s="91"/>
      <c r="C387" s="91"/>
      <c r="D387" s="91"/>
      <c r="E387" s="91"/>
      <c r="F387" s="91"/>
      <c r="G387" s="91"/>
    </row>
    <row r="388" spans="1:7" x14ac:dyDescent="0.35">
      <c r="A388" s="91"/>
      <c r="B388" s="91"/>
      <c r="C388" s="91"/>
      <c r="D388" s="91"/>
      <c r="E388" s="91"/>
      <c r="F388" s="91"/>
      <c r="G388" s="91"/>
    </row>
    <row r="389" spans="1:7" x14ac:dyDescent="0.35">
      <c r="A389" s="91"/>
      <c r="B389" s="91"/>
      <c r="C389" s="91"/>
      <c r="D389" s="91"/>
      <c r="E389" s="91"/>
      <c r="F389" s="91"/>
      <c r="G389" s="91"/>
    </row>
    <row r="390" spans="1:7" x14ac:dyDescent="0.35">
      <c r="A390" s="91"/>
      <c r="B390" s="91"/>
      <c r="C390" s="91"/>
      <c r="D390" s="91"/>
      <c r="E390" s="91"/>
      <c r="F390" s="91"/>
      <c r="G390" s="91"/>
    </row>
    <row r="391" spans="1:7" x14ac:dyDescent="0.35">
      <c r="A391" s="91"/>
      <c r="B391" s="91"/>
      <c r="C391" s="91"/>
      <c r="D391" s="91"/>
      <c r="E391" s="91"/>
      <c r="F391" s="91"/>
      <c r="G391" s="91"/>
    </row>
    <row r="392" spans="1:7" x14ac:dyDescent="0.35">
      <c r="A392" s="91"/>
      <c r="B392" s="91"/>
      <c r="C392" s="91"/>
      <c r="D392" s="91"/>
      <c r="E392" s="91"/>
      <c r="F392" s="91"/>
      <c r="G392" s="91"/>
    </row>
    <row r="393" spans="1:7" x14ac:dyDescent="0.35">
      <c r="A393" s="91"/>
      <c r="B393" s="91"/>
      <c r="C393" s="91"/>
      <c r="D393" s="91"/>
      <c r="E393" s="91"/>
      <c r="F393" s="91"/>
      <c r="G393" s="91"/>
    </row>
    <row r="394" spans="1:7" x14ac:dyDescent="0.35">
      <c r="A394" s="91"/>
      <c r="B394" s="91"/>
      <c r="C394" s="91"/>
      <c r="D394" s="91"/>
      <c r="E394" s="91"/>
      <c r="F394" s="91"/>
      <c r="G394" s="91"/>
    </row>
    <row r="395" spans="1:7" x14ac:dyDescent="0.35">
      <c r="A395" s="91"/>
      <c r="B395" s="91"/>
      <c r="C395" s="91"/>
      <c r="D395" s="91"/>
      <c r="E395" s="91"/>
      <c r="F395" s="91"/>
      <c r="G395" s="91"/>
    </row>
    <row r="396" spans="1:7" x14ac:dyDescent="0.35">
      <c r="A396" s="91"/>
      <c r="B396" s="91"/>
      <c r="C396" s="91"/>
      <c r="D396" s="91"/>
      <c r="E396" s="91"/>
      <c r="F396" s="91"/>
      <c r="G396" s="91"/>
    </row>
    <row r="397" spans="1:7" x14ac:dyDescent="0.35">
      <c r="A397" s="91"/>
      <c r="B397" s="91"/>
      <c r="C397" s="91"/>
      <c r="D397" s="91"/>
      <c r="E397" s="91"/>
      <c r="F397" s="91"/>
      <c r="G397" s="91"/>
    </row>
    <row r="398" spans="1:7" x14ac:dyDescent="0.35">
      <c r="A398" s="91"/>
      <c r="B398" s="91"/>
      <c r="C398" s="91"/>
      <c r="D398" s="91"/>
      <c r="E398" s="91"/>
      <c r="F398" s="91"/>
      <c r="G398" s="91"/>
    </row>
    <row r="399" spans="1:7" x14ac:dyDescent="0.35">
      <c r="A399" s="91"/>
      <c r="B399" s="91"/>
      <c r="C399" s="91"/>
      <c r="D399" s="91"/>
      <c r="E399" s="91"/>
      <c r="F399" s="91"/>
      <c r="G399" s="91"/>
    </row>
    <row r="400" spans="1:7" x14ac:dyDescent="0.35">
      <c r="A400" s="91"/>
      <c r="B400" s="91"/>
      <c r="C400" s="91"/>
      <c r="D400" s="91"/>
      <c r="E400" s="91"/>
      <c r="F400" s="91"/>
      <c r="G400" s="91"/>
    </row>
    <row r="401" spans="1:7" x14ac:dyDescent="0.35">
      <c r="A401" s="91"/>
      <c r="B401" s="91"/>
      <c r="C401" s="91"/>
      <c r="D401" s="91"/>
      <c r="E401" s="91"/>
      <c r="F401" s="91"/>
      <c r="G401" s="91"/>
    </row>
    <row r="402" spans="1:7" x14ac:dyDescent="0.35">
      <c r="A402" s="91"/>
      <c r="B402" s="91"/>
      <c r="C402" s="91"/>
      <c r="D402" s="91"/>
      <c r="E402" s="91"/>
      <c r="F402" s="91"/>
      <c r="G402" s="91"/>
    </row>
    <row r="403" spans="1:7" x14ac:dyDescent="0.35">
      <c r="A403" s="91"/>
      <c r="B403" s="91"/>
      <c r="C403" s="91"/>
      <c r="D403" s="91"/>
      <c r="E403" s="91"/>
      <c r="F403" s="91"/>
      <c r="G403" s="91"/>
    </row>
    <row r="404" spans="1:7" x14ac:dyDescent="0.35">
      <c r="A404" s="91"/>
      <c r="B404" s="91"/>
      <c r="C404" s="91"/>
      <c r="D404" s="91"/>
      <c r="E404" s="91"/>
      <c r="F404" s="91"/>
      <c r="G404" s="91"/>
    </row>
    <row r="405" spans="1:7" x14ac:dyDescent="0.35">
      <c r="A405" s="91"/>
      <c r="B405" s="91"/>
      <c r="C405" s="91"/>
      <c r="D405" s="91"/>
      <c r="E405" s="91"/>
      <c r="F405" s="91"/>
      <c r="G405" s="91"/>
    </row>
    <row r="406" spans="1:7" x14ac:dyDescent="0.35">
      <c r="A406" s="91"/>
      <c r="B406" s="91"/>
      <c r="C406" s="91"/>
      <c r="D406" s="91"/>
      <c r="E406" s="91"/>
      <c r="F406" s="91"/>
      <c r="G406" s="91"/>
    </row>
    <row r="407" spans="1:7" x14ac:dyDescent="0.35">
      <c r="A407" s="91"/>
      <c r="B407" s="91"/>
      <c r="C407" s="91"/>
      <c r="D407" s="91"/>
      <c r="E407" s="91"/>
      <c r="F407" s="91"/>
      <c r="G407" s="91"/>
    </row>
    <row r="408" spans="1:7" x14ac:dyDescent="0.35">
      <c r="A408" s="91"/>
      <c r="B408" s="91"/>
      <c r="C408" s="91"/>
      <c r="D408" s="91"/>
      <c r="E408" s="91"/>
      <c r="F408" s="91"/>
      <c r="G408" s="91"/>
    </row>
    <row r="409" spans="1:7" x14ac:dyDescent="0.35">
      <c r="A409" s="91"/>
      <c r="B409" s="91"/>
      <c r="C409" s="91"/>
      <c r="D409" s="91"/>
      <c r="E409" s="91"/>
      <c r="F409" s="91"/>
      <c r="G409" s="91"/>
    </row>
    <row r="410" spans="1:7" x14ac:dyDescent="0.35">
      <c r="A410" s="91"/>
      <c r="B410" s="91"/>
      <c r="C410" s="91"/>
      <c r="D410" s="91"/>
      <c r="E410" s="91"/>
      <c r="F410" s="91"/>
      <c r="G410" s="91"/>
    </row>
    <row r="411" spans="1:7" x14ac:dyDescent="0.35">
      <c r="A411" s="91"/>
      <c r="B411" s="91"/>
      <c r="C411" s="91"/>
      <c r="D411" s="91"/>
      <c r="E411" s="91"/>
      <c r="F411" s="91"/>
      <c r="G411" s="91"/>
    </row>
    <row r="412" spans="1:7" x14ac:dyDescent="0.35">
      <c r="A412" s="91"/>
      <c r="B412" s="91"/>
      <c r="C412" s="91"/>
      <c r="D412" s="91"/>
      <c r="E412" s="91"/>
      <c r="F412" s="91"/>
      <c r="G412" s="91"/>
    </row>
    <row r="413" spans="1:7" x14ac:dyDescent="0.35">
      <c r="A413" s="91"/>
      <c r="B413" s="91"/>
      <c r="C413" s="91"/>
      <c r="D413" s="91"/>
      <c r="E413" s="91"/>
      <c r="F413" s="91"/>
      <c r="G413" s="91"/>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85900F99-9088-4D75-9E7A-18D2AEF7AA1E}"/>
    <hyperlink ref="B7" location="'A. HTT General'!B26" display="2. Regulatory Summary" xr:uid="{CD42E894-F861-49D2-BD57-8EC8E517F536}"/>
    <hyperlink ref="B8" location="'A. HTT General'!B36" display="3. General Cover Pool / Covered Bond Information" xr:uid="{A47DDD1B-53DE-4A04-B19D-61507F129038}"/>
    <hyperlink ref="B9" location="'A. HTT General'!B285" display="4. References to Capital Requirements Regulation (CRR) 129(7)" xr:uid="{53BDC8A0-ED0F-433B-848A-D51AD68597B0}"/>
    <hyperlink ref="B11" location="'A. HTT General'!B319" display="6. Other relevant information" xr:uid="{1213BB62-CADA-4D38-A8ED-A46FBAC1A35C}"/>
    <hyperlink ref="C289" location="'A. HTT General'!A39" display="'A. HTT General'!A39" xr:uid="{8459B291-8699-49FE-AE35-EBBEBBDC6314}"/>
    <hyperlink ref="C291" location="'A. HTT General'!A52" display="'A. HTT General'!A52" xr:uid="{42A7BE9E-003E-4A78-B0FE-1E8C7A40D56B}"/>
    <hyperlink ref="C295" location="'A. HTT General'!B163" display="'A. HTT General'!B163" xr:uid="{5C6DE538-B45C-4D4B-BE64-B62B84A75256}"/>
    <hyperlink ref="C296" location="'A. HTT General'!B137" display="'A. HTT General'!B137" xr:uid="{B4CE98AA-D28C-44A4-B50E-2CA685FF6F5F}"/>
    <hyperlink ref="C298" location="'A. HTT General'!B65" display="'A. HTT General'!B65" xr:uid="{11366F2B-F0D6-4EE4-8E67-1C836BABD2B4}"/>
    <hyperlink ref="C299" location="'A. HTT General'!B88" display="'A. HTT General'!B88" xr:uid="{E240F6C2-7D6B-4C18-81F9-C3057316701B}"/>
    <hyperlink ref="D300" location="'B2. HTT Public Sector Assets'!B166" display="'B2. HTT Public Sector Assets'!B166" xr:uid="{107ADA39-F82D-4435-850F-7050715BD36A}"/>
    <hyperlink ref="B27" r:id="rId1" display="UCITS Compliance" xr:uid="{F78C0D74-8AAA-48A6-95D0-F7209DB9BDF9}"/>
    <hyperlink ref="B28" r:id="rId2" xr:uid="{B20312F1-4CA1-4890-8743-8D5C5C244815}"/>
    <hyperlink ref="B29" r:id="rId3" xr:uid="{11BB9284-83BF-466E-8C21-08B8E33C525D}"/>
    <hyperlink ref="B10" location="'A. HTT General'!B311" display="5. References to Capital Requirements Regulation (CRR) 129(1)" xr:uid="{D5236F87-3340-40A2-B4F9-99C45B54A9C4}"/>
    <hyperlink ref="C288" location="'A. HTT General'!A38" display="'A. HTT General'!A38" xr:uid="{6F578FD2-F414-4E22-B3FB-8761647346D9}"/>
    <hyperlink ref="C294" location="'A. HTT General'!B111" display="'A. HTT General'!B111" xr:uid="{56014A3E-8A15-4FEE-AD0C-4877FE57B4CF}"/>
    <hyperlink ref="F292" location="'B2. HTT Public Sector Assets'!A18" display="'B2. HTT Public Sector Assets'!A18" xr:uid="{2DCC9709-CCF1-46CD-A681-036426E1AC62}"/>
    <hyperlink ref="D293" location="'B2. HTT Public Sector Assets'!B129" display="'B2. HTT Public Sector Assets'!B129" xr:uid="{0C447856-2A94-496B-BCD0-916E16EC0F8E}"/>
    <hyperlink ref="C229" r:id="rId4" xr:uid="{37298582-EF8A-4D0E-A442-D0795FFBA666}"/>
  </hyperlinks>
  <pageMargins left="0.7" right="0.7" top="0.75" bottom="0.75" header="0.3" footer="0.3"/>
  <pageSetup scale="38" orientation="portrait" r:id="rId5"/>
  <headerFooter>
    <oddFooter>&amp;R&amp;1#&amp;"Calibri"&amp;10&amp;K0000FFClassification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CB7B-7294-4E48-9BD3-72ADCD4DC08A}">
  <sheetPr>
    <tabColor rgb="FFE36E00"/>
  </sheetPr>
  <dimension ref="A1:G577"/>
  <sheetViews>
    <sheetView view="pageBreakPreview" topLeftCell="A4" zoomScale="60" zoomScaleNormal="100" workbookViewId="0">
      <selection activeCell="A47" sqref="A47:XFD71"/>
    </sheetView>
  </sheetViews>
  <sheetFormatPr defaultRowHeight="14.5" outlineLevelRow="1" x14ac:dyDescent="0.35"/>
  <cols>
    <col min="1" max="1" width="13.81640625" style="68" customWidth="1"/>
    <col min="2" max="2" width="60.81640625" style="68" customWidth="1"/>
    <col min="3" max="3" width="41" style="68" customWidth="1"/>
    <col min="4" max="4" width="40.81640625" style="68" customWidth="1"/>
    <col min="5" max="5" width="6.7265625" style="68" customWidth="1"/>
    <col min="6" max="6" width="41.54296875" style="68" customWidth="1"/>
    <col min="7" max="7" width="41.54296875" style="62" customWidth="1"/>
    <col min="8" max="16384" width="8.7265625" style="34"/>
  </cols>
  <sheetData>
    <row r="1" spans="1:7" ht="31" x14ac:dyDescent="0.35">
      <c r="A1" s="33" t="s">
        <v>395</v>
      </c>
      <c r="B1" s="33"/>
      <c r="C1" s="62"/>
      <c r="D1" s="62"/>
      <c r="E1" s="62"/>
      <c r="F1" s="63" t="s">
        <v>1733</v>
      </c>
    </row>
    <row r="2" spans="1:7" ht="15" thickBot="1" x14ac:dyDescent="0.4">
      <c r="A2" s="62"/>
      <c r="B2" s="62"/>
      <c r="C2" s="62"/>
      <c r="D2" s="62"/>
      <c r="E2" s="62"/>
      <c r="F2" s="62"/>
    </row>
    <row r="3" spans="1:7" ht="19" thickBot="1" x14ac:dyDescent="0.4">
      <c r="A3" s="65"/>
      <c r="B3" s="66" t="s">
        <v>0</v>
      </c>
      <c r="C3" s="67" t="s">
        <v>1846</v>
      </c>
      <c r="D3" s="65"/>
      <c r="E3" s="65"/>
      <c r="F3" s="62"/>
      <c r="G3" s="65"/>
    </row>
    <row r="4" spans="1:7" ht="15" thickBot="1" x14ac:dyDescent="0.4"/>
    <row r="5" spans="1:7" ht="18.5" x14ac:dyDescent="0.35">
      <c r="A5" s="69"/>
      <c r="B5" s="70" t="s">
        <v>396</v>
      </c>
      <c r="C5" s="69"/>
      <c r="E5" s="71"/>
      <c r="F5" s="71"/>
    </row>
    <row r="6" spans="1:7" x14ac:dyDescent="0.35">
      <c r="B6" s="73" t="s">
        <v>397</v>
      </c>
    </row>
    <row r="7" spans="1:7" x14ac:dyDescent="0.35">
      <c r="B7" s="130" t="s">
        <v>398</v>
      </c>
    </row>
    <row r="8" spans="1:7" ht="15" thickBot="1" x14ac:dyDescent="0.4">
      <c r="B8" s="131" t="s">
        <v>399</v>
      </c>
    </row>
    <row r="9" spans="1:7" x14ac:dyDescent="0.35">
      <c r="B9" s="75"/>
    </row>
    <row r="10" spans="1:7" ht="37" x14ac:dyDescent="0.35">
      <c r="A10" s="76" t="s">
        <v>5</v>
      </c>
      <c r="B10" s="76" t="s">
        <v>397</v>
      </c>
      <c r="C10" s="77"/>
      <c r="D10" s="77"/>
      <c r="E10" s="77"/>
      <c r="F10" s="77"/>
      <c r="G10" s="78"/>
    </row>
    <row r="11" spans="1:7" x14ac:dyDescent="0.35">
      <c r="A11" s="85"/>
      <c r="B11" s="86" t="s">
        <v>400</v>
      </c>
      <c r="C11" s="85" t="s">
        <v>50</v>
      </c>
      <c r="D11" s="85"/>
      <c r="E11" s="85"/>
      <c r="F11" s="88" t="s">
        <v>401</v>
      </c>
      <c r="G11" s="88"/>
    </row>
    <row r="12" spans="1:7" x14ac:dyDescent="0.35">
      <c r="A12" s="68" t="s">
        <v>402</v>
      </c>
      <c r="B12" s="68" t="s">
        <v>403</v>
      </c>
      <c r="C12" s="115">
        <v>15110.23967809993</v>
      </c>
      <c r="F12" s="96">
        <f>IF($C$15=0,"",IF(C12="[for completion]","",C12/$C$15))</f>
        <v>1</v>
      </c>
    </row>
    <row r="13" spans="1:7" x14ac:dyDescent="0.35">
      <c r="A13" s="68" t="s">
        <v>404</v>
      </c>
      <c r="B13" s="68" t="s">
        <v>405</v>
      </c>
      <c r="C13" s="115">
        <v>0</v>
      </c>
      <c r="F13" s="96">
        <f>IF($C$15=0,"",IF(C13="[for completion]","",C13/$C$15))</f>
        <v>0</v>
      </c>
    </row>
    <row r="14" spans="1:7" x14ac:dyDescent="0.35">
      <c r="A14" s="68" t="s">
        <v>406</v>
      </c>
      <c r="B14" s="68" t="s">
        <v>62</v>
      </c>
      <c r="C14" s="115">
        <v>0</v>
      </c>
      <c r="F14" s="96">
        <f>IF($C$15=0,"",IF(C14="[for completion]","",C14/$C$15))</f>
        <v>0</v>
      </c>
    </row>
    <row r="15" spans="1:7" x14ac:dyDescent="0.35">
      <c r="A15" s="68" t="s">
        <v>407</v>
      </c>
      <c r="B15" s="132" t="s">
        <v>64</v>
      </c>
      <c r="C15" s="89">
        <f>SUM(C12:C14)</f>
        <v>15110.23967809993</v>
      </c>
      <c r="F15" s="94">
        <f>SUM(F12:F14)</f>
        <v>1</v>
      </c>
    </row>
    <row r="16" spans="1:7" x14ac:dyDescent="0.35">
      <c r="A16" s="68" t="s">
        <v>408</v>
      </c>
      <c r="B16" s="101" t="s">
        <v>409</v>
      </c>
      <c r="C16" s="89"/>
      <c r="F16" s="96">
        <f t="shared" ref="F16:F26" si="0">IF($C$15=0,"",IF(C16="[for completion]","",C16/$C$15))</f>
        <v>0</v>
      </c>
    </row>
    <row r="17" spans="1:7" x14ac:dyDescent="0.35">
      <c r="A17" s="68" t="s">
        <v>410</v>
      </c>
      <c r="B17" s="101" t="s">
        <v>411</v>
      </c>
      <c r="C17" s="89"/>
      <c r="F17" s="96">
        <f t="shared" si="0"/>
        <v>0</v>
      </c>
    </row>
    <row r="18" spans="1:7" x14ac:dyDescent="0.35">
      <c r="A18" s="68" t="s">
        <v>412</v>
      </c>
      <c r="B18" s="101" t="s">
        <v>165</v>
      </c>
      <c r="C18" s="89"/>
      <c r="F18" s="96">
        <f t="shared" si="0"/>
        <v>0</v>
      </c>
    </row>
    <row r="19" spans="1:7" x14ac:dyDescent="0.35">
      <c r="A19" s="68" t="s">
        <v>413</v>
      </c>
      <c r="B19" s="101" t="s">
        <v>165</v>
      </c>
      <c r="C19" s="89"/>
      <c r="F19" s="96">
        <f t="shared" si="0"/>
        <v>0</v>
      </c>
    </row>
    <row r="20" spans="1:7" x14ac:dyDescent="0.35">
      <c r="A20" s="68" t="s">
        <v>414</v>
      </c>
      <c r="B20" s="101" t="s">
        <v>165</v>
      </c>
      <c r="C20" s="89"/>
      <c r="F20" s="96">
        <f t="shared" si="0"/>
        <v>0</v>
      </c>
    </row>
    <row r="21" spans="1:7" x14ac:dyDescent="0.35">
      <c r="A21" s="68" t="s">
        <v>415</v>
      </c>
      <c r="B21" s="101" t="s">
        <v>165</v>
      </c>
      <c r="C21" s="89"/>
      <c r="F21" s="96">
        <f t="shared" si="0"/>
        <v>0</v>
      </c>
    </row>
    <row r="22" spans="1:7" x14ac:dyDescent="0.35">
      <c r="A22" s="68" t="s">
        <v>416</v>
      </c>
      <c r="B22" s="101" t="s">
        <v>165</v>
      </c>
      <c r="C22" s="89"/>
      <c r="F22" s="96">
        <f t="shared" si="0"/>
        <v>0</v>
      </c>
    </row>
    <row r="23" spans="1:7" x14ac:dyDescent="0.35">
      <c r="A23" s="68" t="s">
        <v>417</v>
      </c>
      <c r="B23" s="101" t="s">
        <v>165</v>
      </c>
      <c r="C23" s="89"/>
      <c r="F23" s="96">
        <f t="shared" si="0"/>
        <v>0</v>
      </c>
    </row>
    <row r="24" spans="1:7" x14ac:dyDescent="0.35">
      <c r="A24" s="68" t="s">
        <v>418</v>
      </c>
      <c r="B24" s="101" t="s">
        <v>165</v>
      </c>
      <c r="C24" s="89"/>
      <c r="F24" s="96">
        <f t="shared" si="0"/>
        <v>0</v>
      </c>
    </row>
    <row r="25" spans="1:7" x14ac:dyDescent="0.35">
      <c r="A25" s="68" t="s">
        <v>419</v>
      </c>
      <c r="B25" s="101" t="s">
        <v>165</v>
      </c>
      <c r="C25" s="89"/>
      <c r="F25" s="96">
        <f t="shared" si="0"/>
        <v>0</v>
      </c>
    </row>
    <row r="26" spans="1:7" x14ac:dyDescent="0.35">
      <c r="A26" s="68" t="s">
        <v>1847</v>
      </c>
      <c r="B26" s="101" t="s">
        <v>165</v>
      </c>
      <c r="C26" s="102"/>
      <c r="D26" s="91"/>
      <c r="E26" s="91"/>
      <c r="F26" s="96">
        <f t="shared" si="0"/>
        <v>0</v>
      </c>
    </row>
    <row r="27" spans="1:7" x14ac:dyDescent="0.35">
      <c r="A27" s="85"/>
      <c r="B27" s="86" t="s">
        <v>420</v>
      </c>
      <c r="C27" s="85" t="s">
        <v>421</v>
      </c>
      <c r="D27" s="85" t="s">
        <v>422</v>
      </c>
      <c r="E27" s="87"/>
      <c r="F27" s="85" t="s">
        <v>423</v>
      </c>
      <c r="G27" s="88"/>
    </row>
    <row r="28" spans="1:7" x14ac:dyDescent="0.35">
      <c r="A28" s="68" t="s">
        <v>424</v>
      </c>
      <c r="B28" s="68" t="s">
        <v>425</v>
      </c>
      <c r="C28" s="133">
        <v>222377</v>
      </c>
      <c r="D28" s="68" t="s">
        <v>86</v>
      </c>
      <c r="F28" s="68">
        <f>IF(AND(C28="[For completion]",D28="[For completion]"),"[For completion]",SUM(C28:D28))</f>
        <v>222377</v>
      </c>
    </row>
    <row r="29" spans="1:7" x14ac:dyDescent="0.35">
      <c r="A29" s="68" t="s">
        <v>426</v>
      </c>
      <c r="B29" s="81" t="s">
        <v>1848</v>
      </c>
    </row>
    <row r="30" spans="1:7" x14ac:dyDescent="0.35">
      <c r="A30" s="68" t="s">
        <v>428</v>
      </c>
      <c r="B30" s="81" t="s">
        <v>429</v>
      </c>
    </row>
    <row r="31" spans="1:7" x14ac:dyDescent="0.35">
      <c r="A31" s="68" t="s">
        <v>430</v>
      </c>
      <c r="B31" s="81"/>
    </row>
    <row r="32" spans="1:7" x14ac:dyDescent="0.35">
      <c r="A32" s="68" t="s">
        <v>431</v>
      </c>
      <c r="B32" s="81"/>
    </row>
    <row r="33" spans="1:7" x14ac:dyDescent="0.35">
      <c r="A33" s="68" t="s">
        <v>432</v>
      </c>
      <c r="B33" s="81"/>
    </row>
    <row r="34" spans="1:7" x14ac:dyDescent="0.35">
      <c r="A34" s="68" t="s">
        <v>433</v>
      </c>
      <c r="B34" s="81"/>
    </row>
    <row r="35" spans="1:7" x14ac:dyDescent="0.35">
      <c r="A35" s="85"/>
      <c r="B35" s="86" t="s">
        <v>434</v>
      </c>
      <c r="C35" s="85" t="s">
        <v>435</v>
      </c>
      <c r="D35" s="85" t="s">
        <v>436</v>
      </c>
      <c r="E35" s="87"/>
      <c r="F35" s="88" t="s">
        <v>401</v>
      </c>
      <c r="G35" s="88"/>
    </row>
    <row r="36" spans="1:7" x14ac:dyDescent="0.35">
      <c r="A36" s="68" t="s">
        <v>437</v>
      </c>
      <c r="B36" s="68" t="s">
        <v>438</v>
      </c>
      <c r="C36" s="134">
        <v>3.6357142586971808E-3</v>
      </c>
      <c r="D36" s="68" t="s">
        <v>56</v>
      </c>
      <c r="E36" s="135"/>
      <c r="F36" s="94" t="s">
        <v>1849</v>
      </c>
    </row>
    <row r="37" spans="1:7" x14ac:dyDescent="0.35">
      <c r="A37" s="68" t="s">
        <v>439</v>
      </c>
      <c r="C37" s="94"/>
      <c r="D37" s="94"/>
      <c r="E37" s="135"/>
      <c r="F37" s="94"/>
    </row>
    <row r="38" spans="1:7" x14ac:dyDescent="0.35">
      <c r="A38" s="68" t="s">
        <v>440</v>
      </c>
      <c r="C38" s="94"/>
      <c r="D38" s="94"/>
      <c r="E38" s="135"/>
      <c r="F38" s="94"/>
    </row>
    <row r="39" spans="1:7" x14ac:dyDescent="0.35">
      <c r="A39" s="68" t="s">
        <v>441</v>
      </c>
      <c r="C39" s="94"/>
      <c r="D39" s="94"/>
      <c r="E39" s="135"/>
      <c r="F39" s="94"/>
    </row>
    <row r="40" spans="1:7" x14ac:dyDescent="0.35">
      <c r="A40" s="68" t="s">
        <v>442</v>
      </c>
      <c r="C40" s="94"/>
      <c r="D40" s="94"/>
      <c r="E40" s="135"/>
      <c r="F40" s="94"/>
    </row>
    <row r="41" spans="1:7" x14ac:dyDescent="0.35">
      <c r="A41" s="68" t="s">
        <v>443</v>
      </c>
      <c r="C41" s="94"/>
      <c r="D41" s="94"/>
      <c r="E41" s="135"/>
      <c r="F41" s="94"/>
    </row>
    <row r="42" spans="1:7" x14ac:dyDescent="0.35">
      <c r="A42" s="68" t="s">
        <v>444</v>
      </c>
      <c r="C42" s="94"/>
      <c r="D42" s="94"/>
      <c r="E42" s="135"/>
      <c r="F42" s="94"/>
    </row>
    <row r="43" spans="1:7" x14ac:dyDescent="0.35">
      <c r="A43" s="85"/>
      <c r="B43" s="86" t="s">
        <v>445</v>
      </c>
      <c r="C43" s="85" t="s">
        <v>435</v>
      </c>
      <c r="D43" s="85" t="s">
        <v>436</v>
      </c>
      <c r="E43" s="87"/>
      <c r="F43" s="88" t="s">
        <v>401</v>
      </c>
      <c r="G43" s="88"/>
    </row>
    <row r="44" spans="1:7" x14ac:dyDescent="0.35">
      <c r="A44" s="68" t="s">
        <v>446</v>
      </c>
      <c r="B44" s="136" t="s">
        <v>447</v>
      </c>
      <c r="C44" s="137">
        <f>SUM(C45:C71)</f>
        <v>0</v>
      </c>
      <c r="D44" s="137">
        <f>SUM(D45:D71)</f>
        <v>0</v>
      </c>
      <c r="E44" s="94"/>
      <c r="F44" s="137">
        <f>SUM(F45:F71)</f>
        <v>0</v>
      </c>
      <c r="G44" s="68"/>
    </row>
    <row r="45" spans="1:7" x14ac:dyDescent="0.35">
      <c r="A45" s="68" t="s">
        <v>448</v>
      </c>
      <c r="B45" s="68" t="s">
        <v>449</v>
      </c>
      <c r="C45" s="68">
        <v>0</v>
      </c>
      <c r="D45" s="94">
        <v>0</v>
      </c>
      <c r="E45" s="94"/>
      <c r="F45" s="94" t="s">
        <v>1849</v>
      </c>
      <c r="G45" s="68"/>
    </row>
    <row r="46" spans="1:7" x14ac:dyDescent="0.35">
      <c r="A46" s="68" t="s">
        <v>450</v>
      </c>
      <c r="B46" s="68" t="s">
        <v>7</v>
      </c>
      <c r="C46" s="68" t="s">
        <v>135</v>
      </c>
      <c r="D46" s="94" t="s">
        <v>56</v>
      </c>
      <c r="E46" s="94"/>
      <c r="F46" s="94" t="s">
        <v>1849</v>
      </c>
      <c r="G46" s="68"/>
    </row>
    <row r="47" spans="1:7" hidden="1" outlineLevel="1" x14ac:dyDescent="0.35">
      <c r="A47" s="68" t="s">
        <v>451</v>
      </c>
      <c r="B47" s="68" t="s">
        <v>452</v>
      </c>
      <c r="C47" s="68">
        <v>0</v>
      </c>
      <c r="D47" s="94">
        <v>0</v>
      </c>
      <c r="E47" s="94"/>
      <c r="F47" s="94" t="s">
        <v>1849</v>
      </c>
      <c r="G47" s="68"/>
    </row>
    <row r="48" spans="1:7" hidden="1" outlineLevel="1" x14ac:dyDescent="0.35">
      <c r="A48" s="68" t="s">
        <v>453</v>
      </c>
      <c r="B48" s="68" t="s">
        <v>454</v>
      </c>
      <c r="C48" s="68">
        <v>0</v>
      </c>
      <c r="D48" s="94">
        <v>0</v>
      </c>
      <c r="E48" s="94"/>
      <c r="F48" s="94" t="s">
        <v>1849</v>
      </c>
      <c r="G48" s="68"/>
    </row>
    <row r="49" spans="1:7" hidden="1" outlineLevel="1" x14ac:dyDescent="0.35">
      <c r="A49" s="68" t="s">
        <v>455</v>
      </c>
      <c r="B49" s="68" t="s">
        <v>456</v>
      </c>
      <c r="C49" s="68">
        <v>0</v>
      </c>
      <c r="D49" s="94">
        <v>0</v>
      </c>
      <c r="E49" s="94"/>
      <c r="F49" s="94" t="s">
        <v>1849</v>
      </c>
      <c r="G49" s="68"/>
    </row>
    <row r="50" spans="1:7" hidden="1" outlineLevel="1" x14ac:dyDescent="0.35">
      <c r="A50" s="68" t="s">
        <v>457</v>
      </c>
      <c r="B50" s="68" t="s">
        <v>1850</v>
      </c>
      <c r="C50" s="68">
        <v>0</v>
      </c>
      <c r="D50" s="94">
        <v>0</v>
      </c>
      <c r="E50" s="94"/>
      <c r="F50" s="94" t="s">
        <v>1849</v>
      </c>
      <c r="G50" s="68"/>
    </row>
    <row r="51" spans="1:7" hidden="1" outlineLevel="1" x14ac:dyDescent="0.35">
      <c r="A51" s="68" t="s">
        <v>458</v>
      </c>
      <c r="B51" s="68" t="s">
        <v>459</v>
      </c>
      <c r="C51" s="68">
        <v>0</v>
      </c>
      <c r="D51" s="94">
        <v>0</v>
      </c>
      <c r="E51" s="94"/>
      <c r="F51" s="94" t="s">
        <v>1849</v>
      </c>
      <c r="G51" s="68"/>
    </row>
    <row r="52" spans="1:7" hidden="1" outlineLevel="1" x14ac:dyDescent="0.35">
      <c r="A52" s="68" t="s">
        <v>460</v>
      </c>
      <c r="B52" s="68" t="s">
        <v>461</v>
      </c>
      <c r="C52" s="68">
        <v>0</v>
      </c>
      <c r="D52" s="94">
        <v>0</v>
      </c>
      <c r="E52" s="94"/>
      <c r="F52" s="94" t="s">
        <v>1849</v>
      </c>
      <c r="G52" s="68"/>
    </row>
    <row r="53" spans="1:7" hidden="1" outlineLevel="1" x14ac:dyDescent="0.35">
      <c r="A53" s="68" t="s">
        <v>462</v>
      </c>
      <c r="B53" s="68" t="s">
        <v>463</v>
      </c>
      <c r="C53" s="68">
        <v>0</v>
      </c>
      <c r="D53" s="94">
        <v>0</v>
      </c>
      <c r="E53" s="94"/>
      <c r="F53" s="94" t="s">
        <v>1849</v>
      </c>
      <c r="G53" s="68"/>
    </row>
    <row r="54" spans="1:7" hidden="1" outlineLevel="1" x14ac:dyDescent="0.35">
      <c r="A54" s="68" t="s">
        <v>464</v>
      </c>
      <c r="B54" s="68" t="s">
        <v>465</v>
      </c>
      <c r="C54" s="68">
        <v>0</v>
      </c>
      <c r="D54" s="94">
        <v>0</v>
      </c>
      <c r="E54" s="94"/>
      <c r="F54" s="94" t="s">
        <v>1849</v>
      </c>
      <c r="G54" s="68"/>
    </row>
    <row r="55" spans="1:7" hidden="1" outlineLevel="1" x14ac:dyDescent="0.35">
      <c r="A55" s="68" t="s">
        <v>466</v>
      </c>
      <c r="B55" s="68" t="s">
        <v>467</v>
      </c>
      <c r="C55" s="68">
        <v>0</v>
      </c>
      <c r="D55" s="94">
        <v>0</v>
      </c>
      <c r="E55" s="94"/>
      <c r="F55" s="94" t="s">
        <v>1849</v>
      </c>
      <c r="G55" s="68"/>
    </row>
    <row r="56" spans="1:7" hidden="1" outlineLevel="1" x14ac:dyDescent="0.35">
      <c r="A56" s="68" t="s">
        <v>468</v>
      </c>
      <c r="B56" s="68" t="s">
        <v>469</v>
      </c>
      <c r="C56" s="68">
        <v>0</v>
      </c>
      <c r="D56" s="94">
        <v>0</v>
      </c>
      <c r="E56" s="94"/>
      <c r="F56" s="94" t="s">
        <v>1849</v>
      </c>
      <c r="G56" s="68"/>
    </row>
    <row r="57" spans="1:7" hidden="1" outlineLevel="1" x14ac:dyDescent="0.35">
      <c r="A57" s="68" t="s">
        <v>470</v>
      </c>
      <c r="B57" s="68" t="s">
        <v>471</v>
      </c>
      <c r="C57" s="68">
        <v>0</v>
      </c>
      <c r="D57" s="94">
        <v>0</v>
      </c>
      <c r="E57" s="94"/>
      <c r="F57" s="94" t="s">
        <v>1849</v>
      </c>
      <c r="G57" s="68"/>
    </row>
    <row r="58" spans="1:7" hidden="1" outlineLevel="1" x14ac:dyDescent="0.35">
      <c r="A58" s="68" t="s">
        <v>472</v>
      </c>
      <c r="B58" s="68" t="s">
        <v>473</v>
      </c>
      <c r="C58" s="68">
        <v>0</v>
      </c>
      <c r="D58" s="94">
        <v>0</v>
      </c>
      <c r="E58" s="94"/>
      <c r="F58" s="94" t="s">
        <v>1849</v>
      </c>
      <c r="G58" s="68"/>
    </row>
    <row r="59" spans="1:7" hidden="1" outlineLevel="1" x14ac:dyDescent="0.35">
      <c r="A59" s="68" t="s">
        <v>474</v>
      </c>
      <c r="B59" s="68" t="s">
        <v>475</v>
      </c>
      <c r="C59" s="68">
        <v>0</v>
      </c>
      <c r="D59" s="94">
        <v>0</v>
      </c>
      <c r="E59" s="94"/>
      <c r="F59" s="94" t="s">
        <v>1849</v>
      </c>
      <c r="G59" s="68"/>
    </row>
    <row r="60" spans="1:7" hidden="1" outlineLevel="1" x14ac:dyDescent="0.35">
      <c r="A60" s="68" t="s">
        <v>476</v>
      </c>
      <c r="B60" s="68" t="s">
        <v>477</v>
      </c>
      <c r="C60" s="68">
        <v>0</v>
      </c>
      <c r="D60" s="94">
        <v>0</v>
      </c>
      <c r="E60" s="94"/>
      <c r="F60" s="94" t="s">
        <v>1849</v>
      </c>
      <c r="G60" s="68"/>
    </row>
    <row r="61" spans="1:7" hidden="1" outlineLevel="1" x14ac:dyDescent="0.35">
      <c r="A61" s="68" t="s">
        <v>478</v>
      </c>
      <c r="B61" s="68" t="s">
        <v>479</v>
      </c>
      <c r="C61" s="68">
        <v>0</v>
      </c>
      <c r="D61" s="94">
        <v>0</v>
      </c>
      <c r="E61" s="94"/>
      <c r="F61" s="94" t="s">
        <v>1849</v>
      </c>
      <c r="G61" s="68"/>
    </row>
    <row r="62" spans="1:7" hidden="1" outlineLevel="1" x14ac:dyDescent="0.35">
      <c r="A62" s="68" t="s">
        <v>480</v>
      </c>
      <c r="B62" s="68" t="s">
        <v>481</v>
      </c>
      <c r="C62" s="68">
        <v>0</v>
      </c>
      <c r="D62" s="94">
        <v>0</v>
      </c>
      <c r="E62" s="94"/>
      <c r="F62" s="94" t="s">
        <v>1849</v>
      </c>
      <c r="G62" s="68"/>
    </row>
    <row r="63" spans="1:7" hidden="1" outlineLevel="1" x14ac:dyDescent="0.35">
      <c r="A63" s="68" t="s">
        <v>482</v>
      </c>
      <c r="B63" s="68" t="s">
        <v>483</v>
      </c>
      <c r="C63" s="68">
        <v>0</v>
      </c>
      <c r="D63" s="94">
        <v>0</v>
      </c>
      <c r="E63" s="94"/>
      <c r="F63" s="94" t="s">
        <v>1849</v>
      </c>
      <c r="G63" s="68"/>
    </row>
    <row r="64" spans="1:7" hidden="1" outlineLevel="1" x14ac:dyDescent="0.35">
      <c r="A64" s="68" t="s">
        <v>484</v>
      </c>
      <c r="B64" s="68" t="s">
        <v>485</v>
      </c>
      <c r="C64" s="68">
        <v>0</v>
      </c>
      <c r="D64" s="94">
        <v>0</v>
      </c>
      <c r="E64" s="94"/>
      <c r="F64" s="94" t="s">
        <v>1849</v>
      </c>
      <c r="G64" s="68"/>
    </row>
    <row r="65" spans="1:7" hidden="1" outlineLevel="1" x14ac:dyDescent="0.35">
      <c r="A65" s="68" t="s">
        <v>486</v>
      </c>
      <c r="B65" s="68" t="s">
        <v>487</v>
      </c>
      <c r="C65" s="68">
        <v>0</v>
      </c>
      <c r="D65" s="94">
        <v>0</v>
      </c>
      <c r="E65" s="94"/>
      <c r="F65" s="94" t="s">
        <v>1849</v>
      </c>
      <c r="G65" s="68"/>
    </row>
    <row r="66" spans="1:7" hidden="1" outlineLevel="1" x14ac:dyDescent="0.35">
      <c r="A66" s="68" t="s">
        <v>488</v>
      </c>
      <c r="B66" s="68" t="s">
        <v>489</v>
      </c>
      <c r="C66" s="68">
        <v>0</v>
      </c>
      <c r="D66" s="94">
        <v>0</v>
      </c>
      <c r="E66" s="94"/>
      <c r="F66" s="94" t="s">
        <v>1849</v>
      </c>
      <c r="G66" s="68"/>
    </row>
    <row r="67" spans="1:7" hidden="1" outlineLevel="1" x14ac:dyDescent="0.35">
      <c r="A67" s="68" t="s">
        <v>490</v>
      </c>
      <c r="B67" s="68" t="s">
        <v>491</v>
      </c>
      <c r="C67" s="68">
        <v>0</v>
      </c>
      <c r="D67" s="94">
        <v>0</v>
      </c>
      <c r="E67" s="94"/>
      <c r="F67" s="94" t="s">
        <v>1849</v>
      </c>
      <c r="G67" s="68"/>
    </row>
    <row r="68" spans="1:7" hidden="1" outlineLevel="1" x14ac:dyDescent="0.35">
      <c r="A68" s="68" t="s">
        <v>492</v>
      </c>
      <c r="B68" s="68" t="s">
        <v>493</v>
      </c>
      <c r="C68" s="68">
        <v>0</v>
      </c>
      <c r="D68" s="94">
        <v>0</v>
      </c>
      <c r="E68" s="94"/>
      <c r="F68" s="94" t="s">
        <v>1849</v>
      </c>
      <c r="G68" s="68"/>
    </row>
    <row r="69" spans="1:7" hidden="1" outlineLevel="1" x14ac:dyDescent="0.35">
      <c r="A69" s="68" t="s">
        <v>494</v>
      </c>
      <c r="B69" s="68" t="s">
        <v>495</v>
      </c>
      <c r="C69" s="68">
        <v>0</v>
      </c>
      <c r="D69" s="94">
        <v>0</v>
      </c>
      <c r="E69" s="94"/>
      <c r="F69" s="94" t="s">
        <v>1849</v>
      </c>
      <c r="G69" s="68"/>
    </row>
    <row r="70" spans="1:7" hidden="1" outlineLevel="1" x14ac:dyDescent="0.35">
      <c r="A70" s="68" t="s">
        <v>496</v>
      </c>
      <c r="B70" s="68" t="s">
        <v>497</v>
      </c>
      <c r="C70" s="68">
        <v>0</v>
      </c>
      <c r="D70" s="94">
        <v>0</v>
      </c>
      <c r="E70" s="94"/>
      <c r="F70" s="94" t="s">
        <v>1849</v>
      </c>
      <c r="G70" s="68"/>
    </row>
    <row r="71" spans="1:7" hidden="1" outlineLevel="1" x14ac:dyDescent="0.35">
      <c r="A71" s="68" t="s">
        <v>498</v>
      </c>
      <c r="B71" s="68" t="s">
        <v>499</v>
      </c>
      <c r="C71" s="68">
        <v>0</v>
      </c>
      <c r="D71" s="94">
        <v>0</v>
      </c>
      <c r="E71" s="94"/>
      <c r="F71" s="94" t="s">
        <v>1849</v>
      </c>
      <c r="G71" s="68"/>
    </row>
    <row r="72" spans="1:7" collapsed="1" x14ac:dyDescent="0.35">
      <c r="A72" s="68" t="s">
        <v>500</v>
      </c>
      <c r="B72" s="136" t="s">
        <v>247</v>
      </c>
      <c r="C72" s="137">
        <f>SUM(C73:C75)</f>
        <v>0</v>
      </c>
      <c r="D72" s="137">
        <f>SUM(D73:D75)</f>
        <v>0</v>
      </c>
      <c r="E72" s="94"/>
      <c r="F72" s="137">
        <f>SUM(F73:F75)</f>
        <v>0</v>
      </c>
      <c r="G72" s="68"/>
    </row>
    <row r="73" spans="1:7" hidden="1" outlineLevel="1" x14ac:dyDescent="0.35">
      <c r="A73" s="68" t="s">
        <v>501</v>
      </c>
      <c r="B73" s="68" t="s">
        <v>502</v>
      </c>
      <c r="C73" s="68">
        <v>0</v>
      </c>
      <c r="D73" s="94">
        <v>0</v>
      </c>
      <c r="E73" s="94"/>
      <c r="F73" s="94" t="s">
        <v>1849</v>
      </c>
      <c r="G73" s="68"/>
    </row>
    <row r="74" spans="1:7" hidden="1" outlineLevel="1" x14ac:dyDescent="0.35">
      <c r="A74" s="68" t="s">
        <v>503</v>
      </c>
      <c r="B74" s="68" t="s">
        <v>504</v>
      </c>
      <c r="C74" s="68">
        <v>0</v>
      </c>
      <c r="D74" s="94">
        <v>0</v>
      </c>
      <c r="E74" s="94"/>
      <c r="F74" s="94" t="s">
        <v>1849</v>
      </c>
      <c r="G74" s="68"/>
    </row>
    <row r="75" spans="1:7" hidden="1" outlineLevel="1" x14ac:dyDescent="0.35">
      <c r="A75" s="68" t="s">
        <v>505</v>
      </c>
      <c r="B75" s="68" t="s">
        <v>506</v>
      </c>
      <c r="C75" s="68">
        <v>0</v>
      </c>
      <c r="D75" s="94">
        <v>0</v>
      </c>
      <c r="E75" s="94"/>
      <c r="F75" s="94" t="s">
        <v>1849</v>
      </c>
      <c r="G75" s="68"/>
    </row>
    <row r="76" spans="1:7" hidden="1" outlineLevel="1" x14ac:dyDescent="0.35">
      <c r="A76" s="68" t="s">
        <v>507</v>
      </c>
      <c r="B76" s="136" t="s">
        <v>62</v>
      </c>
      <c r="C76" s="137">
        <f>SUM(C77:C87)</f>
        <v>0</v>
      </c>
      <c r="D76" s="137">
        <f>SUM(D77:D87)</f>
        <v>0</v>
      </c>
      <c r="E76" s="94"/>
      <c r="F76" s="137">
        <f>SUM(F77:F87)</f>
        <v>0</v>
      </c>
      <c r="G76" s="68"/>
    </row>
    <row r="77" spans="1:7" hidden="1" outlineLevel="1" x14ac:dyDescent="0.35">
      <c r="A77" s="68" t="s">
        <v>508</v>
      </c>
      <c r="B77" s="83" t="s">
        <v>249</v>
      </c>
      <c r="C77" s="68">
        <v>0</v>
      </c>
      <c r="D77" s="94">
        <v>0</v>
      </c>
      <c r="E77" s="94"/>
      <c r="F77" s="94" t="s">
        <v>1849</v>
      </c>
      <c r="G77" s="68"/>
    </row>
    <row r="78" spans="1:7" hidden="1" outlineLevel="1" x14ac:dyDescent="0.35">
      <c r="A78" s="68" t="s">
        <v>509</v>
      </c>
      <c r="B78" s="68" t="s">
        <v>510</v>
      </c>
      <c r="C78" s="68">
        <v>0</v>
      </c>
      <c r="D78" s="94" t="s">
        <v>1849</v>
      </c>
      <c r="E78" s="94"/>
      <c r="F78" s="94" t="s">
        <v>1849</v>
      </c>
      <c r="G78" s="68"/>
    </row>
    <row r="79" spans="1:7" hidden="1" outlineLevel="1" x14ac:dyDescent="0.35">
      <c r="A79" s="68" t="s">
        <v>511</v>
      </c>
      <c r="B79" s="83" t="s">
        <v>251</v>
      </c>
      <c r="C79" s="94" t="s">
        <v>1849</v>
      </c>
      <c r="D79" s="94" t="s">
        <v>1849</v>
      </c>
      <c r="E79" s="94"/>
      <c r="F79" s="94" t="s">
        <v>1849</v>
      </c>
      <c r="G79" s="68"/>
    </row>
    <row r="80" spans="1:7" hidden="1" outlineLevel="1" x14ac:dyDescent="0.35">
      <c r="A80" s="68" t="s">
        <v>512</v>
      </c>
      <c r="B80" s="83" t="s">
        <v>253</v>
      </c>
      <c r="C80" s="94" t="s">
        <v>1849</v>
      </c>
      <c r="D80" s="94" t="s">
        <v>1849</v>
      </c>
      <c r="E80" s="94"/>
      <c r="F80" s="94" t="s">
        <v>1849</v>
      </c>
      <c r="G80" s="68"/>
    </row>
    <row r="81" spans="1:7" hidden="1" outlineLevel="1" x14ac:dyDescent="0.35">
      <c r="A81" s="68" t="s">
        <v>513</v>
      </c>
      <c r="B81" s="83" t="s">
        <v>255</v>
      </c>
      <c r="C81" s="94" t="s">
        <v>1849</v>
      </c>
      <c r="D81" s="94" t="s">
        <v>1849</v>
      </c>
      <c r="E81" s="94"/>
      <c r="F81" s="94" t="s">
        <v>1849</v>
      </c>
      <c r="G81" s="68"/>
    </row>
    <row r="82" spans="1:7" hidden="1" outlineLevel="1" x14ac:dyDescent="0.35">
      <c r="A82" s="68" t="s">
        <v>514</v>
      </c>
      <c r="B82" s="83" t="s">
        <v>257</v>
      </c>
      <c r="C82" s="94" t="s">
        <v>1849</v>
      </c>
      <c r="D82" s="94" t="s">
        <v>1849</v>
      </c>
      <c r="E82" s="94"/>
      <c r="F82" s="94" t="s">
        <v>1849</v>
      </c>
      <c r="G82" s="68"/>
    </row>
    <row r="83" spans="1:7" hidden="1" outlineLevel="1" x14ac:dyDescent="0.35">
      <c r="A83" s="68" t="s">
        <v>515</v>
      </c>
      <c r="B83" s="83" t="s">
        <v>259</v>
      </c>
      <c r="C83" s="94" t="s">
        <v>1849</v>
      </c>
      <c r="D83" s="94" t="s">
        <v>1849</v>
      </c>
      <c r="E83" s="94"/>
      <c r="F83" s="94" t="s">
        <v>1849</v>
      </c>
      <c r="G83" s="68"/>
    </row>
    <row r="84" spans="1:7" hidden="1" outlineLevel="1" x14ac:dyDescent="0.35">
      <c r="A84" s="68" t="s">
        <v>516</v>
      </c>
      <c r="B84" s="83" t="s">
        <v>261</v>
      </c>
      <c r="C84" s="94" t="s">
        <v>1849</v>
      </c>
      <c r="D84" s="94" t="s">
        <v>1849</v>
      </c>
      <c r="E84" s="94"/>
      <c r="F84" s="94" t="s">
        <v>1849</v>
      </c>
      <c r="G84" s="68"/>
    </row>
    <row r="85" spans="1:7" hidden="1" outlineLevel="1" x14ac:dyDescent="0.35">
      <c r="A85" s="68" t="s">
        <v>517</v>
      </c>
      <c r="B85" s="83" t="s">
        <v>263</v>
      </c>
      <c r="C85" s="94" t="s">
        <v>1849</v>
      </c>
      <c r="D85" s="94" t="s">
        <v>1849</v>
      </c>
      <c r="E85" s="94"/>
      <c r="F85" s="94" t="s">
        <v>1849</v>
      </c>
      <c r="G85" s="68"/>
    </row>
    <row r="86" spans="1:7" hidden="1" outlineLevel="1" x14ac:dyDescent="0.35">
      <c r="A86" s="68" t="s">
        <v>518</v>
      </c>
      <c r="B86" s="83" t="s">
        <v>265</v>
      </c>
      <c r="C86" s="94" t="s">
        <v>1849</v>
      </c>
      <c r="D86" s="94" t="s">
        <v>1849</v>
      </c>
      <c r="E86" s="94"/>
      <c r="F86" s="94" t="s">
        <v>1849</v>
      </c>
      <c r="G86" s="68"/>
    </row>
    <row r="87" spans="1:7" hidden="1" outlineLevel="1" x14ac:dyDescent="0.35">
      <c r="A87" s="68" t="s">
        <v>519</v>
      </c>
      <c r="B87" s="83" t="s">
        <v>62</v>
      </c>
      <c r="C87" s="94" t="s">
        <v>1849</v>
      </c>
      <c r="D87" s="94" t="s">
        <v>1849</v>
      </c>
      <c r="E87" s="94"/>
      <c r="F87" s="94" t="s">
        <v>1849</v>
      </c>
      <c r="G87" s="68"/>
    </row>
    <row r="88" spans="1:7" hidden="1" outlineLevel="1" x14ac:dyDescent="0.35">
      <c r="A88" s="68" t="s">
        <v>520</v>
      </c>
      <c r="B88" s="101" t="s">
        <v>165</v>
      </c>
      <c r="C88" s="94"/>
      <c r="D88" s="94"/>
      <c r="E88" s="94"/>
      <c r="F88" s="94"/>
      <c r="G88" s="68"/>
    </row>
    <row r="89" spans="1:7" hidden="1" outlineLevel="1" x14ac:dyDescent="0.35">
      <c r="A89" s="68" t="s">
        <v>521</v>
      </c>
      <c r="B89" s="101" t="s">
        <v>165</v>
      </c>
      <c r="C89" s="94"/>
      <c r="D89" s="94"/>
      <c r="E89" s="94"/>
      <c r="F89" s="94"/>
      <c r="G89" s="68"/>
    </row>
    <row r="90" spans="1:7" hidden="1" outlineLevel="1" x14ac:dyDescent="0.35">
      <c r="A90" s="68" t="s">
        <v>522</v>
      </c>
      <c r="B90" s="101" t="s">
        <v>165</v>
      </c>
      <c r="C90" s="94"/>
      <c r="D90" s="94"/>
      <c r="E90" s="94"/>
      <c r="F90" s="94"/>
      <c r="G90" s="68"/>
    </row>
    <row r="91" spans="1:7" hidden="1" outlineLevel="1" x14ac:dyDescent="0.35">
      <c r="A91" s="68" t="s">
        <v>523</v>
      </c>
      <c r="B91" s="101" t="s">
        <v>165</v>
      </c>
      <c r="C91" s="94"/>
      <c r="D91" s="94"/>
      <c r="E91" s="94"/>
      <c r="F91" s="94"/>
      <c r="G91" s="68"/>
    </row>
    <row r="92" spans="1:7" hidden="1" outlineLevel="1" x14ac:dyDescent="0.35">
      <c r="A92" s="68" t="s">
        <v>524</v>
      </c>
      <c r="B92" s="101" t="s">
        <v>165</v>
      </c>
      <c r="C92" s="94"/>
      <c r="D92" s="94"/>
      <c r="E92" s="94"/>
      <c r="F92" s="94"/>
      <c r="G92" s="68"/>
    </row>
    <row r="93" spans="1:7" hidden="1" outlineLevel="1" x14ac:dyDescent="0.35">
      <c r="A93" s="68" t="s">
        <v>525</v>
      </c>
      <c r="B93" s="101" t="s">
        <v>165</v>
      </c>
      <c r="C93" s="94"/>
      <c r="D93" s="94"/>
      <c r="E93" s="94"/>
      <c r="F93" s="94"/>
      <c r="G93" s="68"/>
    </row>
    <row r="94" spans="1:7" hidden="1" outlineLevel="1" x14ac:dyDescent="0.35">
      <c r="A94" s="68" t="s">
        <v>526</v>
      </c>
      <c r="B94" s="101" t="s">
        <v>165</v>
      </c>
      <c r="C94" s="94"/>
      <c r="D94" s="94"/>
      <c r="E94" s="94"/>
      <c r="F94" s="94"/>
      <c r="G94" s="68"/>
    </row>
    <row r="95" spans="1:7" hidden="1" outlineLevel="1" x14ac:dyDescent="0.35">
      <c r="A95" s="68" t="s">
        <v>527</v>
      </c>
      <c r="B95" s="101" t="s">
        <v>165</v>
      </c>
      <c r="C95" s="94"/>
      <c r="D95" s="94"/>
      <c r="E95" s="94"/>
      <c r="F95" s="94"/>
      <c r="G95" s="68"/>
    </row>
    <row r="96" spans="1:7" hidden="1" outlineLevel="1" x14ac:dyDescent="0.35">
      <c r="A96" s="68" t="s">
        <v>528</v>
      </c>
      <c r="B96" s="101" t="s">
        <v>165</v>
      </c>
      <c r="C96" s="94"/>
      <c r="D96" s="94"/>
      <c r="E96" s="94"/>
      <c r="F96" s="94"/>
      <c r="G96" s="68"/>
    </row>
    <row r="97" spans="1:7" hidden="1" outlineLevel="1" x14ac:dyDescent="0.35">
      <c r="A97" s="68" t="s">
        <v>529</v>
      </c>
      <c r="B97" s="101" t="s">
        <v>165</v>
      </c>
      <c r="C97" s="94"/>
      <c r="D97" s="94"/>
      <c r="E97" s="94"/>
      <c r="F97" s="94"/>
      <c r="G97" s="68"/>
    </row>
    <row r="98" spans="1:7" collapsed="1" x14ac:dyDescent="0.35">
      <c r="A98" s="85"/>
      <c r="B98" s="114" t="s">
        <v>1851</v>
      </c>
      <c r="C98" s="85" t="s">
        <v>435</v>
      </c>
      <c r="D98" s="85" t="s">
        <v>436</v>
      </c>
      <c r="E98" s="87"/>
      <c r="F98" s="88" t="s">
        <v>401</v>
      </c>
      <c r="G98" s="88"/>
    </row>
    <row r="99" spans="1:7" x14ac:dyDescent="0.35">
      <c r="A99" s="68" t="s">
        <v>530</v>
      </c>
      <c r="B99" s="68" t="s">
        <v>531</v>
      </c>
      <c r="C99" s="94">
        <v>0.15676021219789438</v>
      </c>
      <c r="D99" s="94">
        <v>0</v>
      </c>
      <c r="E99" s="94"/>
      <c r="F99" s="94">
        <f>SUM(C99:D99)</f>
        <v>0.15676021219789438</v>
      </c>
      <c r="G99" s="68"/>
    </row>
    <row r="100" spans="1:7" x14ac:dyDescent="0.35">
      <c r="A100" s="68" t="s">
        <v>532</v>
      </c>
      <c r="B100" s="68" t="s">
        <v>533</v>
      </c>
      <c r="C100" s="94">
        <v>0.1430918362071858</v>
      </c>
      <c r="D100" s="94">
        <v>0</v>
      </c>
      <c r="E100" s="94"/>
      <c r="F100" s="94">
        <f t="shared" ref="F100:F110" si="1">SUM(C100:D100)</f>
        <v>0.1430918362071858</v>
      </c>
      <c r="G100" s="68"/>
    </row>
    <row r="101" spans="1:7" x14ac:dyDescent="0.35">
      <c r="A101" s="68" t="s">
        <v>534</v>
      </c>
      <c r="B101" s="68" t="s">
        <v>535</v>
      </c>
      <c r="C101" s="94">
        <v>0.15605787730274565</v>
      </c>
      <c r="D101" s="94">
        <v>0</v>
      </c>
      <c r="E101" s="94"/>
      <c r="F101" s="94">
        <f t="shared" si="1"/>
        <v>0.15605787730274565</v>
      </c>
      <c r="G101" s="68"/>
    </row>
    <row r="102" spans="1:7" x14ac:dyDescent="0.35">
      <c r="A102" s="68" t="s">
        <v>536</v>
      </c>
      <c r="B102" s="68" t="s">
        <v>537</v>
      </c>
      <c r="C102" s="94">
        <v>8.7435177709644415E-2</v>
      </c>
      <c r="D102" s="94">
        <v>0</v>
      </c>
      <c r="E102" s="94"/>
      <c r="F102" s="94">
        <f t="shared" si="1"/>
        <v>8.7435177709644415E-2</v>
      </c>
      <c r="G102" s="68"/>
    </row>
    <row r="103" spans="1:7" x14ac:dyDescent="0.35">
      <c r="A103" s="68" t="s">
        <v>538</v>
      </c>
      <c r="B103" s="68" t="s">
        <v>539</v>
      </c>
      <c r="C103" s="94">
        <v>0.1111874251025286</v>
      </c>
      <c r="D103" s="94">
        <v>0</v>
      </c>
      <c r="E103" s="94"/>
      <c r="F103" s="94">
        <f t="shared" si="1"/>
        <v>0.1111874251025286</v>
      </c>
      <c r="G103" s="68"/>
    </row>
    <row r="104" spans="1:7" x14ac:dyDescent="0.35">
      <c r="A104" s="68" t="s">
        <v>540</v>
      </c>
      <c r="B104" s="68" t="s">
        <v>541</v>
      </c>
      <c r="C104" s="94">
        <v>8.0698913298993383E-2</v>
      </c>
      <c r="D104" s="94">
        <v>0</v>
      </c>
      <c r="E104" s="94"/>
      <c r="F104" s="94">
        <f t="shared" si="1"/>
        <v>8.0698913298993383E-2</v>
      </c>
      <c r="G104" s="68"/>
    </row>
    <row r="105" spans="1:7" x14ac:dyDescent="0.35">
      <c r="A105" s="68" t="s">
        <v>542</v>
      </c>
      <c r="B105" s="68" t="s">
        <v>543</v>
      </c>
      <c r="C105" s="94">
        <v>7.3673542555612259E-2</v>
      </c>
      <c r="D105" s="94">
        <v>0</v>
      </c>
      <c r="E105" s="94"/>
      <c r="F105" s="94">
        <f t="shared" si="1"/>
        <v>7.3673542555612259E-2</v>
      </c>
      <c r="G105" s="68"/>
    </row>
    <row r="106" spans="1:7" x14ac:dyDescent="0.35">
      <c r="A106" s="68" t="s">
        <v>544</v>
      </c>
      <c r="B106" s="68" t="s">
        <v>545</v>
      </c>
      <c r="C106" s="94">
        <v>6.7948527048718205E-2</v>
      </c>
      <c r="D106" s="94">
        <v>0</v>
      </c>
      <c r="E106" s="94"/>
      <c r="F106" s="94">
        <f t="shared" si="1"/>
        <v>6.7948527048718205E-2</v>
      </c>
      <c r="G106" s="68"/>
    </row>
    <row r="107" spans="1:7" x14ac:dyDescent="0.35">
      <c r="A107" s="68" t="s">
        <v>546</v>
      </c>
      <c r="B107" s="68" t="s">
        <v>547</v>
      </c>
      <c r="C107" s="94">
        <v>5.0755691893593538E-2</v>
      </c>
      <c r="D107" s="94">
        <v>0</v>
      </c>
      <c r="E107" s="94"/>
      <c r="F107" s="94">
        <f t="shared" si="1"/>
        <v>5.0755691893593538E-2</v>
      </c>
      <c r="G107" s="68"/>
    </row>
    <row r="108" spans="1:7" x14ac:dyDescent="0.35">
      <c r="A108" s="68" t="s">
        <v>548</v>
      </c>
      <c r="B108" s="68" t="s">
        <v>549</v>
      </c>
      <c r="C108" s="94">
        <v>4.3039967987574493E-2</v>
      </c>
      <c r="D108" s="94">
        <v>0</v>
      </c>
      <c r="E108" s="94"/>
      <c r="F108" s="94">
        <f t="shared" si="1"/>
        <v>4.3039967987574493E-2</v>
      </c>
      <c r="G108" s="68"/>
    </row>
    <row r="109" spans="1:7" x14ac:dyDescent="0.35">
      <c r="A109" s="68" t="s">
        <v>550</v>
      </c>
      <c r="B109" s="68" t="s">
        <v>483</v>
      </c>
      <c r="C109" s="94">
        <v>2.6405456389833486E-2</v>
      </c>
      <c r="D109" s="94">
        <v>0</v>
      </c>
      <c r="E109" s="94"/>
      <c r="F109" s="94">
        <f t="shared" si="1"/>
        <v>2.6405456389833486E-2</v>
      </c>
      <c r="G109" s="68"/>
    </row>
    <row r="110" spans="1:7" x14ac:dyDescent="0.35">
      <c r="A110" s="68" t="s">
        <v>551</v>
      </c>
      <c r="B110" s="68" t="s">
        <v>62</v>
      </c>
      <c r="C110" s="94">
        <v>2.9453723056758314E-3</v>
      </c>
      <c r="D110" s="94">
        <v>0</v>
      </c>
      <c r="E110" s="94"/>
      <c r="F110" s="94">
        <f t="shared" si="1"/>
        <v>2.9453723056758314E-3</v>
      </c>
      <c r="G110" s="68"/>
    </row>
    <row r="111" spans="1:7" x14ac:dyDescent="0.35">
      <c r="A111" s="68" t="s">
        <v>552</v>
      </c>
      <c r="B111" s="83" t="s">
        <v>553</v>
      </c>
      <c r="C111" s="94"/>
      <c r="D111" s="94"/>
      <c r="E111" s="94"/>
      <c r="F111" s="94"/>
      <c r="G111" s="68"/>
    </row>
    <row r="112" spans="1:7" x14ac:dyDescent="0.35">
      <c r="A112" s="68" t="s">
        <v>554</v>
      </c>
      <c r="B112" s="83" t="s">
        <v>553</v>
      </c>
      <c r="C112" s="94"/>
      <c r="D112" s="94"/>
      <c r="E112" s="94"/>
      <c r="F112" s="94"/>
      <c r="G112" s="68"/>
    </row>
    <row r="113" spans="1:7" x14ac:dyDescent="0.35">
      <c r="A113" s="68" t="s">
        <v>555</v>
      </c>
      <c r="B113" s="83" t="s">
        <v>553</v>
      </c>
      <c r="C113" s="94"/>
      <c r="D113" s="94"/>
      <c r="E113" s="94"/>
      <c r="F113" s="94"/>
      <c r="G113" s="68"/>
    </row>
    <row r="114" spans="1:7" x14ac:dyDescent="0.35">
      <c r="A114" s="68" t="s">
        <v>556</v>
      </c>
      <c r="B114" s="83" t="s">
        <v>553</v>
      </c>
      <c r="C114" s="94"/>
      <c r="D114" s="94"/>
      <c r="E114" s="94"/>
      <c r="F114" s="94"/>
      <c r="G114" s="68"/>
    </row>
    <row r="115" spans="1:7" x14ac:dyDescent="0.35">
      <c r="A115" s="68" t="s">
        <v>557</v>
      </c>
      <c r="B115" s="83" t="s">
        <v>553</v>
      </c>
      <c r="C115" s="94"/>
      <c r="D115" s="94"/>
      <c r="E115" s="94"/>
      <c r="F115" s="94"/>
      <c r="G115" s="68"/>
    </row>
    <row r="116" spans="1:7" x14ac:dyDescent="0.35">
      <c r="A116" s="68" t="s">
        <v>558</v>
      </c>
      <c r="B116" s="83" t="s">
        <v>553</v>
      </c>
      <c r="C116" s="94"/>
      <c r="D116" s="94"/>
      <c r="E116" s="94"/>
      <c r="F116" s="94"/>
      <c r="G116" s="68"/>
    </row>
    <row r="117" spans="1:7" x14ac:dyDescent="0.35">
      <c r="A117" s="68" t="s">
        <v>559</v>
      </c>
      <c r="B117" s="83" t="s">
        <v>553</v>
      </c>
      <c r="C117" s="94"/>
      <c r="D117" s="94"/>
      <c r="E117" s="94"/>
      <c r="F117" s="94"/>
      <c r="G117" s="68"/>
    </row>
    <row r="118" spans="1:7" x14ac:dyDescent="0.35">
      <c r="A118" s="68" t="s">
        <v>560</v>
      </c>
      <c r="B118" s="83" t="s">
        <v>553</v>
      </c>
      <c r="C118" s="94"/>
      <c r="D118" s="94"/>
      <c r="E118" s="94"/>
      <c r="F118" s="94"/>
      <c r="G118" s="68"/>
    </row>
    <row r="119" spans="1:7" x14ac:dyDescent="0.35">
      <c r="A119" s="68" t="s">
        <v>561</v>
      </c>
      <c r="B119" s="83" t="s">
        <v>553</v>
      </c>
      <c r="C119" s="94"/>
      <c r="D119" s="94"/>
      <c r="E119" s="94"/>
      <c r="F119" s="94"/>
      <c r="G119" s="68"/>
    </row>
    <row r="120" spans="1:7" x14ac:dyDescent="0.35">
      <c r="A120" s="68" t="s">
        <v>562</v>
      </c>
      <c r="B120" s="83" t="s">
        <v>553</v>
      </c>
      <c r="C120" s="94"/>
      <c r="D120" s="94"/>
      <c r="E120" s="94"/>
      <c r="F120" s="94"/>
      <c r="G120" s="68"/>
    </row>
    <row r="121" spans="1:7" x14ac:dyDescent="0.35">
      <c r="A121" s="68" t="s">
        <v>563</v>
      </c>
      <c r="B121" s="83" t="s">
        <v>553</v>
      </c>
      <c r="C121" s="94"/>
      <c r="D121" s="94"/>
      <c r="E121" s="94"/>
      <c r="F121" s="94"/>
      <c r="G121" s="68"/>
    </row>
    <row r="122" spans="1:7" x14ac:dyDescent="0.35">
      <c r="A122" s="68" t="s">
        <v>564</v>
      </c>
      <c r="B122" s="83" t="s">
        <v>553</v>
      </c>
      <c r="C122" s="94"/>
      <c r="D122" s="94"/>
      <c r="E122" s="94"/>
      <c r="F122" s="94"/>
      <c r="G122" s="68"/>
    </row>
    <row r="123" spans="1:7" x14ac:dyDescent="0.35">
      <c r="A123" s="68" t="s">
        <v>565</v>
      </c>
      <c r="B123" s="83" t="s">
        <v>553</v>
      </c>
      <c r="C123" s="94"/>
      <c r="D123" s="94"/>
      <c r="E123" s="94"/>
      <c r="F123" s="94"/>
      <c r="G123" s="68"/>
    </row>
    <row r="124" spans="1:7" x14ac:dyDescent="0.35">
      <c r="A124" s="68" t="s">
        <v>566</v>
      </c>
      <c r="B124" s="83" t="s">
        <v>553</v>
      </c>
      <c r="C124" s="94"/>
      <c r="D124" s="94"/>
      <c r="E124" s="94"/>
      <c r="F124" s="94"/>
      <c r="G124" s="68"/>
    </row>
    <row r="125" spans="1:7" x14ac:dyDescent="0.35">
      <c r="A125" s="68" t="s">
        <v>567</v>
      </c>
      <c r="B125" s="83" t="s">
        <v>553</v>
      </c>
      <c r="C125" s="94"/>
      <c r="D125" s="94"/>
      <c r="E125" s="94"/>
      <c r="F125" s="94"/>
      <c r="G125" s="68"/>
    </row>
    <row r="126" spans="1:7" x14ac:dyDescent="0.35">
      <c r="A126" s="68" t="s">
        <v>568</v>
      </c>
      <c r="B126" s="83" t="s">
        <v>553</v>
      </c>
      <c r="C126" s="94"/>
      <c r="D126" s="94"/>
      <c r="E126" s="94"/>
      <c r="F126" s="94"/>
      <c r="G126" s="68"/>
    </row>
    <row r="127" spans="1:7" x14ac:dyDescent="0.35">
      <c r="A127" s="68" t="s">
        <v>569</v>
      </c>
      <c r="B127" s="83" t="s">
        <v>553</v>
      </c>
      <c r="C127" s="94"/>
      <c r="D127" s="94"/>
      <c r="E127" s="94"/>
      <c r="F127" s="94"/>
      <c r="G127" s="68"/>
    </row>
    <row r="128" spans="1:7" x14ac:dyDescent="0.35">
      <c r="A128" s="68" t="s">
        <v>570</v>
      </c>
      <c r="B128" s="83" t="s">
        <v>553</v>
      </c>
      <c r="C128" s="94"/>
      <c r="D128" s="94"/>
      <c r="E128" s="94"/>
      <c r="F128" s="94"/>
      <c r="G128" s="68"/>
    </row>
    <row r="129" spans="1:7" x14ac:dyDescent="0.35">
      <c r="A129" s="68" t="s">
        <v>571</v>
      </c>
      <c r="B129" s="83" t="s">
        <v>553</v>
      </c>
      <c r="C129" s="94"/>
      <c r="D129" s="94"/>
      <c r="E129" s="94"/>
      <c r="F129" s="94"/>
      <c r="G129" s="68"/>
    </row>
    <row r="130" spans="1:7" x14ac:dyDescent="0.35">
      <c r="A130" s="68" t="s">
        <v>1852</v>
      </c>
      <c r="B130" s="83" t="s">
        <v>553</v>
      </c>
      <c r="C130" s="94"/>
      <c r="D130" s="94"/>
      <c r="E130" s="94"/>
      <c r="F130" s="94"/>
      <c r="G130" s="68"/>
    </row>
    <row r="131" spans="1:7" x14ac:dyDescent="0.35">
      <c r="A131" s="68" t="s">
        <v>1853</v>
      </c>
      <c r="B131" s="83" t="s">
        <v>553</v>
      </c>
      <c r="C131" s="94"/>
      <c r="D131" s="94"/>
      <c r="E131" s="94"/>
      <c r="F131" s="94"/>
      <c r="G131" s="68"/>
    </row>
    <row r="132" spans="1:7" x14ac:dyDescent="0.35">
      <c r="A132" s="68" t="s">
        <v>1854</v>
      </c>
      <c r="B132" s="83" t="s">
        <v>553</v>
      </c>
      <c r="C132" s="94"/>
      <c r="D132" s="94"/>
      <c r="E132" s="94"/>
      <c r="F132" s="94"/>
      <c r="G132" s="68"/>
    </row>
    <row r="133" spans="1:7" x14ac:dyDescent="0.35">
      <c r="A133" s="68" t="s">
        <v>1855</v>
      </c>
      <c r="B133" s="83" t="s">
        <v>553</v>
      </c>
      <c r="C133" s="94"/>
      <c r="D133" s="94"/>
      <c r="E133" s="94"/>
      <c r="F133" s="94"/>
      <c r="G133" s="68"/>
    </row>
    <row r="134" spans="1:7" x14ac:dyDescent="0.35">
      <c r="A134" s="68" t="s">
        <v>1856</v>
      </c>
      <c r="B134" s="83" t="s">
        <v>553</v>
      </c>
      <c r="C134" s="94"/>
      <c r="D134" s="94"/>
      <c r="E134" s="94"/>
      <c r="F134" s="94"/>
      <c r="G134" s="68"/>
    </row>
    <row r="135" spans="1:7" x14ac:dyDescent="0.35">
      <c r="A135" s="68" t="s">
        <v>1857</v>
      </c>
      <c r="B135" s="83" t="s">
        <v>553</v>
      </c>
      <c r="C135" s="94"/>
      <c r="D135" s="94"/>
      <c r="E135" s="94"/>
      <c r="F135" s="94"/>
      <c r="G135" s="68"/>
    </row>
    <row r="136" spans="1:7" x14ac:dyDescent="0.35">
      <c r="A136" s="68" t="s">
        <v>1858</v>
      </c>
      <c r="B136" s="83" t="s">
        <v>553</v>
      </c>
      <c r="C136" s="94"/>
      <c r="D136" s="94"/>
      <c r="E136" s="94"/>
      <c r="F136" s="94"/>
      <c r="G136" s="68"/>
    </row>
    <row r="137" spans="1:7" x14ac:dyDescent="0.35">
      <c r="A137" s="68" t="s">
        <v>1859</v>
      </c>
      <c r="B137" s="83" t="s">
        <v>553</v>
      </c>
      <c r="C137" s="94"/>
      <c r="D137" s="94"/>
      <c r="E137" s="94"/>
      <c r="F137" s="94"/>
      <c r="G137" s="68"/>
    </row>
    <row r="138" spans="1:7" x14ac:dyDescent="0.35">
      <c r="A138" s="68" t="s">
        <v>1860</v>
      </c>
      <c r="B138" s="83" t="s">
        <v>553</v>
      </c>
      <c r="C138" s="94"/>
      <c r="D138" s="94"/>
      <c r="E138" s="94"/>
      <c r="F138" s="94"/>
      <c r="G138" s="68"/>
    </row>
    <row r="139" spans="1:7" x14ac:dyDescent="0.35">
      <c r="A139" s="68" t="s">
        <v>1861</v>
      </c>
      <c r="B139" s="83" t="s">
        <v>553</v>
      </c>
      <c r="C139" s="94"/>
      <c r="D139" s="94"/>
      <c r="E139" s="94"/>
      <c r="F139" s="94"/>
      <c r="G139" s="68"/>
    </row>
    <row r="140" spans="1:7" x14ac:dyDescent="0.35">
      <c r="A140" s="68" t="s">
        <v>1862</v>
      </c>
      <c r="B140" s="83" t="s">
        <v>553</v>
      </c>
      <c r="C140" s="94"/>
      <c r="D140" s="94"/>
      <c r="E140" s="94"/>
      <c r="F140" s="94"/>
      <c r="G140" s="68"/>
    </row>
    <row r="141" spans="1:7" x14ac:dyDescent="0.35">
      <c r="A141" s="68" t="s">
        <v>1863</v>
      </c>
      <c r="B141" s="83" t="s">
        <v>553</v>
      </c>
      <c r="C141" s="94"/>
      <c r="D141" s="94"/>
      <c r="E141" s="94"/>
      <c r="F141" s="94"/>
      <c r="G141" s="68"/>
    </row>
    <row r="142" spans="1:7" x14ac:dyDescent="0.35">
      <c r="A142" s="68" t="s">
        <v>1864</v>
      </c>
      <c r="B142" s="83" t="s">
        <v>553</v>
      </c>
      <c r="C142" s="94"/>
      <c r="D142" s="94"/>
      <c r="E142" s="94"/>
      <c r="F142" s="94"/>
      <c r="G142" s="68"/>
    </row>
    <row r="143" spans="1:7" x14ac:dyDescent="0.35">
      <c r="A143" s="68" t="s">
        <v>1865</v>
      </c>
      <c r="B143" s="83" t="s">
        <v>553</v>
      </c>
      <c r="C143" s="94"/>
      <c r="D143" s="94"/>
      <c r="E143" s="94"/>
      <c r="F143" s="94"/>
      <c r="G143" s="68"/>
    </row>
    <row r="144" spans="1:7" x14ac:dyDescent="0.35">
      <c r="A144" s="68" t="s">
        <v>1866</v>
      </c>
      <c r="B144" s="83" t="s">
        <v>553</v>
      </c>
      <c r="C144" s="94"/>
      <c r="D144" s="94"/>
      <c r="E144" s="94"/>
      <c r="F144" s="94"/>
      <c r="G144" s="68"/>
    </row>
    <row r="145" spans="1:7" x14ac:dyDescent="0.35">
      <c r="A145" s="68" t="s">
        <v>1867</v>
      </c>
      <c r="B145" s="83" t="s">
        <v>553</v>
      </c>
      <c r="C145" s="94"/>
      <c r="D145" s="94"/>
      <c r="E145" s="94"/>
      <c r="F145" s="94"/>
      <c r="G145" s="68"/>
    </row>
    <row r="146" spans="1:7" x14ac:dyDescent="0.35">
      <c r="A146" s="68" t="s">
        <v>1868</v>
      </c>
      <c r="B146" s="83" t="s">
        <v>553</v>
      </c>
      <c r="C146" s="94"/>
      <c r="D146" s="94"/>
      <c r="E146" s="94"/>
      <c r="F146" s="94"/>
      <c r="G146" s="68"/>
    </row>
    <row r="147" spans="1:7" x14ac:dyDescent="0.35">
      <c r="A147" s="68" t="s">
        <v>1869</v>
      </c>
      <c r="B147" s="83" t="s">
        <v>553</v>
      </c>
      <c r="C147" s="94"/>
      <c r="D147" s="94"/>
      <c r="E147" s="94"/>
      <c r="F147" s="94"/>
      <c r="G147" s="68"/>
    </row>
    <row r="148" spans="1:7" x14ac:dyDescent="0.35">
      <c r="A148" s="68" t="s">
        <v>1870</v>
      </c>
      <c r="B148" s="83" t="s">
        <v>553</v>
      </c>
      <c r="C148" s="94"/>
      <c r="D148" s="94"/>
      <c r="E148" s="94"/>
      <c r="F148" s="94"/>
      <c r="G148" s="68"/>
    </row>
    <row r="149" spans="1:7" x14ac:dyDescent="0.35">
      <c r="A149" s="85"/>
      <c r="B149" s="86" t="s">
        <v>572</v>
      </c>
      <c r="C149" s="85" t="s">
        <v>435</v>
      </c>
      <c r="D149" s="85" t="s">
        <v>436</v>
      </c>
      <c r="E149" s="87"/>
      <c r="F149" s="88" t="s">
        <v>401</v>
      </c>
      <c r="G149" s="88"/>
    </row>
    <row r="150" spans="1:7" x14ac:dyDescent="0.35">
      <c r="A150" s="68" t="s">
        <v>573</v>
      </c>
      <c r="B150" s="68" t="s">
        <v>574</v>
      </c>
      <c r="C150" s="94">
        <v>0.81507105920298972</v>
      </c>
      <c r="D150" s="94">
        <v>0</v>
      </c>
      <c r="E150" s="138"/>
      <c r="F150" s="94">
        <f>D150+C150</f>
        <v>0.81507105920298972</v>
      </c>
    </row>
    <row r="151" spans="1:7" x14ac:dyDescent="0.35">
      <c r="A151" s="68" t="s">
        <v>575</v>
      </c>
      <c r="B151" s="68" t="s">
        <v>576</v>
      </c>
      <c r="C151" s="94">
        <v>0</v>
      </c>
      <c r="D151" s="94">
        <v>0</v>
      </c>
      <c r="E151" s="138"/>
      <c r="F151" s="94">
        <f>D151+C151</f>
        <v>0</v>
      </c>
    </row>
    <row r="152" spans="1:7" x14ac:dyDescent="0.35">
      <c r="A152" s="68" t="s">
        <v>577</v>
      </c>
      <c r="B152" s="68" t="s">
        <v>62</v>
      </c>
      <c r="C152" s="94">
        <v>0.18492894079701591</v>
      </c>
      <c r="D152" s="94">
        <v>0</v>
      </c>
      <c r="E152" s="138"/>
      <c r="F152" s="94">
        <f>D152+C152</f>
        <v>0.18492894079701591</v>
      </c>
    </row>
    <row r="153" spans="1:7" x14ac:dyDescent="0.35">
      <c r="A153" s="68" t="s">
        <v>578</v>
      </c>
      <c r="C153" s="94"/>
      <c r="D153" s="94"/>
      <c r="E153" s="138"/>
      <c r="F153" s="94"/>
    </row>
    <row r="154" spans="1:7" x14ac:dyDescent="0.35">
      <c r="A154" s="68" t="s">
        <v>579</v>
      </c>
      <c r="C154" s="94"/>
      <c r="D154" s="94"/>
      <c r="E154" s="138"/>
      <c r="F154" s="94"/>
    </row>
    <row r="155" spans="1:7" x14ac:dyDescent="0.35">
      <c r="A155" s="68" t="s">
        <v>580</v>
      </c>
      <c r="C155" s="94"/>
      <c r="D155" s="94"/>
      <c r="E155" s="138"/>
      <c r="F155" s="94"/>
    </row>
    <row r="156" spans="1:7" x14ac:dyDescent="0.35">
      <c r="A156" s="68" t="s">
        <v>581</v>
      </c>
      <c r="C156" s="94"/>
      <c r="D156" s="94"/>
      <c r="E156" s="138"/>
      <c r="F156" s="94"/>
    </row>
    <row r="157" spans="1:7" x14ac:dyDescent="0.35">
      <c r="A157" s="68" t="s">
        <v>582</v>
      </c>
      <c r="C157" s="94"/>
      <c r="D157" s="94"/>
      <c r="E157" s="138"/>
      <c r="F157" s="94"/>
    </row>
    <row r="158" spans="1:7" x14ac:dyDescent="0.35">
      <c r="A158" s="68" t="s">
        <v>583</v>
      </c>
      <c r="C158" s="94"/>
      <c r="D158" s="94"/>
      <c r="E158" s="138"/>
      <c r="F158" s="94"/>
    </row>
    <row r="159" spans="1:7" x14ac:dyDescent="0.35">
      <c r="A159" s="85"/>
      <c r="B159" s="86" t="s">
        <v>584</v>
      </c>
      <c r="C159" s="85" t="s">
        <v>435</v>
      </c>
      <c r="D159" s="85" t="s">
        <v>436</v>
      </c>
      <c r="E159" s="87"/>
      <c r="F159" s="88" t="s">
        <v>401</v>
      </c>
      <c r="G159" s="88"/>
    </row>
    <row r="160" spans="1:7" x14ac:dyDescent="0.35">
      <c r="A160" s="68" t="s">
        <v>585</v>
      </c>
      <c r="B160" s="68" t="s">
        <v>586</v>
      </c>
      <c r="C160" s="94">
        <v>4.6804353528887184E-2</v>
      </c>
      <c r="D160" s="94">
        <v>0</v>
      </c>
      <c r="E160" s="138"/>
      <c r="F160" s="94">
        <f>D160+C160</f>
        <v>4.6804353528887184E-2</v>
      </c>
    </row>
    <row r="161" spans="1:7" x14ac:dyDescent="0.35">
      <c r="A161" s="68" t="s">
        <v>587</v>
      </c>
      <c r="B161" s="68" t="s">
        <v>588</v>
      </c>
      <c r="C161" s="94">
        <v>0.95319564647111288</v>
      </c>
      <c r="D161" s="94">
        <v>0</v>
      </c>
      <c r="E161" s="138"/>
      <c r="F161" s="94">
        <f>D161+C161</f>
        <v>0.95319564647111288</v>
      </c>
    </row>
    <row r="162" spans="1:7" x14ac:dyDescent="0.35">
      <c r="A162" s="68" t="s">
        <v>589</v>
      </c>
      <c r="B162" s="68" t="s">
        <v>62</v>
      </c>
      <c r="C162" s="94">
        <v>0</v>
      </c>
      <c r="D162" s="94">
        <v>0</v>
      </c>
      <c r="E162" s="138"/>
      <c r="F162" s="94">
        <f>D162+C162</f>
        <v>0</v>
      </c>
    </row>
    <row r="163" spans="1:7" x14ac:dyDescent="0.35">
      <c r="A163" s="68" t="s">
        <v>590</v>
      </c>
      <c r="E163" s="62"/>
    </row>
    <row r="164" spans="1:7" x14ac:dyDescent="0.35">
      <c r="A164" s="68" t="s">
        <v>591</v>
      </c>
      <c r="E164" s="62"/>
    </row>
    <row r="165" spans="1:7" x14ac:dyDescent="0.35">
      <c r="A165" s="68" t="s">
        <v>592</v>
      </c>
      <c r="E165" s="62"/>
    </row>
    <row r="166" spans="1:7" x14ac:dyDescent="0.35">
      <c r="A166" s="68" t="s">
        <v>593</v>
      </c>
      <c r="E166" s="62"/>
    </row>
    <row r="167" spans="1:7" x14ac:dyDescent="0.35">
      <c r="A167" s="68" t="s">
        <v>594</v>
      </c>
      <c r="E167" s="62"/>
    </row>
    <row r="168" spans="1:7" x14ac:dyDescent="0.35">
      <c r="A168" s="68" t="s">
        <v>595</v>
      </c>
      <c r="E168" s="62"/>
    </row>
    <row r="169" spans="1:7" x14ac:dyDescent="0.35">
      <c r="A169" s="85"/>
      <c r="B169" s="86" t="s">
        <v>596</v>
      </c>
      <c r="C169" s="85" t="s">
        <v>435</v>
      </c>
      <c r="D169" s="85" t="s">
        <v>436</v>
      </c>
      <c r="E169" s="87"/>
      <c r="F169" s="88" t="s">
        <v>401</v>
      </c>
      <c r="G169" s="88"/>
    </row>
    <row r="170" spans="1:7" x14ac:dyDescent="0.35">
      <c r="A170" s="68" t="s">
        <v>597</v>
      </c>
      <c r="B170" s="108" t="s">
        <v>598</v>
      </c>
      <c r="C170" s="94">
        <v>5.4291502838898276E-2</v>
      </c>
      <c r="D170" s="94">
        <v>0</v>
      </c>
      <c r="E170" s="138"/>
      <c r="F170" s="94">
        <f>D170+C170</f>
        <v>5.4291502838898276E-2</v>
      </c>
    </row>
    <row r="171" spans="1:7" x14ac:dyDescent="0.35">
      <c r="A171" s="68" t="s">
        <v>599</v>
      </c>
      <c r="B171" s="108" t="s">
        <v>1871</v>
      </c>
      <c r="C171" s="94">
        <v>0.35489922892701181</v>
      </c>
      <c r="D171" s="94">
        <v>0</v>
      </c>
      <c r="E171" s="138"/>
      <c r="F171" s="94">
        <f>D171+C171</f>
        <v>0.35489922892701181</v>
      </c>
    </row>
    <row r="172" spans="1:7" x14ac:dyDescent="0.35">
      <c r="A172" s="68" t="s">
        <v>600</v>
      </c>
      <c r="B172" s="108" t="s">
        <v>1872</v>
      </c>
      <c r="C172" s="94">
        <v>0.16038125764493022</v>
      </c>
      <c r="D172" s="94">
        <v>0</v>
      </c>
      <c r="E172" s="94"/>
      <c r="F172" s="94">
        <f>D172+C172</f>
        <v>0.16038125764493022</v>
      </c>
    </row>
    <row r="173" spans="1:7" x14ac:dyDescent="0.35">
      <c r="A173" s="68" t="s">
        <v>601</v>
      </c>
      <c r="B173" s="108" t="s">
        <v>1873</v>
      </c>
      <c r="C173" s="94">
        <v>0.10406278870671984</v>
      </c>
      <c r="D173" s="94">
        <v>0</v>
      </c>
      <c r="E173" s="94"/>
      <c r="F173" s="94">
        <f>D173+C173</f>
        <v>0.10406278870671984</v>
      </c>
    </row>
    <row r="174" spans="1:7" x14ac:dyDescent="0.35">
      <c r="A174" s="68" t="s">
        <v>602</v>
      </c>
      <c r="B174" s="108" t="s">
        <v>1874</v>
      </c>
      <c r="C174" s="94">
        <v>0.32636522188243972</v>
      </c>
      <c r="D174" s="94">
        <v>0</v>
      </c>
      <c r="E174" s="94"/>
      <c r="F174" s="94">
        <f>D174+C174</f>
        <v>0.32636522188243972</v>
      </c>
    </row>
    <row r="175" spans="1:7" x14ac:dyDescent="0.35">
      <c r="A175" s="68" t="s">
        <v>603</v>
      </c>
      <c r="B175" s="81"/>
      <c r="C175" s="94"/>
      <c r="D175" s="94"/>
      <c r="E175" s="94"/>
      <c r="F175" s="94"/>
    </row>
    <row r="176" spans="1:7" x14ac:dyDescent="0.35">
      <c r="A176" s="68" t="s">
        <v>604</v>
      </c>
      <c r="B176" s="81"/>
      <c r="C176" s="94"/>
      <c r="D176" s="94"/>
      <c r="E176" s="94"/>
      <c r="F176" s="94"/>
    </row>
    <row r="177" spans="1:7" x14ac:dyDescent="0.35">
      <c r="A177" s="68" t="s">
        <v>605</v>
      </c>
      <c r="B177" s="108"/>
      <c r="C177" s="94"/>
      <c r="D177" s="94"/>
      <c r="E177" s="94"/>
      <c r="F177" s="94"/>
    </row>
    <row r="178" spans="1:7" x14ac:dyDescent="0.35">
      <c r="A178" s="68" t="s">
        <v>606</v>
      </c>
      <c r="B178" s="108"/>
      <c r="C178" s="94"/>
      <c r="D178" s="94"/>
      <c r="E178" s="94"/>
      <c r="F178" s="94"/>
    </row>
    <row r="179" spans="1:7" x14ac:dyDescent="0.35">
      <c r="A179" s="85"/>
      <c r="B179" s="86" t="s">
        <v>607</v>
      </c>
      <c r="C179" s="85" t="s">
        <v>435</v>
      </c>
      <c r="D179" s="85" t="s">
        <v>436</v>
      </c>
      <c r="E179" s="87"/>
      <c r="F179" s="88" t="s">
        <v>401</v>
      </c>
      <c r="G179" s="88"/>
    </row>
    <row r="180" spans="1:7" x14ac:dyDescent="0.35">
      <c r="A180" s="68" t="s">
        <v>608</v>
      </c>
      <c r="B180" s="68" t="s">
        <v>1875</v>
      </c>
      <c r="C180" s="94">
        <v>0</v>
      </c>
      <c r="D180" s="94">
        <v>0</v>
      </c>
      <c r="E180" s="138"/>
      <c r="F180" s="94">
        <f>D180+C180</f>
        <v>0</v>
      </c>
    </row>
    <row r="181" spans="1:7" x14ac:dyDescent="0.35">
      <c r="A181" s="68" t="s">
        <v>609</v>
      </c>
      <c r="B181" s="139"/>
      <c r="C181" s="94"/>
      <c r="D181" s="94"/>
      <c r="E181" s="138"/>
      <c r="F181" s="94"/>
    </row>
    <row r="182" spans="1:7" x14ac:dyDescent="0.35">
      <c r="A182" s="68" t="s">
        <v>610</v>
      </c>
      <c r="B182" s="139"/>
      <c r="C182" s="94"/>
      <c r="D182" s="94"/>
      <c r="E182" s="138"/>
      <c r="F182" s="94"/>
    </row>
    <row r="183" spans="1:7" x14ac:dyDescent="0.35">
      <c r="A183" s="68" t="s">
        <v>611</v>
      </c>
      <c r="B183" s="139"/>
      <c r="C183" s="94"/>
      <c r="D183" s="94"/>
      <c r="E183" s="138"/>
      <c r="F183" s="94"/>
    </row>
    <row r="184" spans="1:7" x14ac:dyDescent="0.35">
      <c r="A184" s="68" t="s">
        <v>612</v>
      </c>
      <c r="B184" s="139"/>
      <c r="C184" s="94"/>
      <c r="D184" s="94"/>
      <c r="E184" s="138"/>
      <c r="F184" s="94"/>
    </row>
    <row r="185" spans="1:7" ht="18.5" x14ac:dyDescent="0.35">
      <c r="A185" s="140"/>
      <c r="B185" s="141" t="s">
        <v>398</v>
      </c>
      <c r="C185" s="140"/>
      <c r="D185" s="140"/>
      <c r="E185" s="140"/>
      <c r="F185" s="142"/>
      <c r="G185" s="142"/>
    </row>
    <row r="186" spans="1:7" x14ac:dyDescent="0.35">
      <c r="A186" s="85"/>
      <c r="B186" s="86" t="s">
        <v>613</v>
      </c>
      <c r="C186" s="85" t="s">
        <v>614</v>
      </c>
      <c r="D186" s="85" t="s">
        <v>615</v>
      </c>
      <c r="E186" s="87"/>
      <c r="F186" s="85" t="s">
        <v>435</v>
      </c>
      <c r="G186" s="85" t="s">
        <v>616</v>
      </c>
    </row>
    <row r="187" spans="1:7" x14ac:dyDescent="0.35">
      <c r="A187" s="68" t="s">
        <v>617</v>
      </c>
      <c r="B187" s="83" t="s">
        <v>618</v>
      </c>
      <c r="C187" s="115">
        <v>67.948752245511187</v>
      </c>
      <c r="E187" s="79"/>
      <c r="F187" s="107"/>
      <c r="G187" s="107"/>
    </row>
    <row r="188" spans="1:7" x14ac:dyDescent="0.35">
      <c r="A188" s="79"/>
      <c r="B188" s="143"/>
      <c r="C188" s="79"/>
      <c r="D188" s="79"/>
      <c r="E188" s="79"/>
      <c r="F188" s="107"/>
      <c r="G188" s="107"/>
    </row>
    <row r="189" spans="1:7" x14ac:dyDescent="0.35">
      <c r="B189" s="83" t="s">
        <v>619</v>
      </c>
      <c r="C189" s="79"/>
      <c r="D189" s="79"/>
      <c r="E189" s="79"/>
      <c r="F189" s="107"/>
      <c r="G189" s="107"/>
    </row>
    <row r="190" spans="1:7" x14ac:dyDescent="0.35">
      <c r="A190" s="68" t="s">
        <v>620</v>
      </c>
      <c r="B190" s="83" t="s">
        <v>553</v>
      </c>
      <c r="C190" s="115">
        <v>7089.5466136000605</v>
      </c>
      <c r="D190" s="68">
        <v>173462</v>
      </c>
      <c r="E190" s="79"/>
      <c r="F190" s="96">
        <f>IF($C$214=0,"",IF(C190="[for completion]","",IF(C190="","",C190/$C$214)))</f>
        <v>0.4691882302750795</v>
      </c>
      <c r="G190" s="96">
        <f>IF($D$214=0,"",IF(D190="[for completion]","",IF(D190="","",D190/$D$214)))</f>
        <v>0.78003570513137599</v>
      </c>
    </row>
    <row r="191" spans="1:7" x14ac:dyDescent="0.35">
      <c r="A191" s="68" t="s">
        <v>621</v>
      </c>
      <c r="B191" s="83" t="s">
        <v>553</v>
      </c>
      <c r="C191" s="115">
        <v>5474.7444757600178</v>
      </c>
      <c r="D191" s="68">
        <v>40322</v>
      </c>
      <c r="E191" s="79"/>
      <c r="F191" s="96">
        <f t="shared" ref="F191:F213" si="2">IF($C$214=0,"",IF(C191="[for completion]","",IF(C191="","",C191/$C$214)))</f>
        <v>0.36232016118809834</v>
      </c>
      <c r="G191" s="96">
        <f t="shared" ref="G191:G213" si="3">IF($D$214=0,"",IF(D191="[for completion]","",IF(D191="","",D191/$D$214)))</f>
        <v>0.1813227087333672</v>
      </c>
    </row>
    <row r="192" spans="1:7" x14ac:dyDescent="0.35">
      <c r="A192" s="68" t="s">
        <v>622</v>
      </c>
      <c r="B192" s="83" t="s">
        <v>553</v>
      </c>
      <c r="C192" s="115">
        <v>1495.4116595799949</v>
      </c>
      <c r="D192" s="68">
        <v>6287</v>
      </c>
      <c r="E192" s="79"/>
      <c r="F192" s="96">
        <f t="shared" si="2"/>
        <v>9.8966772959092106E-2</v>
      </c>
      <c r="G192" s="96">
        <f t="shared" si="3"/>
        <v>2.8271808685250723E-2</v>
      </c>
    </row>
    <row r="193" spans="1:7" x14ac:dyDescent="0.35">
      <c r="A193" s="68" t="s">
        <v>623</v>
      </c>
      <c r="B193" s="83" t="s">
        <v>553</v>
      </c>
      <c r="C193" s="115">
        <v>461.78970852000026</v>
      </c>
      <c r="D193" s="68">
        <v>1355</v>
      </c>
      <c r="E193" s="79"/>
      <c r="F193" s="96">
        <f t="shared" si="2"/>
        <v>3.0561375488258609E-2</v>
      </c>
      <c r="G193" s="96">
        <f t="shared" si="3"/>
        <v>6.093256047163151E-3</v>
      </c>
    </row>
    <row r="194" spans="1:7" x14ac:dyDescent="0.35">
      <c r="A194" s="68" t="s">
        <v>624</v>
      </c>
      <c r="B194" s="83" t="s">
        <v>553</v>
      </c>
      <c r="C194" s="115">
        <v>588.7472206399998</v>
      </c>
      <c r="D194" s="68">
        <v>951</v>
      </c>
      <c r="E194" s="79"/>
      <c r="F194" s="96">
        <f t="shared" si="2"/>
        <v>3.8963460089471429E-2</v>
      </c>
      <c r="G194" s="96">
        <f t="shared" si="3"/>
        <v>4.2765214028429198E-3</v>
      </c>
    </row>
    <row r="195" spans="1:7" x14ac:dyDescent="0.35">
      <c r="A195" s="68" t="s">
        <v>625</v>
      </c>
      <c r="B195" s="83" t="s">
        <v>553</v>
      </c>
      <c r="C195" s="89"/>
      <c r="D195" s="144"/>
      <c r="E195" s="79"/>
      <c r="F195" s="96" t="str">
        <f t="shared" si="2"/>
        <v/>
      </c>
      <c r="G195" s="96" t="str">
        <f t="shared" si="3"/>
        <v/>
      </c>
    </row>
    <row r="196" spans="1:7" x14ac:dyDescent="0.35">
      <c r="A196" s="68" t="s">
        <v>626</v>
      </c>
      <c r="B196" s="83" t="s">
        <v>553</v>
      </c>
      <c r="C196" s="89"/>
      <c r="D196" s="144"/>
      <c r="E196" s="79"/>
      <c r="F196" s="96" t="str">
        <f t="shared" si="2"/>
        <v/>
      </c>
      <c r="G196" s="96" t="str">
        <f t="shared" si="3"/>
        <v/>
      </c>
    </row>
    <row r="197" spans="1:7" x14ac:dyDescent="0.35">
      <c r="A197" s="68" t="s">
        <v>627</v>
      </c>
      <c r="B197" s="83" t="s">
        <v>553</v>
      </c>
      <c r="C197" s="89"/>
      <c r="D197" s="144"/>
      <c r="E197" s="79"/>
      <c r="F197" s="96" t="str">
        <f t="shared" si="2"/>
        <v/>
      </c>
      <c r="G197" s="96" t="str">
        <f t="shared" si="3"/>
        <v/>
      </c>
    </row>
    <row r="198" spans="1:7" x14ac:dyDescent="0.35">
      <c r="A198" s="68" t="s">
        <v>628</v>
      </c>
      <c r="B198" s="83" t="s">
        <v>553</v>
      </c>
      <c r="C198" s="89"/>
      <c r="D198" s="144"/>
      <c r="E198" s="79"/>
      <c r="F198" s="96" t="str">
        <f t="shared" si="2"/>
        <v/>
      </c>
      <c r="G198" s="96" t="str">
        <f t="shared" si="3"/>
        <v/>
      </c>
    </row>
    <row r="199" spans="1:7" x14ac:dyDescent="0.35">
      <c r="A199" s="68" t="s">
        <v>629</v>
      </c>
      <c r="B199" s="83" t="s">
        <v>553</v>
      </c>
      <c r="C199" s="89"/>
      <c r="D199" s="144"/>
      <c r="E199" s="83"/>
      <c r="F199" s="96" t="str">
        <f t="shared" si="2"/>
        <v/>
      </c>
      <c r="G199" s="96" t="str">
        <f t="shared" si="3"/>
        <v/>
      </c>
    </row>
    <row r="200" spans="1:7" x14ac:dyDescent="0.35">
      <c r="A200" s="68" t="s">
        <v>630</v>
      </c>
      <c r="B200" s="83" t="s">
        <v>553</v>
      </c>
      <c r="C200" s="89"/>
      <c r="D200" s="144"/>
      <c r="E200" s="83"/>
      <c r="F200" s="96" t="str">
        <f t="shared" si="2"/>
        <v/>
      </c>
      <c r="G200" s="96" t="str">
        <f t="shared" si="3"/>
        <v/>
      </c>
    </row>
    <row r="201" spans="1:7" x14ac:dyDescent="0.35">
      <c r="A201" s="68" t="s">
        <v>631</v>
      </c>
      <c r="B201" s="83" t="s">
        <v>553</v>
      </c>
      <c r="C201" s="89"/>
      <c r="D201" s="144"/>
      <c r="E201" s="83"/>
      <c r="F201" s="96" t="str">
        <f t="shared" si="2"/>
        <v/>
      </c>
      <c r="G201" s="96" t="str">
        <f t="shared" si="3"/>
        <v/>
      </c>
    </row>
    <row r="202" spans="1:7" x14ac:dyDescent="0.35">
      <c r="A202" s="68" t="s">
        <v>632</v>
      </c>
      <c r="B202" s="83" t="s">
        <v>553</v>
      </c>
      <c r="C202" s="89"/>
      <c r="D202" s="144"/>
      <c r="E202" s="83"/>
      <c r="F202" s="96" t="str">
        <f t="shared" si="2"/>
        <v/>
      </c>
      <c r="G202" s="96" t="str">
        <f t="shared" si="3"/>
        <v/>
      </c>
    </row>
    <row r="203" spans="1:7" x14ac:dyDescent="0.35">
      <c r="A203" s="68" t="s">
        <v>633</v>
      </c>
      <c r="B203" s="83" t="s">
        <v>553</v>
      </c>
      <c r="C203" s="89"/>
      <c r="D203" s="144"/>
      <c r="E203" s="83"/>
      <c r="F203" s="96" t="str">
        <f t="shared" si="2"/>
        <v/>
      </c>
      <c r="G203" s="96" t="str">
        <f t="shared" si="3"/>
        <v/>
      </c>
    </row>
    <row r="204" spans="1:7" x14ac:dyDescent="0.35">
      <c r="A204" s="68" t="s">
        <v>634</v>
      </c>
      <c r="B204" s="83" t="s">
        <v>553</v>
      </c>
      <c r="C204" s="89"/>
      <c r="D204" s="144"/>
      <c r="E204" s="83"/>
      <c r="F204" s="96" t="str">
        <f t="shared" si="2"/>
        <v/>
      </c>
      <c r="G204" s="96" t="str">
        <f t="shared" si="3"/>
        <v/>
      </c>
    </row>
    <row r="205" spans="1:7" x14ac:dyDescent="0.35">
      <c r="A205" s="68" t="s">
        <v>635</v>
      </c>
      <c r="B205" s="83" t="s">
        <v>553</v>
      </c>
      <c r="C205" s="89"/>
      <c r="D205" s="144"/>
      <c r="F205" s="96" t="str">
        <f t="shared" si="2"/>
        <v/>
      </c>
      <c r="G205" s="96" t="str">
        <f t="shared" si="3"/>
        <v/>
      </c>
    </row>
    <row r="206" spans="1:7" x14ac:dyDescent="0.35">
      <c r="A206" s="68" t="s">
        <v>636</v>
      </c>
      <c r="B206" s="83" t="s">
        <v>553</v>
      </c>
      <c r="C206" s="89"/>
      <c r="D206" s="144"/>
      <c r="E206" s="93"/>
      <c r="F206" s="96" t="str">
        <f t="shared" si="2"/>
        <v/>
      </c>
      <c r="G206" s="96" t="str">
        <f t="shared" si="3"/>
        <v/>
      </c>
    </row>
    <row r="207" spans="1:7" x14ac:dyDescent="0.35">
      <c r="A207" s="68" t="s">
        <v>637</v>
      </c>
      <c r="B207" s="83" t="s">
        <v>553</v>
      </c>
      <c r="C207" s="89"/>
      <c r="D207" s="144"/>
      <c r="E207" s="93"/>
      <c r="F207" s="96" t="str">
        <f t="shared" si="2"/>
        <v/>
      </c>
      <c r="G207" s="96" t="str">
        <f t="shared" si="3"/>
        <v/>
      </c>
    </row>
    <row r="208" spans="1:7" x14ac:dyDescent="0.35">
      <c r="A208" s="68" t="s">
        <v>638</v>
      </c>
      <c r="B208" s="83" t="s">
        <v>553</v>
      </c>
      <c r="C208" s="89"/>
      <c r="D208" s="144"/>
      <c r="E208" s="93"/>
      <c r="F208" s="96" t="str">
        <f t="shared" si="2"/>
        <v/>
      </c>
      <c r="G208" s="96" t="str">
        <f t="shared" si="3"/>
        <v/>
      </c>
    </row>
    <row r="209" spans="1:7" x14ac:dyDescent="0.35">
      <c r="A209" s="68" t="s">
        <v>639</v>
      </c>
      <c r="B209" s="83" t="s">
        <v>553</v>
      </c>
      <c r="C209" s="89"/>
      <c r="D209" s="144"/>
      <c r="E209" s="93"/>
      <c r="F209" s="96" t="str">
        <f t="shared" si="2"/>
        <v/>
      </c>
      <c r="G209" s="96" t="str">
        <f t="shared" si="3"/>
        <v/>
      </c>
    </row>
    <row r="210" spans="1:7" x14ac:dyDescent="0.35">
      <c r="A210" s="68" t="s">
        <v>640</v>
      </c>
      <c r="B210" s="83" t="s">
        <v>553</v>
      </c>
      <c r="C210" s="89"/>
      <c r="D210" s="144"/>
      <c r="E210" s="93"/>
      <c r="F210" s="96" t="str">
        <f t="shared" si="2"/>
        <v/>
      </c>
      <c r="G210" s="96" t="str">
        <f t="shared" si="3"/>
        <v/>
      </c>
    </row>
    <row r="211" spans="1:7" x14ac:dyDescent="0.35">
      <c r="A211" s="68" t="s">
        <v>641</v>
      </c>
      <c r="B211" s="83" t="s">
        <v>553</v>
      </c>
      <c r="C211" s="89"/>
      <c r="D211" s="144"/>
      <c r="E211" s="93"/>
      <c r="F211" s="96" t="str">
        <f t="shared" si="2"/>
        <v/>
      </c>
      <c r="G211" s="96" t="str">
        <f t="shared" si="3"/>
        <v/>
      </c>
    </row>
    <row r="212" spans="1:7" x14ac:dyDescent="0.35">
      <c r="A212" s="68" t="s">
        <v>642</v>
      </c>
      <c r="B212" s="83" t="s">
        <v>553</v>
      </c>
      <c r="C212" s="89"/>
      <c r="D212" s="144"/>
      <c r="E212" s="93"/>
      <c r="F212" s="96" t="str">
        <f t="shared" si="2"/>
        <v/>
      </c>
      <c r="G212" s="96" t="str">
        <f t="shared" si="3"/>
        <v/>
      </c>
    </row>
    <row r="213" spans="1:7" x14ac:dyDescent="0.35">
      <c r="A213" s="68" t="s">
        <v>643</v>
      </c>
      <c r="B213" s="83" t="s">
        <v>553</v>
      </c>
      <c r="C213" s="89"/>
      <c r="D213" s="144"/>
      <c r="E213" s="93"/>
      <c r="F213" s="96" t="str">
        <f t="shared" si="2"/>
        <v/>
      </c>
      <c r="G213" s="96" t="str">
        <f t="shared" si="3"/>
        <v/>
      </c>
    </row>
    <row r="214" spans="1:7" x14ac:dyDescent="0.35">
      <c r="A214" s="68" t="s">
        <v>644</v>
      </c>
      <c r="B214" s="98" t="s">
        <v>64</v>
      </c>
      <c r="C214" s="99">
        <f>SUM(C190:C213)</f>
        <v>15110.239678100073</v>
      </c>
      <c r="D214" s="95">
        <f>SUM(D190:D213)</f>
        <v>222377</v>
      </c>
      <c r="E214" s="93"/>
      <c r="F214" s="100">
        <f>SUM(F190:F213)</f>
        <v>0.99999999999999989</v>
      </c>
      <c r="G214" s="100">
        <f>SUM(G190:G213)</f>
        <v>1</v>
      </c>
    </row>
    <row r="215" spans="1:7" x14ac:dyDescent="0.35">
      <c r="A215" s="85"/>
      <c r="B215" s="92" t="s">
        <v>645</v>
      </c>
      <c r="C215" s="85" t="s">
        <v>614</v>
      </c>
      <c r="D215" s="85" t="s">
        <v>615</v>
      </c>
      <c r="E215" s="87"/>
      <c r="F215" s="85" t="s">
        <v>435</v>
      </c>
      <c r="G215" s="85" t="s">
        <v>616</v>
      </c>
    </row>
    <row r="216" spans="1:7" x14ac:dyDescent="0.35">
      <c r="A216" s="68" t="s">
        <v>646</v>
      </c>
      <c r="B216" s="68" t="s">
        <v>647</v>
      </c>
      <c r="C216" s="115">
        <v>0.55211707860475356</v>
      </c>
      <c r="F216" s="135"/>
      <c r="G216" s="135"/>
    </row>
    <row r="217" spans="1:7" x14ac:dyDescent="0.35">
      <c r="F217" s="135"/>
      <c r="G217" s="135"/>
    </row>
    <row r="218" spans="1:7" x14ac:dyDescent="0.35">
      <c r="B218" s="83" t="s">
        <v>648</v>
      </c>
      <c r="F218" s="135"/>
      <c r="G218" s="135"/>
    </row>
    <row r="219" spans="1:7" x14ac:dyDescent="0.35">
      <c r="A219" s="68" t="s">
        <v>649</v>
      </c>
      <c r="B219" s="68" t="s">
        <v>650</v>
      </c>
      <c r="C219" s="115">
        <v>5359.190169240027</v>
      </c>
      <c r="D219" s="68">
        <v>107811</v>
      </c>
      <c r="F219" s="96">
        <f t="shared" ref="F219:F233" si="4">IF($C$227=0,"",IF(C219="[for completion]","",C219/$C$227))</f>
        <v>0.35467274400732063</v>
      </c>
      <c r="G219" s="96">
        <f t="shared" ref="G219:G233" si="5">IF($D$227=0,"",IF(D219="[for completion]","",D219/$D$227))</f>
        <v>0.48481182856140698</v>
      </c>
    </row>
    <row r="220" spans="1:7" x14ac:dyDescent="0.35">
      <c r="A220" s="68" t="s">
        <v>651</v>
      </c>
      <c r="B220" s="68" t="s">
        <v>652</v>
      </c>
      <c r="C220" s="115">
        <v>1463.8837051600062</v>
      </c>
      <c r="D220" s="68">
        <v>22484</v>
      </c>
      <c r="F220" s="96">
        <f t="shared" si="4"/>
        <v>9.6880243883998865E-2</v>
      </c>
      <c r="G220" s="96">
        <f t="shared" si="5"/>
        <v>0.10110757857152493</v>
      </c>
    </row>
    <row r="221" spans="1:7" x14ac:dyDescent="0.35">
      <c r="A221" s="68" t="s">
        <v>653</v>
      </c>
      <c r="B221" s="68" t="s">
        <v>654</v>
      </c>
      <c r="C221" s="115">
        <v>1518.493092859989</v>
      </c>
      <c r="D221" s="68">
        <v>21363</v>
      </c>
      <c r="F221" s="96">
        <f t="shared" si="4"/>
        <v>0.10049430884017098</v>
      </c>
      <c r="G221" s="96">
        <f t="shared" si="5"/>
        <v>9.6066589620329434E-2</v>
      </c>
    </row>
    <row r="222" spans="1:7" x14ac:dyDescent="0.35">
      <c r="A222" s="68" t="s">
        <v>655</v>
      </c>
      <c r="B222" s="68" t="s">
        <v>656</v>
      </c>
      <c r="C222" s="115">
        <v>1683.9756162100043</v>
      </c>
      <c r="D222" s="68">
        <v>21043</v>
      </c>
      <c r="F222" s="96">
        <f t="shared" si="4"/>
        <v>0.11144598974499852</v>
      </c>
      <c r="G222" s="96">
        <f t="shared" si="5"/>
        <v>9.4627591882254017E-2</v>
      </c>
    </row>
    <row r="223" spans="1:7" x14ac:dyDescent="0.35">
      <c r="A223" s="68" t="s">
        <v>657</v>
      </c>
      <c r="B223" s="68" t="s">
        <v>658</v>
      </c>
      <c r="C223" s="115">
        <v>1789.896428339991</v>
      </c>
      <c r="D223" s="68">
        <v>20025</v>
      </c>
      <c r="F223" s="96">
        <f t="shared" si="4"/>
        <v>0.11845585950130044</v>
      </c>
      <c r="G223" s="96">
        <f t="shared" si="5"/>
        <v>9.0049780328001552E-2</v>
      </c>
    </row>
    <row r="224" spans="1:7" x14ac:dyDescent="0.35">
      <c r="A224" s="68" t="s">
        <v>659</v>
      </c>
      <c r="B224" s="68" t="s">
        <v>660</v>
      </c>
      <c r="C224" s="115">
        <v>1784.1871130500017</v>
      </c>
      <c r="D224" s="68">
        <v>17322</v>
      </c>
      <c r="F224" s="96">
        <f t="shared" si="4"/>
        <v>0.11807801537628208</v>
      </c>
      <c r="G224" s="96">
        <f t="shared" si="5"/>
        <v>7.7894746309195642E-2</v>
      </c>
    </row>
    <row r="225" spans="1:7" x14ac:dyDescent="0.35">
      <c r="A225" s="68" t="s">
        <v>661</v>
      </c>
      <c r="B225" s="68" t="s">
        <v>662</v>
      </c>
      <c r="C225" s="115">
        <v>1155.3943282900002</v>
      </c>
      <c r="D225" s="68">
        <v>9043</v>
      </c>
      <c r="F225" s="96">
        <f t="shared" si="4"/>
        <v>7.6464328356390499E-2</v>
      </c>
      <c r="G225" s="96">
        <f t="shared" si="5"/>
        <v>4.066517670442537E-2</v>
      </c>
    </row>
    <row r="226" spans="1:7" x14ac:dyDescent="0.35">
      <c r="A226" s="68" t="s">
        <v>663</v>
      </c>
      <c r="B226" s="68" t="s">
        <v>664</v>
      </c>
      <c r="C226" s="115">
        <v>355.21922494999893</v>
      </c>
      <c r="D226" s="68">
        <v>3286</v>
      </c>
      <c r="F226" s="96">
        <f t="shared" si="4"/>
        <v>2.3508510289537952E-2</v>
      </c>
      <c r="G226" s="96">
        <f t="shared" si="5"/>
        <v>1.4776708022862076E-2</v>
      </c>
    </row>
    <row r="227" spans="1:7" x14ac:dyDescent="0.35">
      <c r="A227" s="68" t="s">
        <v>665</v>
      </c>
      <c r="B227" s="98" t="s">
        <v>64</v>
      </c>
      <c r="C227" s="89">
        <f>SUM(C219:C226)</f>
        <v>15110.239678100019</v>
      </c>
      <c r="D227" s="144">
        <f>SUM(D219:D226)</f>
        <v>222377</v>
      </c>
      <c r="F227" s="94">
        <f>SUM(F219:F226)</f>
        <v>0.99999999999999989</v>
      </c>
      <c r="G227" s="94">
        <f>SUM(G219:G226)</f>
        <v>1</v>
      </c>
    </row>
    <row r="228" spans="1:7" x14ac:dyDescent="0.35">
      <c r="A228" s="68" t="s">
        <v>666</v>
      </c>
      <c r="B228" s="101" t="s">
        <v>667</v>
      </c>
      <c r="C228" s="89"/>
      <c r="D228" s="144"/>
      <c r="F228" s="96">
        <f t="shared" si="4"/>
        <v>0</v>
      </c>
      <c r="G228" s="96">
        <f t="shared" si="5"/>
        <v>0</v>
      </c>
    </row>
    <row r="229" spans="1:7" x14ac:dyDescent="0.35">
      <c r="A229" s="68" t="s">
        <v>668</v>
      </c>
      <c r="B229" s="101" t="s">
        <v>669</v>
      </c>
      <c r="C229" s="89"/>
      <c r="D229" s="144"/>
      <c r="F229" s="96">
        <f t="shared" si="4"/>
        <v>0</v>
      </c>
      <c r="G229" s="96">
        <f t="shared" si="5"/>
        <v>0</v>
      </c>
    </row>
    <row r="230" spans="1:7" x14ac:dyDescent="0.35">
      <c r="A230" s="68" t="s">
        <v>670</v>
      </c>
      <c r="B230" s="101" t="s">
        <v>671</v>
      </c>
      <c r="C230" s="89"/>
      <c r="D230" s="144"/>
      <c r="F230" s="96">
        <f t="shared" si="4"/>
        <v>0</v>
      </c>
      <c r="G230" s="96">
        <f t="shared" si="5"/>
        <v>0</v>
      </c>
    </row>
    <row r="231" spans="1:7" x14ac:dyDescent="0.35">
      <c r="A231" s="68" t="s">
        <v>672</v>
      </c>
      <c r="B231" s="101" t="s">
        <v>673</v>
      </c>
      <c r="C231" s="89"/>
      <c r="D231" s="144"/>
      <c r="F231" s="96">
        <f t="shared" si="4"/>
        <v>0</v>
      </c>
      <c r="G231" s="96">
        <f t="shared" si="5"/>
        <v>0</v>
      </c>
    </row>
    <row r="232" spans="1:7" x14ac:dyDescent="0.35">
      <c r="A232" s="68" t="s">
        <v>674</v>
      </c>
      <c r="B232" s="101" t="s">
        <v>675</v>
      </c>
      <c r="C232" s="89"/>
      <c r="D232" s="144"/>
      <c r="F232" s="96">
        <f t="shared" si="4"/>
        <v>0</v>
      </c>
      <c r="G232" s="96">
        <f t="shared" si="5"/>
        <v>0</v>
      </c>
    </row>
    <row r="233" spans="1:7" x14ac:dyDescent="0.35">
      <c r="A233" s="68" t="s">
        <v>676</v>
      </c>
      <c r="B233" s="101" t="s">
        <v>677</v>
      </c>
      <c r="C233" s="89"/>
      <c r="D233" s="144"/>
      <c r="F233" s="96">
        <f t="shared" si="4"/>
        <v>0</v>
      </c>
      <c r="G233" s="96">
        <f t="shared" si="5"/>
        <v>0</v>
      </c>
    </row>
    <row r="234" spans="1:7" x14ac:dyDescent="0.35">
      <c r="A234" s="68" t="s">
        <v>678</v>
      </c>
      <c r="B234" s="101"/>
      <c r="F234" s="96"/>
      <c r="G234" s="96"/>
    </row>
    <row r="235" spans="1:7" x14ac:dyDescent="0.35">
      <c r="A235" s="68" t="s">
        <v>679</v>
      </c>
      <c r="B235" s="101"/>
      <c r="F235" s="96"/>
      <c r="G235" s="96"/>
    </row>
    <row r="236" spans="1:7" x14ac:dyDescent="0.35">
      <c r="A236" s="68" t="s">
        <v>680</v>
      </c>
      <c r="B236" s="101"/>
      <c r="F236" s="96"/>
      <c r="G236" s="96"/>
    </row>
    <row r="237" spans="1:7" x14ac:dyDescent="0.35">
      <c r="A237" s="85"/>
      <c r="B237" s="92" t="s">
        <v>681</v>
      </c>
      <c r="C237" s="85" t="s">
        <v>614</v>
      </c>
      <c r="D237" s="85" t="s">
        <v>615</v>
      </c>
      <c r="E237" s="87"/>
      <c r="F237" s="85" t="s">
        <v>435</v>
      </c>
      <c r="G237" s="85" t="s">
        <v>616</v>
      </c>
    </row>
    <row r="238" spans="1:7" x14ac:dyDescent="0.35">
      <c r="A238" s="68" t="s">
        <v>682</v>
      </c>
      <c r="B238" s="68" t="s">
        <v>647</v>
      </c>
      <c r="C238" s="93">
        <v>0.47380227694441396</v>
      </c>
      <c r="F238" s="135"/>
      <c r="G238" s="135"/>
    </row>
    <row r="239" spans="1:7" x14ac:dyDescent="0.35">
      <c r="F239" s="135"/>
      <c r="G239" s="135"/>
    </row>
    <row r="240" spans="1:7" x14ac:dyDescent="0.35">
      <c r="B240" s="83" t="s">
        <v>648</v>
      </c>
      <c r="F240" s="135"/>
      <c r="G240" s="135"/>
    </row>
    <row r="241" spans="1:7" x14ac:dyDescent="0.35">
      <c r="A241" s="68" t="s">
        <v>683</v>
      </c>
      <c r="B241" s="68" t="s">
        <v>650</v>
      </c>
      <c r="C241" s="115">
        <v>6619.2426186399189</v>
      </c>
      <c r="D241" s="68">
        <v>130239</v>
      </c>
      <c r="F241" s="96">
        <f>IF($C$249=0,"",IF(C241="[Mark as ND1 if not relevant]","",C241/$C$249))</f>
        <v>0.43806337686579144</v>
      </c>
      <c r="G241" s="96">
        <f>IF($D$249=0,"",IF(D241="[Mark as ND1 if not relevant]","",D241/$D$249))</f>
        <v>0.58566758252876872</v>
      </c>
    </row>
    <row r="242" spans="1:7" x14ac:dyDescent="0.35">
      <c r="A242" s="68" t="s">
        <v>684</v>
      </c>
      <c r="B242" s="68" t="s">
        <v>652</v>
      </c>
      <c r="C242" s="115">
        <v>1603.6095616199957</v>
      </c>
      <c r="D242" s="68">
        <v>21984</v>
      </c>
      <c r="F242" s="96">
        <f t="shared" ref="F242:F248" si="6">IF($C$249=0,"",IF(C242="[Mark as ND1 if not relevant]","",C242/$C$249))</f>
        <v>0.10612734117938534</v>
      </c>
      <c r="G242" s="96">
        <f t="shared" ref="G242:G248" si="7">IF($D$249=0,"",IF(D242="[Mark as ND1 if not relevant]","",D242/$D$249))</f>
        <v>9.8859144605782073E-2</v>
      </c>
    </row>
    <row r="243" spans="1:7" x14ac:dyDescent="0.35">
      <c r="A243" s="68" t="s">
        <v>685</v>
      </c>
      <c r="B243" s="68" t="s">
        <v>654</v>
      </c>
      <c r="C243" s="115">
        <v>1613.8567780799906</v>
      </c>
      <c r="D243" s="68">
        <v>20088</v>
      </c>
      <c r="F243" s="96">
        <f t="shared" si="6"/>
        <v>0.10680550490665214</v>
      </c>
      <c r="G243" s="96">
        <f t="shared" si="7"/>
        <v>9.0333083007685153E-2</v>
      </c>
    </row>
    <row r="244" spans="1:7" x14ac:dyDescent="0.35">
      <c r="A244" s="68" t="s">
        <v>686</v>
      </c>
      <c r="B244" s="68" t="s">
        <v>656</v>
      </c>
      <c r="C244" s="115">
        <v>1644.0790876200053</v>
      </c>
      <c r="D244" s="68">
        <v>18259</v>
      </c>
      <c r="F244" s="96">
        <f t="shared" si="6"/>
        <v>0.10880562602874246</v>
      </c>
      <c r="G244" s="96">
        <f t="shared" si="7"/>
        <v>8.2108311560997765E-2</v>
      </c>
    </row>
    <row r="245" spans="1:7" x14ac:dyDescent="0.35">
      <c r="A245" s="68" t="s">
        <v>687</v>
      </c>
      <c r="B245" s="68" t="s">
        <v>658</v>
      </c>
      <c r="C245" s="115">
        <v>1495.2528407800066</v>
      </c>
      <c r="D245" s="68">
        <v>14936</v>
      </c>
      <c r="F245" s="96">
        <f t="shared" si="6"/>
        <v>9.8956262285313512E-2</v>
      </c>
      <c r="G245" s="96">
        <f t="shared" si="7"/>
        <v>6.7165219424670713E-2</v>
      </c>
    </row>
    <row r="246" spans="1:7" x14ac:dyDescent="0.35">
      <c r="A246" s="68" t="s">
        <v>688</v>
      </c>
      <c r="B246" s="68" t="s">
        <v>660</v>
      </c>
      <c r="C246" s="115">
        <v>1161.3968800799994</v>
      </c>
      <c r="D246" s="68">
        <v>9739</v>
      </c>
      <c r="F246" s="96">
        <f t="shared" si="6"/>
        <v>7.6861578957167331E-2</v>
      </c>
      <c r="G246" s="96">
        <f t="shared" si="7"/>
        <v>4.3794996784739429E-2</v>
      </c>
    </row>
    <row r="247" spans="1:7" x14ac:dyDescent="0.35">
      <c r="A247" s="68" t="s">
        <v>689</v>
      </c>
      <c r="B247" s="68" t="s">
        <v>662</v>
      </c>
      <c r="C247" s="115">
        <v>740.50499822999871</v>
      </c>
      <c r="D247" s="68">
        <v>5205</v>
      </c>
      <c r="F247" s="96">
        <f t="shared" si="6"/>
        <v>4.9006833379569251E-2</v>
      </c>
      <c r="G247" s="96">
        <f t="shared" si="7"/>
        <v>2.3406197583383175E-2</v>
      </c>
    </row>
    <row r="248" spans="1:7" x14ac:dyDescent="0.35">
      <c r="A248" s="68" t="s">
        <v>690</v>
      </c>
      <c r="B248" s="68" t="s">
        <v>664</v>
      </c>
      <c r="C248" s="115">
        <v>232.29691305000037</v>
      </c>
      <c r="D248" s="68">
        <v>1927</v>
      </c>
      <c r="F248" s="96">
        <f t="shared" si="6"/>
        <v>1.5373476397378447E-2</v>
      </c>
      <c r="G248" s="96">
        <f t="shared" si="7"/>
        <v>8.6654645039729826E-3</v>
      </c>
    </row>
    <row r="249" spans="1:7" x14ac:dyDescent="0.35">
      <c r="A249" s="68" t="s">
        <v>691</v>
      </c>
      <c r="B249" s="98" t="s">
        <v>64</v>
      </c>
      <c r="C249" s="89">
        <f>SUM(C241:C248)</f>
        <v>15110.239678099917</v>
      </c>
      <c r="D249" s="144">
        <f>SUM(D241:D248)</f>
        <v>222377</v>
      </c>
      <c r="F249" s="94">
        <f>SUM(F241:F248)</f>
        <v>0.99999999999999989</v>
      </c>
      <c r="G249" s="94">
        <f>SUM(G241:G248)</f>
        <v>0.99999999999999989</v>
      </c>
    </row>
    <row r="250" spans="1:7" x14ac:dyDescent="0.35">
      <c r="A250" s="68" t="s">
        <v>692</v>
      </c>
      <c r="B250" s="101" t="s">
        <v>667</v>
      </c>
      <c r="C250" s="89"/>
      <c r="D250" s="144"/>
      <c r="F250" s="96">
        <f t="shared" ref="F250:F255" si="8">IF($C$249=0,"",IF(C250="[for completion]","",C250/$C$249))</f>
        <v>0</v>
      </c>
      <c r="G250" s="96">
        <f t="shared" ref="G250:G255" si="9">IF($D$249=0,"",IF(D250="[for completion]","",D250/$D$249))</f>
        <v>0</v>
      </c>
    </row>
    <row r="251" spans="1:7" x14ac:dyDescent="0.35">
      <c r="A251" s="68" t="s">
        <v>693</v>
      </c>
      <c r="B251" s="101" t="s">
        <v>669</v>
      </c>
      <c r="C251" s="89"/>
      <c r="D251" s="144"/>
      <c r="F251" s="96">
        <f t="shared" si="8"/>
        <v>0</v>
      </c>
      <c r="G251" s="96">
        <f t="shared" si="9"/>
        <v>0</v>
      </c>
    </row>
    <row r="252" spans="1:7" x14ac:dyDescent="0.35">
      <c r="A252" s="68" t="s">
        <v>694</v>
      </c>
      <c r="B252" s="101" t="s">
        <v>671</v>
      </c>
      <c r="C252" s="89"/>
      <c r="D252" s="144"/>
      <c r="F252" s="96">
        <f t="shared" si="8"/>
        <v>0</v>
      </c>
      <c r="G252" s="96">
        <f t="shared" si="9"/>
        <v>0</v>
      </c>
    </row>
    <row r="253" spans="1:7" x14ac:dyDescent="0.35">
      <c r="A253" s="68" t="s">
        <v>695</v>
      </c>
      <c r="B253" s="101" t="s">
        <v>673</v>
      </c>
      <c r="C253" s="89"/>
      <c r="D253" s="144"/>
      <c r="F253" s="96">
        <f t="shared" si="8"/>
        <v>0</v>
      </c>
      <c r="G253" s="96">
        <f t="shared" si="9"/>
        <v>0</v>
      </c>
    </row>
    <row r="254" spans="1:7" x14ac:dyDescent="0.35">
      <c r="A254" s="68" t="s">
        <v>696</v>
      </c>
      <c r="B254" s="101" t="s">
        <v>675</v>
      </c>
      <c r="C254" s="89"/>
      <c r="D254" s="144"/>
      <c r="F254" s="96">
        <f t="shared" si="8"/>
        <v>0</v>
      </c>
      <c r="G254" s="96">
        <f t="shared" si="9"/>
        <v>0</v>
      </c>
    </row>
    <row r="255" spans="1:7" x14ac:dyDescent="0.35">
      <c r="A255" s="68" t="s">
        <v>697</v>
      </c>
      <c r="B255" s="101" t="s">
        <v>677</v>
      </c>
      <c r="C255" s="89"/>
      <c r="D255" s="144"/>
      <c r="F255" s="96">
        <f t="shared" si="8"/>
        <v>0</v>
      </c>
      <c r="G255" s="96">
        <f t="shared" si="9"/>
        <v>0</v>
      </c>
    </row>
    <row r="256" spans="1:7" x14ac:dyDescent="0.35">
      <c r="A256" s="68" t="s">
        <v>698</v>
      </c>
      <c r="B256" s="101"/>
      <c r="F256" s="97"/>
      <c r="G256" s="97"/>
    </row>
    <row r="257" spans="1:7" x14ac:dyDescent="0.35">
      <c r="A257" s="68" t="s">
        <v>699</v>
      </c>
      <c r="B257" s="101"/>
      <c r="F257" s="97"/>
      <c r="G257" s="97"/>
    </row>
    <row r="258" spans="1:7" x14ac:dyDescent="0.35">
      <c r="A258" s="68" t="s">
        <v>700</v>
      </c>
      <c r="B258" s="101"/>
      <c r="F258" s="97"/>
      <c r="G258" s="97"/>
    </row>
    <row r="259" spans="1:7" x14ac:dyDescent="0.35">
      <c r="A259" s="85"/>
      <c r="B259" s="92" t="s">
        <v>701</v>
      </c>
      <c r="C259" s="85" t="s">
        <v>435</v>
      </c>
      <c r="D259" s="85"/>
      <c r="E259" s="87"/>
      <c r="F259" s="85"/>
      <c r="G259" s="85"/>
    </row>
    <row r="260" spans="1:7" x14ac:dyDescent="0.35">
      <c r="A260" s="68" t="s">
        <v>702</v>
      </c>
      <c r="B260" s="68" t="s">
        <v>1876</v>
      </c>
      <c r="C260" s="93">
        <v>0</v>
      </c>
      <c r="E260" s="93"/>
      <c r="F260" s="93"/>
      <c r="G260" s="93"/>
    </row>
    <row r="261" spans="1:7" x14ac:dyDescent="0.35">
      <c r="A261" s="68" t="s">
        <v>703</v>
      </c>
      <c r="B261" s="68" t="s">
        <v>704</v>
      </c>
      <c r="C261" s="93">
        <v>0</v>
      </c>
      <c r="E261" s="93"/>
      <c r="F261" s="93"/>
    </row>
    <row r="262" spans="1:7" x14ac:dyDescent="0.35">
      <c r="A262" s="68" t="s">
        <v>705</v>
      </c>
      <c r="B262" s="68" t="s">
        <v>706</v>
      </c>
      <c r="C262" s="93">
        <v>0</v>
      </c>
      <c r="E262" s="93"/>
      <c r="F262" s="93"/>
    </row>
    <row r="263" spans="1:7" x14ac:dyDescent="0.35">
      <c r="A263" s="68" t="s">
        <v>707</v>
      </c>
      <c r="B263" s="68" t="s">
        <v>708</v>
      </c>
      <c r="C263" s="93">
        <v>0</v>
      </c>
      <c r="E263" s="93"/>
      <c r="F263" s="93"/>
    </row>
    <row r="264" spans="1:7" x14ac:dyDescent="0.35">
      <c r="A264" s="68" t="s">
        <v>709</v>
      </c>
      <c r="B264" s="83" t="s">
        <v>710</v>
      </c>
      <c r="C264" s="93">
        <v>0</v>
      </c>
      <c r="D264" s="79"/>
      <c r="E264" s="79"/>
      <c r="F264" s="107"/>
      <c r="G264" s="107"/>
    </row>
    <row r="265" spans="1:7" x14ac:dyDescent="0.35">
      <c r="A265" s="68" t="s">
        <v>711</v>
      </c>
      <c r="B265" s="68" t="s">
        <v>62</v>
      </c>
      <c r="C265" s="93">
        <v>1</v>
      </c>
      <c r="E265" s="93"/>
      <c r="F265" s="93"/>
    </row>
    <row r="266" spans="1:7" x14ac:dyDescent="0.35">
      <c r="A266" s="68" t="s">
        <v>712</v>
      </c>
      <c r="B266" s="101" t="s">
        <v>714</v>
      </c>
      <c r="C266" s="145"/>
      <c r="E266" s="93"/>
      <c r="F266" s="93"/>
    </row>
    <row r="267" spans="1:7" x14ac:dyDescent="0.35">
      <c r="A267" s="68" t="s">
        <v>713</v>
      </c>
      <c r="B267" s="101" t="s">
        <v>716</v>
      </c>
      <c r="C267" s="94"/>
      <c r="E267" s="93"/>
      <c r="F267" s="93"/>
    </row>
    <row r="268" spans="1:7" x14ac:dyDescent="0.35">
      <c r="A268" s="68" t="s">
        <v>715</v>
      </c>
      <c r="B268" s="101" t="s">
        <v>718</v>
      </c>
      <c r="C268" s="94"/>
      <c r="E268" s="93"/>
      <c r="F268" s="93"/>
    </row>
    <row r="269" spans="1:7" x14ac:dyDescent="0.35">
      <c r="A269" s="68" t="s">
        <v>717</v>
      </c>
      <c r="B269" s="101" t="s">
        <v>720</v>
      </c>
      <c r="C269" s="94"/>
      <c r="E269" s="93"/>
      <c r="F269" s="93"/>
    </row>
    <row r="270" spans="1:7" x14ac:dyDescent="0.35">
      <c r="A270" s="68" t="s">
        <v>719</v>
      </c>
      <c r="B270" s="101" t="s">
        <v>165</v>
      </c>
      <c r="C270" s="94"/>
      <c r="E270" s="93"/>
      <c r="F270" s="93"/>
    </row>
    <row r="271" spans="1:7" x14ac:dyDescent="0.35">
      <c r="A271" s="68" t="s">
        <v>721</v>
      </c>
      <c r="B271" s="101" t="s">
        <v>165</v>
      </c>
      <c r="C271" s="94"/>
      <c r="E271" s="93"/>
      <c r="F271" s="93"/>
    </row>
    <row r="272" spans="1:7" x14ac:dyDescent="0.35">
      <c r="A272" s="68" t="s">
        <v>722</v>
      </c>
      <c r="B272" s="101" t="s">
        <v>165</v>
      </c>
      <c r="C272" s="94"/>
      <c r="E272" s="93"/>
      <c r="F272" s="93"/>
    </row>
    <row r="273" spans="1:7" x14ac:dyDescent="0.35">
      <c r="A273" s="68" t="s">
        <v>723</v>
      </c>
      <c r="B273" s="101" t="s">
        <v>165</v>
      </c>
      <c r="C273" s="94"/>
      <c r="E273" s="93"/>
      <c r="F273" s="93"/>
    </row>
    <row r="274" spans="1:7" x14ac:dyDescent="0.35">
      <c r="A274" s="68" t="s">
        <v>724</v>
      </c>
      <c r="B274" s="101" t="s">
        <v>165</v>
      </c>
      <c r="C274" s="94"/>
      <c r="E274" s="93"/>
      <c r="F274" s="93"/>
    </row>
    <row r="275" spans="1:7" x14ac:dyDescent="0.35">
      <c r="A275" s="68" t="s">
        <v>725</v>
      </c>
      <c r="B275" s="101" t="s">
        <v>165</v>
      </c>
      <c r="C275" s="94"/>
      <c r="E275" s="93"/>
      <c r="F275" s="93"/>
    </row>
    <row r="276" spans="1:7" x14ac:dyDescent="0.35">
      <c r="A276" s="85"/>
      <c r="B276" s="92" t="s">
        <v>726</v>
      </c>
      <c r="C276" s="85" t="s">
        <v>435</v>
      </c>
      <c r="D276" s="85"/>
      <c r="E276" s="87"/>
      <c r="F276" s="85"/>
      <c r="G276" s="88"/>
    </row>
    <row r="277" spans="1:7" x14ac:dyDescent="0.35">
      <c r="A277" s="68" t="s">
        <v>727</v>
      </c>
      <c r="B277" s="68" t="s">
        <v>728</v>
      </c>
      <c r="C277" s="93">
        <v>1</v>
      </c>
      <c r="E277" s="62"/>
      <c r="F277" s="62"/>
    </row>
    <row r="278" spans="1:7" x14ac:dyDescent="0.35">
      <c r="A278" s="68" t="s">
        <v>729</v>
      </c>
      <c r="B278" s="68" t="s">
        <v>730</v>
      </c>
      <c r="C278" s="93">
        <v>0</v>
      </c>
      <c r="E278" s="62"/>
      <c r="F278" s="62"/>
    </row>
    <row r="279" spans="1:7" x14ac:dyDescent="0.35">
      <c r="A279" s="68" t="s">
        <v>731</v>
      </c>
      <c r="B279" s="68" t="s">
        <v>62</v>
      </c>
      <c r="C279" s="93">
        <v>0</v>
      </c>
      <c r="E279" s="62"/>
      <c r="F279" s="62"/>
    </row>
    <row r="280" spans="1:7" x14ac:dyDescent="0.35">
      <c r="A280" s="68" t="s">
        <v>732</v>
      </c>
      <c r="C280" s="94"/>
      <c r="E280" s="62"/>
      <c r="F280" s="62"/>
    </row>
    <row r="281" spans="1:7" x14ac:dyDescent="0.35">
      <c r="A281" s="68" t="s">
        <v>733</v>
      </c>
      <c r="C281" s="94"/>
      <c r="E281" s="62"/>
      <c r="F281" s="62"/>
    </row>
    <row r="282" spans="1:7" x14ac:dyDescent="0.35">
      <c r="A282" s="68" t="s">
        <v>734</v>
      </c>
      <c r="C282" s="94"/>
      <c r="E282" s="62"/>
      <c r="F282" s="62"/>
    </row>
    <row r="283" spans="1:7" x14ac:dyDescent="0.35">
      <c r="A283" s="68" t="s">
        <v>735</v>
      </c>
      <c r="C283" s="94"/>
      <c r="E283" s="62"/>
      <c r="F283" s="62"/>
    </row>
    <row r="284" spans="1:7" x14ac:dyDescent="0.35">
      <c r="A284" s="68" t="s">
        <v>736</v>
      </c>
      <c r="C284" s="94"/>
      <c r="E284" s="62"/>
      <c r="F284" s="62"/>
    </row>
    <row r="285" spans="1:7" x14ac:dyDescent="0.35">
      <c r="A285" s="68" t="s">
        <v>737</v>
      </c>
      <c r="C285" s="94"/>
      <c r="E285" s="62"/>
      <c r="F285" s="62"/>
    </row>
    <row r="286" spans="1:7" x14ac:dyDescent="0.35">
      <c r="A286" s="86"/>
      <c r="B286" s="86" t="s">
        <v>1877</v>
      </c>
      <c r="C286" s="86" t="s">
        <v>50</v>
      </c>
      <c r="D286" s="86" t="s">
        <v>1878</v>
      </c>
      <c r="E286" s="86"/>
      <c r="F286" s="86" t="s">
        <v>435</v>
      </c>
      <c r="G286" s="86" t="s">
        <v>1879</v>
      </c>
    </row>
    <row r="287" spans="1:7" x14ac:dyDescent="0.35">
      <c r="A287" s="68" t="s">
        <v>1880</v>
      </c>
      <c r="B287" s="83" t="s">
        <v>553</v>
      </c>
      <c r="E287" s="71"/>
      <c r="F287" s="96" t="str">
        <f>IF($C$305=0,"",IF(C287="[For completion]","",C287/$C$305))</f>
        <v/>
      </c>
      <c r="G287" s="96" t="str">
        <f>IF($D$305=0,"",IF(D287="[For completion]","",D287/$D$305))</f>
        <v/>
      </c>
    </row>
    <row r="288" spans="1:7" x14ac:dyDescent="0.35">
      <c r="A288" s="68" t="s">
        <v>1881</v>
      </c>
      <c r="B288" s="83" t="s">
        <v>553</v>
      </c>
      <c r="E288" s="71"/>
      <c r="F288" s="96" t="str">
        <f t="shared" ref="F288:F304" si="10">IF($C$305=0,"",IF(C288="[For completion]","",C288/$C$305))</f>
        <v/>
      </c>
      <c r="G288" s="96" t="str">
        <f t="shared" ref="G288:G304" si="11">IF($D$305=0,"",IF(D288="[For completion]","",D288/$D$305))</f>
        <v/>
      </c>
    </row>
    <row r="289" spans="1:7" x14ac:dyDescent="0.35">
      <c r="A289" s="68" t="s">
        <v>1882</v>
      </c>
      <c r="B289" s="83" t="s">
        <v>553</v>
      </c>
      <c r="E289" s="71"/>
      <c r="F289" s="96" t="str">
        <f t="shared" si="10"/>
        <v/>
      </c>
      <c r="G289" s="96" t="str">
        <f t="shared" si="11"/>
        <v/>
      </c>
    </row>
    <row r="290" spans="1:7" x14ac:dyDescent="0.35">
      <c r="A290" s="68" t="s">
        <v>1883</v>
      </c>
      <c r="B290" s="83" t="s">
        <v>553</v>
      </c>
      <c r="E290" s="71"/>
      <c r="F290" s="96" t="str">
        <f t="shared" si="10"/>
        <v/>
      </c>
      <c r="G290" s="96" t="str">
        <f t="shared" si="11"/>
        <v/>
      </c>
    </row>
    <row r="291" spans="1:7" x14ac:dyDescent="0.35">
      <c r="A291" s="68" t="s">
        <v>1884</v>
      </c>
      <c r="B291" s="83" t="s">
        <v>553</v>
      </c>
      <c r="E291" s="71"/>
      <c r="F291" s="96" t="str">
        <f t="shared" si="10"/>
        <v/>
      </c>
      <c r="G291" s="96" t="str">
        <f t="shared" si="11"/>
        <v/>
      </c>
    </row>
    <row r="292" spans="1:7" x14ac:dyDescent="0.35">
      <c r="A292" s="68" t="s">
        <v>1885</v>
      </c>
      <c r="B292" s="83" t="s">
        <v>553</v>
      </c>
      <c r="E292" s="71"/>
      <c r="F292" s="96" t="str">
        <f t="shared" si="10"/>
        <v/>
      </c>
      <c r="G292" s="96" t="str">
        <f t="shared" si="11"/>
        <v/>
      </c>
    </row>
    <row r="293" spans="1:7" x14ac:dyDescent="0.35">
      <c r="A293" s="68" t="s">
        <v>1886</v>
      </c>
      <c r="B293" s="83" t="s">
        <v>553</v>
      </c>
      <c r="E293" s="71"/>
      <c r="F293" s="96" t="str">
        <f t="shared" si="10"/>
        <v/>
      </c>
      <c r="G293" s="96" t="str">
        <f t="shared" si="11"/>
        <v/>
      </c>
    </row>
    <row r="294" spans="1:7" x14ac:dyDescent="0.35">
      <c r="A294" s="68" t="s">
        <v>1887</v>
      </c>
      <c r="B294" s="83" t="s">
        <v>553</v>
      </c>
      <c r="E294" s="71"/>
      <c r="F294" s="96" t="str">
        <f t="shared" si="10"/>
        <v/>
      </c>
      <c r="G294" s="96" t="str">
        <f t="shared" si="11"/>
        <v/>
      </c>
    </row>
    <row r="295" spans="1:7" x14ac:dyDescent="0.35">
      <c r="A295" s="68" t="s">
        <v>1888</v>
      </c>
      <c r="B295" s="83" t="s">
        <v>553</v>
      </c>
      <c r="E295" s="71"/>
      <c r="F295" s="96" t="str">
        <f t="shared" si="10"/>
        <v/>
      </c>
      <c r="G295" s="96" t="str">
        <f t="shared" si="11"/>
        <v/>
      </c>
    </row>
    <row r="296" spans="1:7" x14ac:dyDescent="0.35">
      <c r="A296" s="68" t="s">
        <v>1889</v>
      </c>
      <c r="B296" s="83" t="s">
        <v>553</v>
      </c>
      <c r="E296" s="71"/>
      <c r="F296" s="96" t="str">
        <f t="shared" si="10"/>
        <v/>
      </c>
      <c r="G296" s="96" t="str">
        <f t="shared" si="11"/>
        <v/>
      </c>
    </row>
    <row r="297" spans="1:7" x14ac:dyDescent="0.35">
      <c r="A297" s="68" t="s">
        <v>1890</v>
      </c>
      <c r="B297" s="83" t="s">
        <v>553</v>
      </c>
      <c r="E297" s="71"/>
      <c r="F297" s="96" t="str">
        <f t="shared" si="10"/>
        <v/>
      </c>
      <c r="G297" s="96" t="str">
        <f t="shared" si="11"/>
        <v/>
      </c>
    </row>
    <row r="298" spans="1:7" x14ac:dyDescent="0.35">
      <c r="A298" s="68" t="s">
        <v>1891</v>
      </c>
      <c r="B298" s="83" t="s">
        <v>553</v>
      </c>
      <c r="E298" s="71"/>
      <c r="F298" s="96" t="str">
        <f t="shared" si="10"/>
        <v/>
      </c>
      <c r="G298" s="96" t="str">
        <f t="shared" si="11"/>
        <v/>
      </c>
    </row>
    <row r="299" spans="1:7" x14ac:dyDescent="0.35">
      <c r="A299" s="68" t="s">
        <v>1892</v>
      </c>
      <c r="B299" s="83" t="s">
        <v>553</v>
      </c>
      <c r="E299" s="71"/>
      <c r="F299" s="96" t="str">
        <f t="shared" si="10"/>
        <v/>
      </c>
      <c r="G299" s="96" t="str">
        <f t="shared" si="11"/>
        <v/>
      </c>
    </row>
    <row r="300" spans="1:7" x14ac:dyDescent="0.35">
      <c r="A300" s="68" t="s">
        <v>1893</v>
      </c>
      <c r="B300" s="83" t="s">
        <v>553</v>
      </c>
      <c r="E300" s="71"/>
      <c r="F300" s="96" t="str">
        <f t="shared" si="10"/>
        <v/>
      </c>
      <c r="G300" s="96" t="str">
        <f t="shared" si="11"/>
        <v/>
      </c>
    </row>
    <row r="301" spans="1:7" x14ac:dyDescent="0.35">
      <c r="A301" s="68" t="s">
        <v>1894</v>
      </c>
      <c r="B301" s="83" t="s">
        <v>553</v>
      </c>
      <c r="E301" s="71"/>
      <c r="F301" s="96" t="str">
        <f t="shared" si="10"/>
        <v/>
      </c>
      <c r="G301" s="96" t="str">
        <f t="shared" si="11"/>
        <v/>
      </c>
    </row>
    <row r="302" spans="1:7" x14ac:dyDescent="0.35">
      <c r="A302" s="68" t="s">
        <v>1895</v>
      </c>
      <c r="B302" s="83" t="s">
        <v>553</v>
      </c>
      <c r="E302" s="71"/>
      <c r="F302" s="96" t="str">
        <f t="shared" si="10"/>
        <v/>
      </c>
      <c r="G302" s="96" t="str">
        <f t="shared" si="11"/>
        <v/>
      </c>
    </row>
    <row r="303" spans="1:7" x14ac:dyDescent="0.35">
      <c r="A303" s="68" t="s">
        <v>1896</v>
      </c>
      <c r="B303" s="83" t="s">
        <v>553</v>
      </c>
      <c r="E303" s="71"/>
      <c r="F303" s="96" t="str">
        <f t="shared" si="10"/>
        <v/>
      </c>
      <c r="G303" s="96" t="str">
        <f t="shared" si="11"/>
        <v/>
      </c>
    </row>
    <row r="304" spans="1:7" x14ac:dyDescent="0.35">
      <c r="A304" s="68" t="s">
        <v>1897</v>
      </c>
      <c r="B304" s="83" t="s">
        <v>1898</v>
      </c>
      <c r="E304" s="71"/>
      <c r="F304" s="96" t="str">
        <f t="shared" si="10"/>
        <v/>
      </c>
      <c r="G304" s="96" t="str">
        <f t="shared" si="11"/>
        <v/>
      </c>
    </row>
    <row r="305" spans="1:7" x14ac:dyDescent="0.35">
      <c r="A305" s="68" t="s">
        <v>1899</v>
      </c>
      <c r="B305" s="83" t="s">
        <v>64</v>
      </c>
      <c r="C305" s="68">
        <f>SUM(C287:C304)</f>
        <v>0</v>
      </c>
      <c r="D305" s="68">
        <f>SUM(D287:D304)</f>
        <v>0</v>
      </c>
      <c r="E305" s="71"/>
      <c r="F305" s="135">
        <f>SUM(F287:F304)</f>
        <v>0</v>
      </c>
      <c r="G305" s="135">
        <f>SUM(G287:G304)</f>
        <v>0</v>
      </c>
    </row>
    <row r="306" spans="1:7" x14ac:dyDescent="0.35">
      <c r="A306" s="68" t="s">
        <v>1900</v>
      </c>
      <c r="B306" s="83"/>
      <c r="E306" s="71"/>
      <c r="F306" s="71"/>
      <c r="G306" s="71"/>
    </row>
    <row r="307" spans="1:7" x14ac:dyDescent="0.35">
      <c r="A307" s="68" t="s">
        <v>1901</v>
      </c>
      <c r="B307" s="83"/>
      <c r="E307" s="71"/>
      <c r="F307" s="71"/>
      <c r="G307" s="71"/>
    </row>
    <row r="308" spans="1:7" x14ac:dyDescent="0.35">
      <c r="A308" s="68" t="s">
        <v>1902</v>
      </c>
      <c r="B308" s="83"/>
      <c r="E308" s="71"/>
      <c r="F308" s="71"/>
      <c r="G308" s="71"/>
    </row>
    <row r="309" spans="1:7" x14ac:dyDescent="0.35">
      <c r="A309" s="86"/>
      <c r="B309" s="86" t="s">
        <v>1903</v>
      </c>
      <c r="C309" s="86" t="s">
        <v>50</v>
      </c>
      <c r="D309" s="86" t="s">
        <v>1878</v>
      </c>
      <c r="E309" s="86"/>
      <c r="F309" s="86" t="s">
        <v>435</v>
      </c>
      <c r="G309" s="86" t="s">
        <v>1879</v>
      </c>
    </row>
    <row r="310" spans="1:7" x14ac:dyDescent="0.35">
      <c r="A310" s="68" t="s">
        <v>1904</v>
      </c>
      <c r="B310" s="83" t="s">
        <v>553</v>
      </c>
      <c r="E310" s="71"/>
      <c r="F310" s="96" t="str">
        <f>IF($C$328=0,"",IF(C310="[For completion]","",C310/$C$328))</f>
        <v/>
      </c>
      <c r="G310" s="96" t="str">
        <f>IF($D$328=0,"",IF(D310="[For completion]","",D310/$D$328))</f>
        <v/>
      </c>
    </row>
    <row r="311" spans="1:7" x14ac:dyDescent="0.35">
      <c r="A311" s="68" t="s">
        <v>1905</v>
      </c>
      <c r="B311" s="83" t="s">
        <v>553</v>
      </c>
      <c r="E311" s="71"/>
      <c r="F311" s="71"/>
      <c r="G311" s="71"/>
    </row>
    <row r="312" spans="1:7" x14ac:dyDescent="0.35">
      <c r="A312" s="68" t="s">
        <v>1906</v>
      </c>
      <c r="B312" s="83" t="s">
        <v>553</v>
      </c>
      <c r="E312" s="71"/>
      <c r="F312" s="71"/>
      <c r="G312" s="71"/>
    </row>
    <row r="313" spans="1:7" x14ac:dyDescent="0.35">
      <c r="A313" s="68" t="s">
        <v>1907</v>
      </c>
      <c r="B313" s="83" t="s">
        <v>553</v>
      </c>
      <c r="E313" s="71"/>
      <c r="F313" s="71"/>
      <c r="G313" s="71"/>
    </row>
    <row r="314" spans="1:7" x14ac:dyDescent="0.35">
      <c r="A314" s="68" t="s">
        <v>1908</v>
      </c>
      <c r="B314" s="83" t="s">
        <v>553</v>
      </c>
      <c r="E314" s="71"/>
      <c r="F314" s="71"/>
      <c r="G314" s="71"/>
    </row>
    <row r="315" spans="1:7" x14ac:dyDescent="0.35">
      <c r="A315" s="68" t="s">
        <v>1909</v>
      </c>
      <c r="B315" s="83" t="s">
        <v>553</v>
      </c>
      <c r="E315" s="71"/>
      <c r="F315" s="71"/>
      <c r="G315" s="71"/>
    </row>
    <row r="316" spans="1:7" x14ac:dyDescent="0.35">
      <c r="A316" s="68" t="s">
        <v>1910</v>
      </c>
      <c r="B316" s="83" t="s">
        <v>553</v>
      </c>
      <c r="E316" s="71"/>
      <c r="F316" s="71"/>
      <c r="G316" s="71"/>
    </row>
    <row r="317" spans="1:7" x14ac:dyDescent="0.35">
      <c r="A317" s="68" t="s">
        <v>1911</v>
      </c>
      <c r="B317" s="83" t="s">
        <v>553</v>
      </c>
      <c r="E317" s="71"/>
      <c r="F317" s="71"/>
      <c r="G317" s="71"/>
    </row>
    <row r="318" spans="1:7" x14ac:dyDescent="0.35">
      <c r="A318" s="68" t="s">
        <v>1912</v>
      </c>
      <c r="B318" s="83" t="s">
        <v>553</v>
      </c>
      <c r="E318" s="71"/>
      <c r="F318" s="71"/>
      <c r="G318" s="71"/>
    </row>
    <row r="319" spans="1:7" x14ac:dyDescent="0.35">
      <c r="A319" s="68" t="s">
        <v>1913</v>
      </c>
      <c r="B319" s="83" t="s">
        <v>553</v>
      </c>
      <c r="E319" s="71"/>
      <c r="F319" s="71"/>
      <c r="G319" s="71"/>
    </row>
    <row r="320" spans="1:7" x14ac:dyDescent="0.35">
      <c r="A320" s="68" t="s">
        <v>1914</v>
      </c>
      <c r="B320" s="83" t="s">
        <v>553</v>
      </c>
      <c r="E320" s="71"/>
      <c r="F320" s="71"/>
      <c r="G320" s="71"/>
    </row>
    <row r="321" spans="1:7" x14ac:dyDescent="0.35">
      <c r="A321" s="68" t="s">
        <v>1915</v>
      </c>
      <c r="B321" s="83" t="s">
        <v>553</v>
      </c>
      <c r="E321" s="71"/>
      <c r="F321" s="71"/>
      <c r="G321" s="71"/>
    </row>
    <row r="322" spans="1:7" x14ac:dyDescent="0.35">
      <c r="A322" s="68" t="s">
        <v>1916</v>
      </c>
      <c r="B322" s="83" t="s">
        <v>553</v>
      </c>
      <c r="E322" s="71"/>
      <c r="F322" s="71"/>
      <c r="G322" s="71"/>
    </row>
    <row r="323" spans="1:7" x14ac:dyDescent="0.35">
      <c r="A323" s="68" t="s">
        <v>1917</v>
      </c>
      <c r="B323" s="83" t="s">
        <v>553</v>
      </c>
      <c r="E323" s="71"/>
      <c r="F323" s="71"/>
      <c r="G323" s="71"/>
    </row>
    <row r="324" spans="1:7" x14ac:dyDescent="0.35">
      <c r="A324" s="68" t="s">
        <v>1918</v>
      </c>
      <c r="B324" s="83" t="s">
        <v>553</v>
      </c>
      <c r="E324" s="71"/>
      <c r="F324" s="71"/>
      <c r="G324" s="71"/>
    </row>
    <row r="325" spans="1:7" x14ac:dyDescent="0.35">
      <c r="A325" s="68" t="s">
        <v>1919</v>
      </c>
      <c r="B325" s="83" t="s">
        <v>553</v>
      </c>
      <c r="E325" s="71"/>
      <c r="F325" s="71"/>
      <c r="G325" s="71"/>
    </row>
    <row r="326" spans="1:7" x14ac:dyDescent="0.35">
      <c r="A326" s="68" t="s">
        <v>1920</v>
      </c>
      <c r="B326" s="83" t="s">
        <v>553</v>
      </c>
      <c r="E326" s="71"/>
      <c r="F326" s="71"/>
      <c r="G326" s="71"/>
    </row>
    <row r="327" spans="1:7" x14ac:dyDescent="0.35">
      <c r="A327" s="68" t="s">
        <v>1921</v>
      </c>
      <c r="B327" s="83" t="s">
        <v>1898</v>
      </c>
      <c r="E327" s="71"/>
      <c r="F327" s="71"/>
      <c r="G327" s="71"/>
    </row>
    <row r="328" spans="1:7" x14ac:dyDescent="0.35">
      <c r="A328" s="68" t="s">
        <v>1922</v>
      </c>
      <c r="B328" s="83" t="s">
        <v>64</v>
      </c>
      <c r="C328" s="68">
        <f>SUM(C310:C327)</f>
        <v>0</v>
      </c>
      <c r="D328" s="68">
        <f>SUM(D310:D327)</f>
        <v>0</v>
      </c>
      <c r="E328" s="71"/>
      <c r="F328" s="135">
        <f>SUM(F310:F327)</f>
        <v>0</v>
      </c>
      <c r="G328" s="135">
        <f>SUM(G310:G327)</f>
        <v>0</v>
      </c>
    </row>
    <row r="329" spans="1:7" x14ac:dyDescent="0.35">
      <c r="A329" s="68" t="s">
        <v>1923</v>
      </c>
      <c r="B329" s="83"/>
      <c r="E329" s="71"/>
      <c r="F329" s="71"/>
      <c r="G329" s="71"/>
    </row>
    <row r="330" spans="1:7" x14ac:dyDescent="0.35">
      <c r="A330" s="68" t="s">
        <v>1924</v>
      </c>
      <c r="B330" s="83"/>
      <c r="E330" s="71"/>
      <c r="F330" s="71"/>
      <c r="G330" s="71"/>
    </row>
    <row r="331" spans="1:7" x14ac:dyDescent="0.35">
      <c r="A331" s="68" t="s">
        <v>1925</v>
      </c>
      <c r="B331" s="83"/>
      <c r="E331" s="71"/>
      <c r="F331" s="71"/>
      <c r="G331" s="71"/>
    </row>
    <row r="332" spans="1:7" x14ac:dyDescent="0.35">
      <c r="A332" s="86"/>
      <c r="B332" s="86" t="s">
        <v>1926</v>
      </c>
      <c r="C332" s="86" t="s">
        <v>50</v>
      </c>
      <c r="D332" s="86" t="s">
        <v>1878</v>
      </c>
      <c r="E332" s="86"/>
      <c r="F332" s="86" t="s">
        <v>435</v>
      </c>
      <c r="G332" s="86" t="s">
        <v>1879</v>
      </c>
    </row>
    <row r="333" spans="1:7" x14ac:dyDescent="0.35">
      <c r="A333" s="68" t="s">
        <v>1927</v>
      </c>
      <c r="B333" s="83" t="s">
        <v>1928</v>
      </c>
      <c r="E333" s="71"/>
      <c r="F333" s="96" t="str">
        <f>IF($C$343=0,"",IF(C333="[For completion]","",C333/$C$343))</f>
        <v/>
      </c>
      <c r="G333" s="96" t="str">
        <f>IF($D$343=0,"",IF(D333="[For completion]","",D333/$D$343))</f>
        <v/>
      </c>
    </row>
    <row r="334" spans="1:7" x14ac:dyDescent="0.35">
      <c r="A334" s="68" t="s">
        <v>1929</v>
      </c>
      <c r="B334" s="83" t="s">
        <v>1930</v>
      </c>
      <c r="E334" s="71"/>
      <c r="F334" s="96" t="str">
        <f t="shared" ref="F334:F342" si="12">IF($C$343=0,"",IF(C334="[For completion]","",C334/$C$343))</f>
        <v/>
      </c>
      <c r="G334" s="96" t="str">
        <f t="shared" ref="G334:G342" si="13">IF($D$343=0,"",IF(D334="[For completion]","",D334/$D$343))</f>
        <v/>
      </c>
    </row>
    <row r="335" spans="1:7" x14ac:dyDescent="0.35">
      <c r="A335" s="68" t="s">
        <v>1931</v>
      </c>
      <c r="B335" s="83" t="s">
        <v>1932</v>
      </c>
      <c r="E335" s="71"/>
      <c r="F335" s="96" t="str">
        <f t="shared" si="12"/>
        <v/>
      </c>
      <c r="G335" s="96" t="str">
        <f t="shared" si="13"/>
        <v/>
      </c>
    </row>
    <row r="336" spans="1:7" x14ac:dyDescent="0.35">
      <c r="A336" s="68" t="s">
        <v>1933</v>
      </c>
      <c r="B336" s="83" t="s">
        <v>1934</v>
      </c>
      <c r="E336" s="71"/>
      <c r="F336" s="96" t="str">
        <f t="shared" si="12"/>
        <v/>
      </c>
      <c r="G336" s="96" t="str">
        <f t="shared" si="13"/>
        <v/>
      </c>
    </row>
    <row r="337" spans="1:7" x14ac:dyDescent="0.35">
      <c r="A337" s="68" t="s">
        <v>1935</v>
      </c>
      <c r="B337" s="83" t="s">
        <v>1936</v>
      </c>
      <c r="E337" s="71"/>
      <c r="F337" s="96" t="str">
        <f t="shared" si="12"/>
        <v/>
      </c>
      <c r="G337" s="96" t="str">
        <f t="shared" si="13"/>
        <v/>
      </c>
    </row>
    <row r="338" spans="1:7" x14ac:dyDescent="0.35">
      <c r="A338" s="68" t="s">
        <v>1937</v>
      </c>
      <c r="B338" s="83" t="s">
        <v>1938</v>
      </c>
      <c r="E338" s="71"/>
      <c r="F338" s="96" t="str">
        <f t="shared" si="12"/>
        <v/>
      </c>
      <c r="G338" s="96" t="str">
        <f t="shared" si="13"/>
        <v/>
      </c>
    </row>
    <row r="339" spans="1:7" x14ac:dyDescent="0.35">
      <c r="A339" s="68" t="s">
        <v>1939</v>
      </c>
      <c r="B339" s="83" t="s">
        <v>1940</v>
      </c>
      <c r="E339" s="71"/>
      <c r="F339" s="96" t="str">
        <f t="shared" si="12"/>
        <v/>
      </c>
      <c r="G339" s="96" t="str">
        <f t="shared" si="13"/>
        <v/>
      </c>
    </row>
    <row r="340" spans="1:7" x14ac:dyDescent="0.35">
      <c r="A340" s="68" t="s">
        <v>1941</v>
      </c>
      <c r="B340" s="83" t="s">
        <v>1942</v>
      </c>
      <c r="E340" s="71"/>
      <c r="F340" s="96" t="str">
        <f t="shared" si="12"/>
        <v/>
      </c>
      <c r="G340" s="96" t="str">
        <f t="shared" si="13"/>
        <v/>
      </c>
    </row>
    <row r="341" spans="1:7" x14ac:dyDescent="0.35">
      <c r="A341" s="68" t="s">
        <v>1943</v>
      </c>
      <c r="B341" s="83" t="s">
        <v>1944</v>
      </c>
      <c r="E341" s="71"/>
      <c r="F341" s="96" t="str">
        <f t="shared" si="12"/>
        <v/>
      </c>
      <c r="G341" s="96" t="str">
        <f t="shared" si="13"/>
        <v/>
      </c>
    </row>
    <row r="342" spans="1:7" x14ac:dyDescent="0.35">
      <c r="A342" s="68" t="s">
        <v>1945</v>
      </c>
      <c r="B342" s="68" t="s">
        <v>1898</v>
      </c>
      <c r="E342" s="34"/>
      <c r="F342" s="96" t="str">
        <f t="shared" si="12"/>
        <v/>
      </c>
      <c r="G342" s="96" t="str">
        <f t="shared" si="13"/>
        <v/>
      </c>
    </row>
    <row r="343" spans="1:7" x14ac:dyDescent="0.35">
      <c r="A343" s="68" t="s">
        <v>1946</v>
      </c>
      <c r="B343" s="83" t="s">
        <v>64</v>
      </c>
      <c r="C343" s="68">
        <f>SUM(C333:C341)</f>
        <v>0</v>
      </c>
      <c r="D343" s="68">
        <f>SUM(D333:D341)</f>
        <v>0</v>
      </c>
      <c r="E343" s="71"/>
      <c r="F343" s="135">
        <f>SUM(F333:F342)</f>
        <v>0</v>
      </c>
      <c r="G343" s="135">
        <f>SUM(G333:G342)</f>
        <v>0</v>
      </c>
    </row>
    <row r="344" spans="1:7" x14ac:dyDescent="0.35">
      <c r="A344" s="68" t="s">
        <v>1947</v>
      </c>
      <c r="B344" s="83"/>
      <c r="E344" s="71"/>
      <c r="F344" s="71"/>
      <c r="G344" s="71"/>
    </row>
    <row r="345" spans="1:7" x14ac:dyDescent="0.35">
      <c r="A345" s="86"/>
      <c r="B345" s="86" t="s">
        <v>1948</v>
      </c>
      <c r="C345" s="86" t="s">
        <v>50</v>
      </c>
      <c r="D345" s="86" t="s">
        <v>1878</v>
      </c>
      <c r="E345" s="86"/>
      <c r="F345" s="86" t="s">
        <v>435</v>
      </c>
      <c r="G345" s="86" t="s">
        <v>1879</v>
      </c>
    </row>
    <row r="346" spans="1:7" x14ac:dyDescent="0.35">
      <c r="A346" s="68" t="s">
        <v>1949</v>
      </c>
      <c r="B346" s="83" t="s">
        <v>1950</v>
      </c>
      <c r="E346" s="71"/>
      <c r="F346" s="96" t="str">
        <f>IF($C$353=0,"",IF(C346="[For completion]","",C346/$C$353))</f>
        <v/>
      </c>
      <c r="G346" s="96" t="str">
        <f>IF($D$353=0,"",IF(D346="[For completion]","",D346/$D$353))</f>
        <v/>
      </c>
    </row>
    <row r="347" spans="1:7" x14ac:dyDescent="0.35">
      <c r="A347" s="68" t="s">
        <v>1951</v>
      </c>
      <c r="B347" s="146" t="s">
        <v>1952</v>
      </c>
      <c r="E347" s="71"/>
      <c r="F347" s="96" t="str">
        <f t="shared" ref="F347:F352" si="14">IF($C$353=0,"",IF(C347="[For completion]","",C347/$C$353))</f>
        <v/>
      </c>
      <c r="G347" s="96" t="str">
        <f t="shared" ref="G347:G352" si="15">IF($D$353=0,"",IF(D347="[For completion]","",D347/$D$353))</f>
        <v/>
      </c>
    </row>
    <row r="348" spans="1:7" x14ac:dyDescent="0.35">
      <c r="A348" s="68" t="s">
        <v>1953</v>
      </c>
      <c r="B348" s="83" t="s">
        <v>1954</v>
      </c>
      <c r="E348" s="71"/>
      <c r="F348" s="96" t="str">
        <f t="shared" si="14"/>
        <v/>
      </c>
      <c r="G348" s="96" t="str">
        <f t="shared" si="15"/>
        <v/>
      </c>
    </row>
    <row r="349" spans="1:7" x14ac:dyDescent="0.35">
      <c r="A349" s="68" t="s">
        <v>1955</v>
      </c>
      <c r="B349" s="83" t="s">
        <v>1956</v>
      </c>
      <c r="E349" s="71"/>
      <c r="F349" s="96" t="str">
        <f t="shared" si="14"/>
        <v/>
      </c>
      <c r="G349" s="96" t="str">
        <f t="shared" si="15"/>
        <v/>
      </c>
    </row>
    <row r="350" spans="1:7" x14ac:dyDescent="0.35">
      <c r="A350" s="68" t="s">
        <v>1957</v>
      </c>
      <c r="B350" s="83" t="s">
        <v>1958</v>
      </c>
      <c r="E350" s="71"/>
      <c r="F350" s="96" t="str">
        <f t="shared" si="14"/>
        <v/>
      </c>
      <c r="G350" s="96" t="str">
        <f t="shared" si="15"/>
        <v/>
      </c>
    </row>
    <row r="351" spans="1:7" x14ac:dyDescent="0.35">
      <c r="A351" s="68" t="s">
        <v>1959</v>
      </c>
      <c r="B351" s="83" t="s">
        <v>1960</v>
      </c>
      <c r="E351" s="71"/>
      <c r="F351" s="96" t="str">
        <f t="shared" si="14"/>
        <v/>
      </c>
      <c r="G351" s="96" t="str">
        <f t="shared" si="15"/>
        <v/>
      </c>
    </row>
    <row r="352" spans="1:7" x14ac:dyDescent="0.35">
      <c r="A352" s="68" t="s">
        <v>1961</v>
      </c>
      <c r="B352" s="83" t="s">
        <v>1962</v>
      </c>
      <c r="E352" s="71"/>
      <c r="F352" s="96" t="str">
        <f t="shared" si="14"/>
        <v/>
      </c>
      <c r="G352" s="96" t="str">
        <f t="shared" si="15"/>
        <v/>
      </c>
    </row>
    <row r="353" spans="1:7" x14ac:dyDescent="0.35">
      <c r="A353" s="68" t="s">
        <v>1963</v>
      </c>
      <c r="B353" s="83" t="s">
        <v>64</v>
      </c>
      <c r="C353" s="68">
        <f>SUM(C346:C352)</f>
        <v>0</v>
      </c>
      <c r="D353" s="68">
        <f>SUM(D346:D352)</f>
        <v>0</v>
      </c>
      <c r="E353" s="71"/>
      <c r="F353" s="135">
        <f>SUM(F346:F352)</f>
        <v>0</v>
      </c>
      <c r="G353" s="135">
        <f>SUM(G346:G352)</f>
        <v>0</v>
      </c>
    </row>
    <row r="354" spans="1:7" x14ac:dyDescent="0.35">
      <c r="A354" s="68" t="s">
        <v>1964</v>
      </c>
      <c r="B354" s="83"/>
      <c r="E354" s="71"/>
      <c r="F354" s="71"/>
      <c r="G354" s="71"/>
    </row>
    <row r="355" spans="1:7" x14ac:dyDescent="0.35">
      <c r="A355" s="86"/>
      <c r="B355" s="86" t="s">
        <v>1965</v>
      </c>
      <c r="C355" s="86" t="s">
        <v>50</v>
      </c>
      <c r="D355" s="86" t="s">
        <v>1878</v>
      </c>
      <c r="E355" s="86"/>
      <c r="F355" s="86" t="s">
        <v>435</v>
      </c>
      <c r="G355" s="86" t="s">
        <v>1879</v>
      </c>
    </row>
    <row r="356" spans="1:7" x14ac:dyDescent="0.35">
      <c r="A356" s="68" t="s">
        <v>1966</v>
      </c>
      <c r="B356" s="83" t="s">
        <v>1967</v>
      </c>
      <c r="E356" s="71"/>
      <c r="F356" s="96" t="str">
        <f>IF($C$360=0,"",IF(C356="[For completion]","",C356/$C$360))</f>
        <v/>
      </c>
      <c r="G356" s="96" t="str">
        <f>IF($D$360=0,"",IF(D356="[For completion]","",D356/$D$360))</f>
        <v/>
      </c>
    </row>
    <row r="357" spans="1:7" x14ac:dyDescent="0.35">
      <c r="A357" s="68" t="s">
        <v>1968</v>
      </c>
      <c r="B357" s="146" t="s">
        <v>1969</v>
      </c>
      <c r="E357" s="71"/>
      <c r="F357" s="96" t="str">
        <f t="shared" ref="F357:F359" si="16">IF($C$360=0,"",IF(C357="[For completion]","",C357/$C$360))</f>
        <v/>
      </c>
      <c r="G357" s="96" t="str">
        <f t="shared" ref="G357:G359" si="17">IF($D$360=0,"",IF(D357="[For completion]","",D357/$D$360))</f>
        <v/>
      </c>
    </row>
    <row r="358" spans="1:7" x14ac:dyDescent="0.35">
      <c r="A358" s="68" t="s">
        <v>1970</v>
      </c>
      <c r="B358" s="83" t="s">
        <v>1962</v>
      </c>
      <c r="E358" s="71"/>
      <c r="F358" s="96" t="str">
        <f t="shared" si="16"/>
        <v/>
      </c>
      <c r="G358" s="96" t="str">
        <f t="shared" si="17"/>
        <v/>
      </c>
    </row>
    <row r="359" spans="1:7" x14ac:dyDescent="0.35">
      <c r="A359" s="68" t="s">
        <v>1971</v>
      </c>
      <c r="B359" s="68" t="s">
        <v>1898</v>
      </c>
      <c r="E359" s="71"/>
      <c r="F359" s="96" t="str">
        <f t="shared" si="16"/>
        <v/>
      </c>
      <c r="G359" s="96" t="str">
        <f t="shared" si="17"/>
        <v/>
      </c>
    </row>
    <row r="360" spans="1:7" x14ac:dyDescent="0.35">
      <c r="A360" s="68" t="s">
        <v>1972</v>
      </c>
      <c r="B360" s="83" t="s">
        <v>64</v>
      </c>
      <c r="C360" s="68">
        <f>SUM(C356:C359)</f>
        <v>0</v>
      </c>
      <c r="D360" s="68">
        <f>SUM(D356:D359)</f>
        <v>0</v>
      </c>
      <c r="E360" s="71"/>
      <c r="F360" s="135">
        <f>SUM(F356:F359)</f>
        <v>0</v>
      </c>
      <c r="G360" s="135">
        <f>SUM(G356:G359)</f>
        <v>0</v>
      </c>
    </row>
    <row r="361" spans="1:7" x14ac:dyDescent="0.35">
      <c r="A361" s="68" t="s">
        <v>1966</v>
      </c>
      <c r="B361" s="83"/>
      <c r="E361" s="71"/>
      <c r="F361" s="71"/>
      <c r="G361" s="71"/>
    </row>
    <row r="362" spans="1:7" x14ac:dyDescent="0.35">
      <c r="A362" s="68" t="s">
        <v>1968</v>
      </c>
      <c r="C362" s="94"/>
      <c r="E362" s="62"/>
      <c r="F362" s="62"/>
    </row>
    <row r="363" spans="1:7" x14ac:dyDescent="0.35">
      <c r="A363" s="68" t="s">
        <v>1970</v>
      </c>
      <c r="C363" s="94"/>
      <c r="E363" s="62"/>
      <c r="F363" s="62"/>
    </row>
    <row r="364" spans="1:7" x14ac:dyDescent="0.35">
      <c r="A364" s="68" t="s">
        <v>1971</v>
      </c>
      <c r="C364" s="94"/>
      <c r="E364" s="62"/>
      <c r="F364" s="62"/>
    </row>
    <row r="365" spans="1:7" x14ac:dyDescent="0.35">
      <c r="A365" s="68" t="s">
        <v>1972</v>
      </c>
      <c r="C365" s="94"/>
      <c r="E365" s="62"/>
      <c r="F365" s="62"/>
    </row>
    <row r="366" spans="1:7" x14ac:dyDescent="0.35">
      <c r="A366" s="68" t="s">
        <v>1973</v>
      </c>
      <c r="C366" s="94"/>
      <c r="E366" s="62"/>
      <c r="F366" s="62"/>
    </row>
    <row r="367" spans="1:7" x14ac:dyDescent="0.35">
      <c r="A367" s="68" t="s">
        <v>1974</v>
      </c>
      <c r="C367" s="94"/>
      <c r="E367" s="62"/>
      <c r="F367" s="62"/>
    </row>
    <row r="368" spans="1:7" x14ac:dyDescent="0.35">
      <c r="A368" s="68" t="s">
        <v>1975</v>
      </c>
      <c r="C368" s="94"/>
      <c r="E368" s="62"/>
      <c r="F368" s="62"/>
    </row>
    <row r="369" spans="1:6" x14ac:dyDescent="0.35">
      <c r="A369" s="68" t="s">
        <v>1976</v>
      </c>
      <c r="C369" s="94"/>
      <c r="E369" s="62"/>
      <c r="F369" s="62"/>
    </row>
    <row r="370" spans="1:6" x14ac:dyDescent="0.35">
      <c r="A370" s="68" t="s">
        <v>1977</v>
      </c>
      <c r="C370" s="94"/>
      <c r="E370" s="62"/>
      <c r="F370" s="62"/>
    </row>
    <row r="371" spans="1:6" x14ac:dyDescent="0.35">
      <c r="A371" s="68" t="s">
        <v>1978</v>
      </c>
      <c r="C371" s="94"/>
      <c r="E371" s="62"/>
      <c r="F371" s="62"/>
    </row>
    <row r="372" spans="1:6" x14ac:dyDescent="0.35">
      <c r="A372" s="68" t="s">
        <v>1979</v>
      </c>
      <c r="C372" s="94"/>
      <c r="E372" s="62"/>
      <c r="F372" s="62"/>
    </row>
    <row r="373" spans="1:6" x14ac:dyDescent="0.35">
      <c r="A373" s="68" t="s">
        <v>1980</v>
      </c>
      <c r="C373" s="94"/>
      <c r="E373" s="62"/>
      <c r="F373" s="62"/>
    </row>
    <row r="374" spans="1:6" x14ac:dyDescent="0.35">
      <c r="A374" s="68" t="s">
        <v>1981</v>
      </c>
      <c r="C374" s="94"/>
      <c r="E374" s="62"/>
      <c r="F374" s="62"/>
    </row>
    <row r="375" spans="1:6" x14ac:dyDescent="0.35">
      <c r="A375" s="68" t="s">
        <v>1982</v>
      </c>
      <c r="C375" s="94"/>
      <c r="E375" s="62"/>
      <c r="F375" s="62"/>
    </row>
    <row r="376" spans="1:6" x14ac:dyDescent="0.35">
      <c r="A376" s="68" t="s">
        <v>1983</v>
      </c>
      <c r="C376" s="94"/>
      <c r="E376" s="62"/>
      <c r="F376" s="62"/>
    </row>
    <row r="377" spans="1:6" x14ac:dyDescent="0.35">
      <c r="A377" s="68" t="s">
        <v>1984</v>
      </c>
      <c r="C377" s="94"/>
      <c r="E377" s="62"/>
      <c r="F377" s="62"/>
    </row>
    <row r="378" spans="1:6" x14ac:dyDescent="0.35">
      <c r="A378" s="68" t="s">
        <v>1985</v>
      </c>
      <c r="C378" s="94"/>
      <c r="E378" s="62"/>
      <c r="F378" s="62"/>
    </row>
    <row r="379" spans="1:6" x14ac:dyDescent="0.35">
      <c r="A379" s="68" t="s">
        <v>1986</v>
      </c>
      <c r="C379" s="94"/>
      <c r="E379" s="62"/>
      <c r="F379" s="62"/>
    </row>
    <row r="380" spans="1:6" x14ac:dyDescent="0.35">
      <c r="A380" s="68" t="s">
        <v>1987</v>
      </c>
      <c r="C380" s="94"/>
      <c r="E380" s="62"/>
      <c r="F380" s="62"/>
    </row>
    <row r="381" spans="1:6" x14ac:dyDescent="0.35">
      <c r="A381" s="68" t="s">
        <v>1988</v>
      </c>
      <c r="C381" s="94"/>
      <c r="E381" s="62"/>
      <c r="F381" s="62"/>
    </row>
    <row r="382" spans="1:6" x14ac:dyDescent="0.35">
      <c r="A382" s="68" t="s">
        <v>1989</v>
      </c>
      <c r="C382" s="94"/>
      <c r="E382" s="62"/>
      <c r="F382" s="62"/>
    </row>
    <row r="383" spans="1:6" x14ac:dyDescent="0.35">
      <c r="A383" s="68" t="s">
        <v>1990</v>
      </c>
      <c r="C383" s="94"/>
      <c r="E383" s="62"/>
      <c r="F383" s="62"/>
    </row>
    <row r="384" spans="1:6" x14ac:dyDescent="0.35">
      <c r="A384" s="68" t="s">
        <v>1991</v>
      </c>
      <c r="C384" s="94"/>
      <c r="E384" s="62"/>
      <c r="F384" s="62"/>
    </row>
    <row r="385" spans="1:6" x14ac:dyDescent="0.35">
      <c r="A385" s="68" t="s">
        <v>1992</v>
      </c>
      <c r="C385" s="94"/>
      <c r="E385" s="62"/>
      <c r="F385" s="62"/>
    </row>
    <row r="386" spans="1:6" x14ac:dyDescent="0.35">
      <c r="A386" s="68" t="s">
        <v>1993</v>
      </c>
      <c r="C386" s="94"/>
      <c r="E386" s="62"/>
      <c r="F386" s="62"/>
    </row>
    <row r="387" spans="1:6" x14ac:dyDescent="0.35">
      <c r="A387" s="68" t="s">
        <v>1994</v>
      </c>
      <c r="C387" s="94"/>
      <c r="E387" s="62"/>
      <c r="F387" s="62"/>
    </row>
    <row r="388" spans="1:6" x14ac:dyDescent="0.35">
      <c r="A388" s="68" t="s">
        <v>1995</v>
      </c>
      <c r="C388" s="94"/>
      <c r="E388" s="62"/>
      <c r="F388" s="62"/>
    </row>
    <row r="389" spans="1:6" x14ac:dyDescent="0.35">
      <c r="A389" s="68" t="s">
        <v>1996</v>
      </c>
      <c r="C389" s="94"/>
      <c r="E389" s="62"/>
      <c r="F389" s="62"/>
    </row>
    <row r="390" spans="1:6" x14ac:dyDescent="0.35">
      <c r="A390" s="68" t="s">
        <v>1997</v>
      </c>
      <c r="C390" s="94"/>
      <c r="E390" s="62"/>
      <c r="F390" s="62"/>
    </row>
    <row r="391" spans="1:6" x14ac:dyDescent="0.35">
      <c r="A391" s="68" t="s">
        <v>1998</v>
      </c>
      <c r="C391" s="94"/>
      <c r="E391" s="62"/>
      <c r="F391" s="62"/>
    </row>
    <row r="392" spans="1:6" x14ac:dyDescent="0.35">
      <c r="A392" s="68" t="s">
        <v>1999</v>
      </c>
      <c r="C392" s="94"/>
      <c r="E392" s="62"/>
      <c r="F392" s="62"/>
    </row>
    <row r="393" spans="1:6" x14ac:dyDescent="0.35">
      <c r="A393" s="68" t="s">
        <v>2000</v>
      </c>
      <c r="C393" s="94"/>
      <c r="E393" s="62"/>
      <c r="F393" s="62"/>
    </row>
    <row r="394" spans="1:6" x14ac:dyDescent="0.35">
      <c r="A394" s="68" t="s">
        <v>2001</v>
      </c>
      <c r="C394" s="94"/>
      <c r="E394" s="62"/>
      <c r="F394" s="62"/>
    </row>
    <row r="395" spans="1:6" x14ac:dyDescent="0.35">
      <c r="A395" s="68" t="s">
        <v>2002</v>
      </c>
      <c r="C395" s="94"/>
      <c r="E395" s="62"/>
      <c r="F395" s="62"/>
    </row>
    <row r="396" spans="1:6" x14ac:dyDescent="0.35">
      <c r="A396" s="68" t="s">
        <v>2003</v>
      </c>
      <c r="C396" s="94"/>
      <c r="E396" s="62"/>
      <c r="F396" s="62"/>
    </row>
    <row r="397" spans="1:6" x14ac:dyDescent="0.35">
      <c r="A397" s="68" t="s">
        <v>2004</v>
      </c>
      <c r="C397" s="94"/>
      <c r="E397" s="62"/>
      <c r="F397" s="62"/>
    </row>
    <row r="398" spans="1:6" x14ac:dyDescent="0.35">
      <c r="A398" s="68" t="s">
        <v>2005</v>
      </c>
      <c r="C398" s="94"/>
      <c r="E398" s="62"/>
      <c r="F398" s="62"/>
    </row>
    <row r="399" spans="1:6" x14ac:dyDescent="0.35">
      <c r="A399" s="68" t="s">
        <v>2006</v>
      </c>
      <c r="C399" s="94"/>
      <c r="E399" s="62"/>
      <c r="F399" s="62"/>
    </row>
    <row r="400" spans="1:6" x14ac:dyDescent="0.35">
      <c r="A400" s="68" t="s">
        <v>2007</v>
      </c>
      <c r="C400" s="94"/>
      <c r="E400" s="62"/>
      <c r="F400" s="62"/>
    </row>
    <row r="401" spans="1:7" x14ac:dyDescent="0.35">
      <c r="A401" s="68" t="s">
        <v>2008</v>
      </c>
      <c r="C401" s="94"/>
      <c r="E401" s="62"/>
      <c r="F401" s="62"/>
    </row>
    <row r="402" spans="1:7" x14ac:dyDescent="0.35">
      <c r="A402" s="68" t="s">
        <v>2009</v>
      </c>
      <c r="C402" s="94"/>
      <c r="E402" s="62"/>
      <c r="F402" s="62"/>
    </row>
    <row r="403" spans="1:7" x14ac:dyDescent="0.35">
      <c r="A403" s="68" t="s">
        <v>2010</v>
      </c>
      <c r="C403" s="94"/>
      <c r="E403" s="62"/>
      <c r="F403" s="62"/>
    </row>
    <row r="404" spans="1:7" x14ac:dyDescent="0.35">
      <c r="A404" s="68" t="s">
        <v>2011</v>
      </c>
      <c r="C404" s="94"/>
      <c r="E404" s="62"/>
      <c r="F404" s="62"/>
    </row>
    <row r="405" spans="1:7" x14ac:dyDescent="0.35">
      <c r="A405" s="68" t="s">
        <v>2012</v>
      </c>
      <c r="C405" s="94"/>
      <c r="E405" s="62"/>
      <c r="F405" s="62"/>
    </row>
    <row r="406" spans="1:7" x14ac:dyDescent="0.35">
      <c r="A406" s="68" t="s">
        <v>2013</v>
      </c>
      <c r="C406" s="94"/>
      <c r="E406" s="62"/>
      <c r="F406" s="62"/>
    </row>
    <row r="407" spans="1:7" x14ac:dyDescent="0.35">
      <c r="A407" s="68" t="s">
        <v>2014</v>
      </c>
      <c r="C407" s="94"/>
      <c r="E407" s="62"/>
      <c r="F407" s="62"/>
    </row>
    <row r="408" spans="1:7" x14ac:dyDescent="0.35">
      <c r="A408" s="68" t="s">
        <v>2015</v>
      </c>
      <c r="C408" s="94"/>
      <c r="E408" s="62"/>
      <c r="F408" s="62"/>
    </row>
    <row r="409" spans="1:7" x14ac:dyDescent="0.35">
      <c r="A409" s="68" t="s">
        <v>2016</v>
      </c>
      <c r="C409" s="94"/>
      <c r="E409" s="62"/>
      <c r="F409" s="62"/>
    </row>
    <row r="410" spans="1:7" x14ac:dyDescent="0.35">
      <c r="A410" s="68" t="s">
        <v>2017</v>
      </c>
      <c r="C410" s="94"/>
      <c r="E410" s="62"/>
      <c r="F410" s="62"/>
    </row>
    <row r="411" spans="1:7" ht="18.5" x14ac:dyDescent="0.35">
      <c r="A411" s="140"/>
      <c r="B411" s="141" t="s">
        <v>2018</v>
      </c>
      <c r="C411" s="140"/>
      <c r="D411" s="140"/>
      <c r="E411" s="140"/>
      <c r="F411" s="142"/>
      <c r="G411" s="142"/>
    </row>
    <row r="412" spans="1:7" x14ac:dyDescent="0.35">
      <c r="A412" s="85"/>
      <c r="B412" s="92" t="s">
        <v>2019</v>
      </c>
      <c r="C412" s="85" t="s">
        <v>614</v>
      </c>
      <c r="D412" s="85" t="s">
        <v>615</v>
      </c>
      <c r="E412" s="85"/>
      <c r="F412" s="85" t="s">
        <v>436</v>
      </c>
      <c r="G412" s="85" t="s">
        <v>616</v>
      </c>
    </row>
    <row r="413" spans="1:7" x14ac:dyDescent="0.35">
      <c r="A413" s="68" t="s">
        <v>2020</v>
      </c>
      <c r="B413" s="68" t="s">
        <v>618</v>
      </c>
      <c r="C413" s="89" t="s">
        <v>1849</v>
      </c>
      <c r="D413" s="79"/>
      <c r="E413" s="79"/>
      <c r="F413" s="107"/>
      <c r="G413" s="107"/>
    </row>
    <row r="414" spans="1:7" x14ac:dyDescent="0.35">
      <c r="A414" s="79"/>
      <c r="D414" s="79"/>
      <c r="E414" s="79"/>
      <c r="F414" s="107"/>
      <c r="G414" s="107"/>
    </row>
    <row r="415" spans="1:7" x14ac:dyDescent="0.35">
      <c r="B415" s="68" t="s">
        <v>619</v>
      </c>
      <c r="D415" s="79"/>
      <c r="E415" s="79"/>
      <c r="F415" s="107"/>
      <c r="G415" s="107"/>
    </row>
    <row r="416" spans="1:7" x14ac:dyDescent="0.35">
      <c r="A416" s="68" t="s">
        <v>2021</v>
      </c>
      <c r="B416" s="83" t="s">
        <v>553</v>
      </c>
      <c r="C416" s="89" t="s">
        <v>1849</v>
      </c>
      <c r="D416" s="144" t="s">
        <v>1849</v>
      </c>
      <c r="E416" s="79"/>
      <c r="F416" s="96" t="str">
        <f t="shared" ref="F416:F439" si="18">IF($C$440=0,"",IF(C416="[for completion]","",C416/$C$440))</f>
        <v/>
      </c>
      <c r="G416" s="96" t="str">
        <f t="shared" ref="G416:G439" si="19">IF($D$440=0,"",IF(D416="[for completion]","",D416/$D$440))</f>
        <v/>
      </c>
    </row>
    <row r="417" spans="1:7" x14ac:dyDescent="0.35">
      <c r="A417" s="68" t="s">
        <v>2022</v>
      </c>
      <c r="B417" s="83" t="s">
        <v>553</v>
      </c>
      <c r="C417" s="89" t="s">
        <v>1849</v>
      </c>
      <c r="D417" s="144" t="s">
        <v>1849</v>
      </c>
      <c r="E417" s="79"/>
      <c r="F417" s="96" t="str">
        <f t="shared" si="18"/>
        <v/>
      </c>
      <c r="G417" s="96" t="str">
        <f t="shared" si="19"/>
        <v/>
      </c>
    </row>
    <row r="418" spans="1:7" x14ac:dyDescent="0.35">
      <c r="A418" s="68" t="s">
        <v>2023</v>
      </c>
      <c r="B418" s="83" t="s">
        <v>553</v>
      </c>
      <c r="C418" s="89" t="s">
        <v>1849</v>
      </c>
      <c r="D418" s="144" t="s">
        <v>1849</v>
      </c>
      <c r="E418" s="79"/>
      <c r="F418" s="96" t="str">
        <f t="shared" si="18"/>
        <v/>
      </c>
      <c r="G418" s="96" t="str">
        <f t="shared" si="19"/>
        <v/>
      </c>
    </row>
    <row r="419" spans="1:7" x14ac:dyDescent="0.35">
      <c r="A419" s="68" t="s">
        <v>2024</v>
      </c>
      <c r="B419" s="83" t="s">
        <v>553</v>
      </c>
      <c r="C419" s="89" t="s">
        <v>1849</v>
      </c>
      <c r="D419" s="144" t="s">
        <v>1849</v>
      </c>
      <c r="E419" s="79"/>
      <c r="F419" s="96" t="str">
        <f t="shared" si="18"/>
        <v/>
      </c>
      <c r="G419" s="96" t="str">
        <f t="shared" si="19"/>
        <v/>
      </c>
    </row>
    <row r="420" spans="1:7" x14ac:dyDescent="0.35">
      <c r="A420" s="68" t="s">
        <v>2025</v>
      </c>
      <c r="B420" s="83" t="s">
        <v>553</v>
      </c>
      <c r="C420" s="89" t="s">
        <v>1849</v>
      </c>
      <c r="D420" s="144" t="s">
        <v>1849</v>
      </c>
      <c r="E420" s="79"/>
      <c r="F420" s="96" t="str">
        <f t="shared" si="18"/>
        <v/>
      </c>
      <c r="G420" s="96" t="str">
        <f t="shared" si="19"/>
        <v/>
      </c>
    </row>
    <row r="421" spans="1:7" x14ac:dyDescent="0.35">
      <c r="A421" s="68" t="s">
        <v>2026</v>
      </c>
      <c r="B421" s="83" t="s">
        <v>553</v>
      </c>
      <c r="C421" s="89" t="s">
        <v>1849</v>
      </c>
      <c r="D421" s="144" t="s">
        <v>1849</v>
      </c>
      <c r="E421" s="79"/>
      <c r="F421" s="96" t="str">
        <f t="shared" si="18"/>
        <v/>
      </c>
      <c r="G421" s="96" t="str">
        <f t="shared" si="19"/>
        <v/>
      </c>
    </row>
    <row r="422" spans="1:7" x14ac:dyDescent="0.35">
      <c r="A422" s="68" t="s">
        <v>2027</v>
      </c>
      <c r="B422" s="83" t="s">
        <v>553</v>
      </c>
      <c r="C422" s="89" t="s">
        <v>1849</v>
      </c>
      <c r="D422" s="144" t="s">
        <v>1849</v>
      </c>
      <c r="E422" s="79"/>
      <c r="F422" s="96" t="str">
        <f t="shared" si="18"/>
        <v/>
      </c>
      <c r="G422" s="96" t="str">
        <f t="shared" si="19"/>
        <v/>
      </c>
    </row>
    <row r="423" spans="1:7" x14ac:dyDescent="0.35">
      <c r="A423" s="68" t="s">
        <v>2028</v>
      </c>
      <c r="B423" s="83" t="s">
        <v>553</v>
      </c>
      <c r="C423" s="89" t="s">
        <v>1849</v>
      </c>
      <c r="D423" s="144" t="s">
        <v>1849</v>
      </c>
      <c r="E423" s="79"/>
      <c r="F423" s="96" t="str">
        <f t="shared" si="18"/>
        <v/>
      </c>
      <c r="G423" s="96" t="str">
        <f t="shared" si="19"/>
        <v/>
      </c>
    </row>
    <row r="424" spans="1:7" x14ac:dyDescent="0.35">
      <c r="A424" s="68" t="s">
        <v>2029</v>
      </c>
      <c r="B424" s="83" t="s">
        <v>553</v>
      </c>
      <c r="C424" s="89" t="s">
        <v>1849</v>
      </c>
      <c r="D424" s="144" t="s">
        <v>1849</v>
      </c>
      <c r="E424" s="79"/>
      <c r="F424" s="96" t="str">
        <f t="shared" si="18"/>
        <v/>
      </c>
      <c r="G424" s="96" t="str">
        <f t="shared" si="19"/>
        <v/>
      </c>
    </row>
    <row r="425" spans="1:7" x14ac:dyDescent="0.35">
      <c r="A425" s="68" t="s">
        <v>2030</v>
      </c>
      <c r="B425" s="83" t="s">
        <v>553</v>
      </c>
      <c r="C425" s="89" t="s">
        <v>1849</v>
      </c>
      <c r="D425" s="144" t="s">
        <v>1849</v>
      </c>
      <c r="E425" s="83"/>
      <c r="F425" s="96" t="str">
        <f t="shared" si="18"/>
        <v/>
      </c>
      <c r="G425" s="96" t="str">
        <f t="shared" si="19"/>
        <v/>
      </c>
    </row>
    <row r="426" spans="1:7" x14ac:dyDescent="0.35">
      <c r="A426" s="68" t="s">
        <v>2031</v>
      </c>
      <c r="B426" s="83" t="s">
        <v>553</v>
      </c>
      <c r="C426" s="89" t="s">
        <v>1849</v>
      </c>
      <c r="D426" s="144" t="s">
        <v>1849</v>
      </c>
      <c r="E426" s="83"/>
      <c r="F426" s="96" t="str">
        <f t="shared" si="18"/>
        <v/>
      </c>
      <c r="G426" s="96" t="str">
        <f t="shared" si="19"/>
        <v/>
      </c>
    </row>
    <row r="427" spans="1:7" x14ac:dyDescent="0.35">
      <c r="A427" s="68" t="s">
        <v>2032</v>
      </c>
      <c r="B427" s="83" t="s">
        <v>553</v>
      </c>
      <c r="C427" s="89" t="s">
        <v>1849</v>
      </c>
      <c r="D427" s="144" t="s">
        <v>1849</v>
      </c>
      <c r="E427" s="83"/>
      <c r="F427" s="96" t="str">
        <f t="shared" si="18"/>
        <v/>
      </c>
      <c r="G427" s="96" t="str">
        <f t="shared" si="19"/>
        <v/>
      </c>
    </row>
    <row r="428" spans="1:7" x14ac:dyDescent="0.35">
      <c r="A428" s="68" t="s">
        <v>2033</v>
      </c>
      <c r="B428" s="83" t="s">
        <v>553</v>
      </c>
      <c r="C428" s="89" t="s">
        <v>1849</v>
      </c>
      <c r="D428" s="144" t="s">
        <v>1849</v>
      </c>
      <c r="E428" s="83"/>
      <c r="F428" s="96" t="str">
        <f t="shared" si="18"/>
        <v/>
      </c>
      <c r="G428" s="96" t="str">
        <f t="shared" si="19"/>
        <v/>
      </c>
    </row>
    <row r="429" spans="1:7" x14ac:dyDescent="0.35">
      <c r="A429" s="68" t="s">
        <v>2034</v>
      </c>
      <c r="B429" s="83" t="s">
        <v>553</v>
      </c>
      <c r="C429" s="89" t="s">
        <v>1849</v>
      </c>
      <c r="D429" s="144" t="s">
        <v>1849</v>
      </c>
      <c r="E429" s="83"/>
      <c r="F429" s="96" t="str">
        <f t="shared" si="18"/>
        <v/>
      </c>
      <c r="G429" s="96" t="str">
        <f t="shared" si="19"/>
        <v/>
      </c>
    </row>
    <row r="430" spans="1:7" x14ac:dyDescent="0.35">
      <c r="A430" s="68" t="s">
        <v>2035</v>
      </c>
      <c r="B430" s="83" t="s">
        <v>553</v>
      </c>
      <c r="C430" s="89" t="s">
        <v>1849</v>
      </c>
      <c r="D430" s="144" t="s">
        <v>1849</v>
      </c>
      <c r="E430" s="83"/>
      <c r="F430" s="96" t="str">
        <f t="shared" si="18"/>
        <v/>
      </c>
      <c r="G430" s="96" t="str">
        <f t="shared" si="19"/>
        <v/>
      </c>
    </row>
    <row r="431" spans="1:7" x14ac:dyDescent="0.35">
      <c r="A431" s="68" t="s">
        <v>2036</v>
      </c>
      <c r="B431" s="83" t="s">
        <v>553</v>
      </c>
      <c r="C431" s="89" t="s">
        <v>1849</v>
      </c>
      <c r="D431" s="144" t="s">
        <v>1849</v>
      </c>
      <c r="F431" s="96" t="str">
        <f t="shared" si="18"/>
        <v/>
      </c>
      <c r="G431" s="96" t="str">
        <f t="shared" si="19"/>
        <v/>
      </c>
    </row>
    <row r="432" spans="1:7" x14ac:dyDescent="0.35">
      <c r="A432" s="68" t="s">
        <v>2037</v>
      </c>
      <c r="B432" s="83" t="s">
        <v>553</v>
      </c>
      <c r="C432" s="89" t="s">
        <v>1849</v>
      </c>
      <c r="D432" s="144" t="s">
        <v>1849</v>
      </c>
      <c r="E432" s="93"/>
      <c r="F432" s="96" t="str">
        <f t="shared" si="18"/>
        <v/>
      </c>
      <c r="G432" s="96" t="str">
        <f t="shared" si="19"/>
        <v/>
      </c>
    </row>
    <row r="433" spans="1:7" x14ac:dyDescent="0.35">
      <c r="A433" s="68" t="s">
        <v>2038</v>
      </c>
      <c r="B433" s="83" t="s">
        <v>553</v>
      </c>
      <c r="C433" s="89" t="s">
        <v>1849</v>
      </c>
      <c r="D433" s="144" t="s">
        <v>1849</v>
      </c>
      <c r="E433" s="93"/>
      <c r="F433" s="96" t="str">
        <f t="shared" si="18"/>
        <v/>
      </c>
      <c r="G433" s="96" t="str">
        <f t="shared" si="19"/>
        <v/>
      </c>
    </row>
    <row r="434" spans="1:7" x14ac:dyDescent="0.35">
      <c r="A434" s="68" t="s">
        <v>2039</v>
      </c>
      <c r="B434" s="83" t="s">
        <v>553</v>
      </c>
      <c r="C434" s="89" t="s">
        <v>1849</v>
      </c>
      <c r="D434" s="144" t="s">
        <v>1849</v>
      </c>
      <c r="E434" s="93"/>
      <c r="F434" s="96" t="str">
        <f t="shared" si="18"/>
        <v/>
      </c>
      <c r="G434" s="96" t="str">
        <f t="shared" si="19"/>
        <v/>
      </c>
    </row>
    <row r="435" spans="1:7" x14ac:dyDescent="0.35">
      <c r="A435" s="68" t="s">
        <v>2040</v>
      </c>
      <c r="B435" s="83" t="s">
        <v>553</v>
      </c>
      <c r="C435" s="89" t="s">
        <v>1849</v>
      </c>
      <c r="D435" s="144" t="s">
        <v>1849</v>
      </c>
      <c r="E435" s="93"/>
      <c r="F435" s="96" t="str">
        <f t="shared" si="18"/>
        <v/>
      </c>
      <c r="G435" s="96" t="str">
        <f t="shared" si="19"/>
        <v/>
      </c>
    </row>
    <row r="436" spans="1:7" x14ac:dyDescent="0.35">
      <c r="A436" s="68" t="s">
        <v>2041</v>
      </c>
      <c r="B436" s="83" t="s">
        <v>553</v>
      </c>
      <c r="C436" s="89" t="s">
        <v>1849</v>
      </c>
      <c r="D436" s="144" t="s">
        <v>1849</v>
      </c>
      <c r="E436" s="93"/>
      <c r="F436" s="96" t="str">
        <f t="shared" si="18"/>
        <v/>
      </c>
      <c r="G436" s="96" t="str">
        <f t="shared" si="19"/>
        <v/>
      </c>
    </row>
    <row r="437" spans="1:7" x14ac:dyDescent="0.35">
      <c r="A437" s="68" t="s">
        <v>2042</v>
      </c>
      <c r="B437" s="83" t="s">
        <v>553</v>
      </c>
      <c r="C437" s="89" t="s">
        <v>1849</v>
      </c>
      <c r="D437" s="144" t="s">
        <v>1849</v>
      </c>
      <c r="E437" s="93"/>
      <c r="F437" s="96" t="str">
        <f t="shared" si="18"/>
        <v/>
      </c>
      <c r="G437" s="96" t="str">
        <f t="shared" si="19"/>
        <v/>
      </c>
    </row>
    <row r="438" spans="1:7" x14ac:dyDescent="0.35">
      <c r="A438" s="68" t="s">
        <v>2043</v>
      </c>
      <c r="B438" s="83" t="s">
        <v>553</v>
      </c>
      <c r="C438" s="89" t="s">
        <v>1849</v>
      </c>
      <c r="D438" s="144" t="s">
        <v>1849</v>
      </c>
      <c r="E438" s="93"/>
      <c r="F438" s="96" t="str">
        <f t="shared" si="18"/>
        <v/>
      </c>
      <c r="G438" s="96" t="str">
        <f t="shared" si="19"/>
        <v/>
      </c>
    </row>
    <row r="439" spans="1:7" x14ac:dyDescent="0.35">
      <c r="A439" s="68" t="s">
        <v>2044</v>
      </c>
      <c r="B439" s="83" t="s">
        <v>553</v>
      </c>
      <c r="C439" s="89" t="s">
        <v>1849</v>
      </c>
      <c r="D439" s="144" t="s">
        <v>1849</v>
      </c>
      <c r="E439" s="93"/>
      <c r="F439" s="96" t="str">
        <f t="shared" si="18"/>
        <v/>
      </c>
      <c r="G439" s="96" t="str">
        <f t="shared" si="19"/>
        <v/>
      </c>
    </row>
    <row r="440" spans="1:7" x14ac:dyDescent="0.35">
      <c r="A440" s="68" t="s">
        <v>2045</v>
      </c>
      <c r="B440" s="83" t="s">
        <v>64</v>
      </c>
      <c r="C440" s="99">
        <f>SUM(C416:C439)</f>
        <v>0</v>
      </c>
      <c r="D440" s="95">
        <f>SUM(D416:D439)</f>
        <v>0</v>
      </c>
      <c r="E440" s="93"/>
      <c r="F440" s="100">
        <f>SUM(F416:F439)</f>
        <v>0</v>
      </c>
      <c r="G440" s="100">
        <f>SUM(G416:G439)</f>
        <v>0</v>
      </c>
    </row>
    <row r="441" spans="1:7" x14ac:dyDescent="0.35">
      <c r="A441" s="85"/>
      <c r="B441" s="85" t="s">
        <v>2046</v>
      </c>
      <c r="C441" s="85" t="s">
        <v>614</v>
      </c>
      <c r="D441" s="85" t="s">
        <v>615</v>
      </c>
      <c r="E441" s="85"/>
      <c r="F441" s="85" t="s">
        <v>436</v>
      </c>
      <c r="G441" s="85" t="s">
        <v>616</v>
      </c>
    </row>
    <row r="442" spans="1:7" x14ac:dyDescent="0.35">
      <c r="A442" s="68" t="s">
        <v>2047</v>
      </c>
      <c r="B442" s="68" t="s">
        <v>647</v>
      </c>
      <c r="C442" s="94" t="s">
        <v>1849</v>
      </c>
      <c r="G442" s="68"/>
    </row>
    <row r="443" spans="1:7" x14ac:dyDescent="0.35">
      <c r="G443" s="68"/>
    </row>
    <row r="444" spans="1:7" x14ac:dyDescent="0.35">
      <c r="B444" s="83" t="s">
        <v>648</v>
      </c>
      <c r="G444" s="68"/>
    </row>
    <row r="445" spans="1:7" x14ac:dyDescent="0.35">
      <c r="A445" s="68" t="s">
        <v>2048</v>
      </c>
      <c r="B445" s="68" t="s">
        <v>650</v>
      </c>
      <c r="C445" s="89" t="s">
        <v>1849</v>
      </c>
      <c r="D445" s="144" t="s">
        <v>1849</v>
      </c>
      <c r="F445" s="96" t="str">
        <f>IF($C$453=0,"",IF(C445="[for completion]","",C445/$C$453))</f>
        <v/>
      </c>
      <c r="G445" s="96" t="str">
        <f>IF($D$453=0,"",IF(D445="[for completion]","",D445/$D$453))</f>
        <v/>
      </c>
    </row>
    <row r="446" spans="1:7" x14ac:dyDescent="0.35">
      <c r="A446" s="68" t="s">
        <v>2049</v>
      </c>
      <c r="B446" s="68" t="s">
        <v>652</v>
      </c>
      <c r="C446" s="89" t="s">
        <v>1849</v>
      </c>
      <c r="D446" s="144" t="s">
        <v>1849</v>
      </c>
      <c r="F446" s="96" t="str">
        <f t="shared" ref="F446:F459" si="20">IF($C$453=0,"",IF(C446="[for completion]","",C446/$C$453))</f>
        <v/>
      </c>
      <c r="G446" s="96" t="str">
        <f t="shared" ref="G446:G459" si="21">IF($D$453=0,"",IF(D446="[for completion]","",D446/$D$453))</f>
        <v/>
      </c>
    </row>
    <row r="447" spans="1:7" x14ac:dyDescent="0.35">
      <c r="A447" s="68" t="s">
        <v>2050</v>
      </c>
      <c r="B447" s="68" t="s">
        <v>654</v>
      </c>
      <c r="C447" s="89" t="s">
        <v>1849</v>
      </c>
      <c r="D447" s="144" t="s">
        <v>1849</v>
      </c>
      <c r="F447" s="96" t="str">
        <f t="shared" si="20"/>
        <v/>
      </c>
      <c r="G447" s="96" t="str">
        <f t="shared" si="21"/>
        <v/>
      </c>
    </row>
    <row r="448" spans="1:7" x14ac:dyDescent="0.35">
      <c r="A448" s="68" t="s">
        <v>2051</v>
      </c>
      <c r="B448" s="68" t="s">
        <v>656</v>
      </c>
      <c r="C448" s="89" t="s">
        <v>1849</v>
      </c>
      <c r="D448" s="144" t="s">
        <v>1849</v>
      </c>
      <c r="F448" s="96" t="str">
        <f t="shared" si="20"/>
        <v/>
      </c>
      <c r="G448" s="96" t="str">
        <f t="shared" si="21"/>
        <v/>
      </c>
    </row>
    <row r="449" spans="1:7" x14ac:dyDescent="0.35">
      <c r="A449" s="68" t="s">
        <v>2052</v>
      </c>
      <c r="B449" s="68" t="s">
        <v>658</v>
      </c>
      <c r="C449" s="89" t="s">
        <v>1849</v>
      </c>
      <c r="D449" s="144" t="s">
        <v>1849</v>
      </c>
      <c r="F449" s="96" t="str">
        <f t="shared" si="20"/>
        <v/>
      </c>
      <c r="G449" s="96" t="str">
        <f t="shared" si="21"/>
        <v/>
      </c>
    </row>
    <row r="450" spans="1:7" x14ac:dyDescent="0.35">
      <c r="A450" s="68" t="s">
        <v>2053</v>
      </c>
      <c r="B450" s="68" t="s">
        <v>660</v>
      </c>
      <c r="C450" s="89" t="s">
        <v>1849</v>
      </c>
      <c r="D450" s="144" t="s">
        <v>1849</v>
      </c>
      <c r="F450" s="96" t="str">
        <f t="shared" si="20"/>
        <v/>
      </c>
      <c r="G450" s="96" t="str">
        <f t="shared" si="21"/>
        <v/>
      </c>
    </row>
    <row r="451" spans="1:7" x14ac:dyDescent="0.35">
      <c r="A451" s="68" t="s">
        <v>2054</v>
      </c>
      <c r="B451" s="68" t="s">
        <v>662</v>
      </c>
      <c r="C451" s="89" t="s">
        <v>1849</v>
      </c>
      <c r="D451" s="144" t="s">
        <v>1849</v>
      </c>
      <c r="F451" s="96" t="str">
        <f t="shared" si="20"/>
        <v/>
      </c>
      <c r="G451" s="96" t="str">
        <f t="shared" si="21"/>
        <v/>
      </c>
    </row>
    <row r="452" spans="1:7" x14ac:dyDescent="0.35">
      <c r="A452" s="68" t="s">
        <v>2055</v>
      </c>
      <c r="B452" s="68" t="s">
        <v>664</v>
      </c>
      <c r="C452" s="89" t="s">
        <v>1849</v>
      </c>
      <c r="D452" s="144" t="s">
        <v>1849</v>
      </c>
      <c r="F452" s="96" t="str">
        <f t="shared" si="20"/>
        <v/>
      </c>
      <c r="G452" s="96" t="str">
        <f t="shared" si="21"/>
        <v/>
      </c>
    </row>
    <row r="453" spans="1:7" x14ac:dyDescent="0.35">
      <c r="A453" s="68" t="s">
        <v>2056</v>
      </c>
      <c r="B453" s="98" t="s">
        <v>64</v>
      </c>
      <c r="C453" s="89">
        <f>SUM(C445:C452)</f>
        <v>0</v>
      </c>
      <c r="D453" s="144">
        <f>SUM(D445:D452)</f>
        <v>0</v>
      </c>
      <c r="F453" s="94">
        <f>SUM(F445:F452)</f>
        <v>0</v>
      </c>
      <c r="G453" s="94">
        <f>SUM(G445:G452)</f>
        <v>0</v>
      </c>
    </row>
    <row r="454" spans="1:7" x14ac:dyDescent="0.35">
      <c r="A454" s="68" t="s">
        <v>2057</v>
      </c>
      <c r="B454" s="101" t="s">
        <v>667</v>
      </c>
      <c r="C454" s="89"/>
      <c r="D454" s="144"/>
      <c r="F454" s="96" t="str">
        <f t="shared" si="20"/>
        <v/>
      </c>
      <c r="G454" s="96" t="str">
        <f t="shared" si="21"/>
        <v/>
      </c>
    </row>
    <row r="455" spans="1:7" x14ac:dyDescent="0.35">
      <c r="A455" s="68" t="s">
        <v>2058</v>
      </c>
      <c r="B455" s="101" t="s">
        <v>669</v>
      </c>
      <c r="C455" s="89"/>
      <c r="D455" s="144"/>
      <c r="F455" s="96" t="str">
        <f t="shared" si="20"/>
        <v/>
      </c>
      <c r="G455" s="96" t="str">
        <f t="shared" si="21"/>
        <v/>
      </c>
    </row>
    <row r="456" spans="1:7" x14ac:dyDescent="0.35">
      <c r="A456" s="68" t="s">
        <v>2059</v>
      </c>
      <c r="B456" s="101" t="s">
        <v>671</v>
      </c>
      <c r="C456" s="89"/>
      <c r="D456" s="144"/>
      <c r="F456" s="96" t="str">
        <f t="shared" si="20"/>
        <v/>
      </c>
      <c r="G456" s="96" t="str">
        <f t="shared" si="21"/>
        <v/>
      </c>
    </row>
    <row r="457" spans="1:7" x14ac:dyDescent="0.35">
      <c r="A457" s="68" t="s">
        <v>2060</v>
      </c>
      <c r="B457" s="101" t="s">
        <v>673</v>
      </c>
      <c r="C457" s="89"/>
      <c r="D457" s="144"/>
      <c r="F457" s="96" t="str">
        <f t="shared" si="20"/>
        <v/>
      </c>
      <c r="G457" s="96" t="str">
        <f t="shared" si="21"/>
        <v/>
      </c>
    </row>
    <row r="458" spans="1:7" x14ac:dyDescent="0.35">
      <c r="A458" s="68" t="s">
        <v>2061</v>
      </c>
      <c r="B458" s="101" t="s">
        <v>675</v>
      </c>
      <c r="C458" s="89"/>
      <c r="D458" s="144"/>
      <c r="F458" s="96" t="str">
        <f t="shared" si="20"/>
        <v/>
      </c>
      <c r="G458" s="96" t="str">
        <f t="shared" si="21"/>
        <v/>
      </c>
    </row>
    <row r="459" spans="1:7" x14ac:dyDescent="0.35">
      <c r="A459" s="68" t="s">
        <v>2062</v>
      </c>
      <c r="B459" s="101" t="s">
        <v>677</v>
      </c>
      <c r="C459" s="89"/>
      <c r="D459" s="144"/>
      <c r="F459" s="96" t="str">
        <f t="shared" si="20"/>
        <v/>
      </c>
      <c r="G459" s="96" t="str">
        <f t="shared" si="21"/>
        <v/>
      </c>
    </row>
    <row r="460" spans="1:7" x14ac:dyDescent="0.35">
      <c r="A460" s="68" t="s">
        <v>2063</v>
      </c>
      <c r="B460" s="101"/>
      <c r="F460" s="97"/>
      <c r="G460" s="97"/>
    </row>
    <row r="461" spans="1:7" x14ac:dyDescent="0.35">
      <c r="A461" s="68" t="s">
        <v>2064</v>
      </c>
      <c r="B461" s="101"/>
      <c r="F461" s="97"/>
      <c r="G461" s="97"/>
    </row>
    <row r="462" spans="1:7" x14ac:dyDescent="0.35">
      <c r="A462" s="68" t="s">
        <v>2065</v>
      </c>
      <c r="B462" s="101"/>
      <c r="F462" s="93"/>
      <c r="G462" s="93"/>
    </row>
    <row r="463" spans="1:7" x14ac:dyDescent="0.35">
      <c r="A463" s="85"/>
      <c r="B463" s="85" t="s">
        <v>2066</v>
      </c>
      <c r="C463" s="85" t="s">
        <v>614</v>
      </c>
      <c r="D463" s="85" t="s">
        <v>615</v>
      </c>
      <c r="E463" s="85"/>
      <c r="F463" s="85" t="s">
        <v>436</v>
      </c>
      <c r="G463" s="85" t="s">
        <v>616</v>
      </c>
    </row>
    <row r="464" spans="1:7" x14ac:dyDescent="0.35">
      <c r="A464" s="68" t="s">
        <v>2067</v>
      </c>
      <c r="B464" s="68" t="s">
        <v>647</v>
      </c>
      <c r="C464" s="94" t="s">
        <v>1759</v>
      </c>
      <c r="G464" s="68"/>
    </row>
    <row r="465" spans="1:7" x14ac:dyDescent="0.35">
      <c r="G465" s="68"/>
    </row>
    <row r="466" spans="1:7" x14ac:dyDescent="0.35">
      <c r="B466" s="83" t="s">
        <v>648</v>
      </c>
      <c r="G466" s="68"/>
    </row>
    <row r="467" spans="1:7" x14ac:dyDescent="0.35">
      <c r="A467" s="68" t="s">
        <v>2068</v>
      </c>
      <c r="B467" s="68" t="s">
        <v>650</v>
      </c>
      <c r="C467" s="89" t="s">
        <v>1759</v>
      </c>
      <c r="D467" s="144" t="s">
        <v>1759</v>
      </c>
      <c r="F467" s="96" t="str">
        <f>IF($C$475=0,"",IF(C467="[Mark as ND1 if not relevant]","",C467/$C$475))</f>
        <v/>
      </c>
      <c r="G467" s="96" t="str">
        <f>IF($D$475=0,"",IF(D467="[Mark as ND1 if not relevant]","",D467/$D$475))</f>
        <v/>
      </c>
    </row>
    <row r="468" spans="1:7" x14ac:dyDescent="0.35">
      <c r="A468" s="68" t="s">
        <v>2069</v>
      </c>
      <c r="B468" s="68" t="s">
        <v>652</v>
      </c>
      <c r="C468" s="89" t="s">
        <v>1759</v>
      </c>
      <c r="D468" s="144" t="s">
        <v>1759</v>
      </c>
      <c r="F468" s="96" t="str">
        <f t="shared" ref="F468:F474" si="22">IF($C$475=0,"",IF(C468="[Mark as ND1 if not relevant]","",C468/$C$475))</f>
        <v/>
      </c>
      <c r="G468" s="96" t="str">
        <f t="shared" ref="G468:G474" si="23">IF($D$475=0,"",IF(D468="[Mark as ND1 if not relevant]","",D468/$D$475))</f>
        <v/>
      </c>
    </row>
    <row r="469" spans="1:7" x14ac:dyDescent="0.35">
      <c r="A469" s="68" t="s">
        <v>2070</v>
      </c>
      <c r="B469" s="68" t="s">
        <v>654</v>
      </c>
      <c r="C469" s="89" t="s">
        <v>1759</v>
      </c>
      <c r="D469" s="144" t="s">
        <v>1759</v>
      </c>
      <c r="F469" s="96" t="str">
        <f t="shared" si="22"/>
        <v/>
      </c>
      <c r="G469" s="96" t="str">
        <f t="shared" si="23"/>
        <v/>
      </c>
    </row>
    <row r="470" spans="1:7" x14ac:dyDescent="0.35">
      <c r="A470" s="68" t="s">
        <v>2071</v>
      </c>
      <c r="B470" s="68" t="s">
        <v>656</v>
      </c>
      <c r="C470" s="89" t="s">
        <v>1759</v>
      </c>
      <c r="D470" s="144" t="s">
        <v>1759</v>
      </c>
      <c r="F470" s="96" t="str">
        <f t="shared" si="22"/>
        <v/>
      </c>
      <c r="G470" s="96" t="str">
        <f t="shared" si="23"/>
        <v/>
      </c>
    </row>
    <row r="471" spans="1:7" x14ac:dyDescent="0.35">
      <c r="A471" s="68" t="s">
        <v>2072</v>
      </c>
      <c r="B471" s="68" t="s">
        <v>658</v>
      </c>
      <c r="C471" s="89" t="s">
        <v>1759</v>
      </c>
      <c r="D471" s="144" t="s">
        <v>1759</v>
      </c>
      <c r="F471" s="96" t="str">
        <f t="shared" si="22"/>
        <v/>
      </c>
      <c r="G471" s="96" t="str">
        <f t="shared" si="23"/>
        <v/>
      </c>
    </row>
    <row r="472" spans="1:7" x14ac:dyDescent="0.35">
      <c r="A472" s="68" t="s">
        <v>2073</v>
      </c>
      <c r="B472" s="68" t="s">
        <v>660</v>
      </c>
      <c r="C472" s="89" t="s">
        <v>1759</v>
      </c>
      <c r="D472" s="144" t="s">
        <v>1759</v>
      </c>
      <c r="F472" s="96" t="str">
        <f t="shared" si="22"/>
        <v/>
      </c>
      <c r="G472" s="96" t="str">
        <f t="shared" si="23"/>
        <v/>
      </c>
    </row>
    <row r="473" spans="1:7" x14ac:dyDescent="0.35">
      <c r="A473" s="68" t="s">
        <v>2074</v>
      </c>
      <c r="B473" s="68" t="s">
        <v>662</v>
      </c>
      <c r="C473" s="89" t="s">
        <v>1759</v>
      </c>
      <c r="D473" s="144" t="s">
        <v>1759</v>
      </c>
      <c r="F473" s="96" t="str">
        <f t="shared" si="22"/>
        <v/>
      </c>
      <c r="G473" s="96" t="str">
        <f t="shared" si="23"/>
        <v/>
      </c>
    </row>
    <row r="474" spans="1:7" x14ac:dyDescent="0.35">
      <c r="A474" s="68" t="s">
        <v>2075</v>
      </c>
      <c r="B474" s="68" t="s">
        <v>664</v>
      </c>
      <c r="C474" s="89" t="s">
        <v>1759</v>
      </c>
      <c r="D474" s="144" t="s">
        <v>1759</v>
      </c>
      <c r="F474" s="96" t="str">
        <f t="shared" si="22"/>
        <v/>
      </c>
      <c r="G474" s="96" t="str">
        <f t="shared" si="23"/>
        <v/>
      </c>
    </row>
    <row r="475" spans="1:7" x14ac:dyDescent="0.35">
      <c r="A475" s="68" t="s">
        <v>2076</v>
      </c>
      <c r="B475" s="98" t="s">
        <v>64</v>
      </c>
      <c r="C475" s="89">
        <f>SUM(C467:C474)</f>
        <v>0</v>
      </c>
      <c r="D475" s="144">
        <f>SUM(D467:D474)</f>
        <v>0</v>
      </c>
      <c r="F475" s="94">
        <f>SUM(F467:F474)</f>
        <v>0</v>
      </c>
      <c r="G475" s="94">
        <f>SUM(G467:G474)</f>
        <v>0</v>
      </c>
    </row>
    <row r="476" spans="1:7" x14ac:dyDescent="0.35">
      <c r="A476" s="68" t="s">
        <v>2077</v>
      </c>
      <c r="B476" s="101" t="s">
        <v>667</v>
      </c>
      <c r="C476" s="89"/>
      <c r="D476" s="144"/>
      <c r="F476" s="96" t="str">
        <f t="shared" ref="F476:F481" si="24">IF($C$475=0,"",IF(C476="[for completion]","",C476/$C$475))</f>
        <v/>
      </c>
      <c r="G476" s="96" t="str">
        <f t="shared" ref="G476:G481" si="25">IF($D$475=0,"",IF(D476="[for completion]","",D476/$D$475))</f>
        <v/>
      </c>
    </row>
    <row r="477" spans="1:7" x14ac:dyDescent="0.35">
      <c r="A477" s="68" t="s">
        <v>2078</v>
      </c>
      <c r="B477" s="101" t="s">
        <v>669</v>
      </c>
      <c r="C477" s="89"/>
      <c r="D477" s="144"/>
      <c r="F477" s="96" t="str">
        <f t="shared" si="24"/>
        <v/>
      </c>
      <c r="G477" s="96" t="str">
        <f t="shared" si="25"/>
        <v/>
      </c>
    </row>
    <row r="478" spans="1:7" x14ac:dyDescent="0.35">
      <c r="A478" s="68" t="s">
        <v>2079</v>
      </c>
      <c r="B478" s="101" t="s">
        <v>671</v>
      </c>
      <c r="C478" s="89"/>
      <c r="D478" s="144"/>
      <c r="F478" s="96" t="str">
        <f t="shared" si="24"/>
        <v/>
      </c>
      <c r="G478" s="96" t="str">
        <f t="shared" si="25"/>
        <v/>
      </c>
    </row>
    <row r="479" spans="1:7" x14ac:dyDescent="0.35">
      <c r="A479" s="68" t="s">
        <v>2080</v>
      </c>
      <c r="B479" s="101" t="s">
        <v>673</v>
      </c>
      <c r="C479" s="89"/>
      <c r="D479" s="144"/>
      <c r="F479" s="96" t="str">
        <f t="shared" si="24"/>
        <v/>
      </c>
      <c r="G479" s="96" t="str">
        <f t="shared" si="25"/>
        <v/>
      </c>
    </row>
    <row r="480" spans="1:7" x14ac:dyDescent="0.35">
      <c r="A480" s="68" t="s">
        <v>2081</v>
      </c>
      <c r="B480" s="101" t="s">
        <v>675</v>
      </c>
      <c r="C480" s="89"/>
      <c r="D480" s="144"/>
      <c r="F480" s="96" t="str">
        <f t="shared" si="24"/>
        <v/>
      </c>
      <c r="G480" s="96" t="str">
        <f t="shared" si="25"/>
        <v/>
      </c>
    </row>
    <row r="481" spans="1:7" x14ac:dyDescent="0.35">
      <c r="A481" s="68" t="s">
        <v>2082</v>
      </c>
      <c r="B481" s="101" t="s">
        <v>677</v>
      </c>
      <c r="C481" s="89"/>
      <c r="D481" s="144"/>
      <c r="F481" s="96" t="str">
        <f t="shared" si="24"/>
        <v/>
      </c>
      <c r="G481" s="96" t="str">
        <f t="shared" si="25"/>
        <v/>
      </c>
    </row>
    <row r="482" spans="1:7" x14ac:dyDescent="0.35">
      <c r="A482" s="68" t="s">
        <v>2083</v>
      </c>
      <c r="B482" s="101"/>
      <c r="F482" s="96"/>
      <c r="G482" s="96"/>
    </row>
    <row r="483" spans="1:7" x14ac:dyDescent="0.35">
      <c r="A483" s="68" t="s">
        <v>2084</v>
      </c>
      <c r="B483" s="101"/>
      <c r="F483" s="96"/>
      <c r="G483" s="96"/>
    </row>
    <row r="484" spans="1:7" x14ac:dyDescent="0.35">
      <c r="A484" s="68" t="s">
        <v>2085</v>
      </c>
      <c r="B484" s="101"/>
      <c r="F484" s="96"/>
      <c r="G484" s="94"/>
    </row>
    <row r="485" spans="1:7" x14ac:dyDescent="0.35">
      <c r="A485" s="85"/>
      <c r="B485" s="86" t="s">
        <v>2086</v>
      </c>
      <c r="C485" s="85" t="s">
        <v>738</v>
      </c>
      <c r="D485" s="85"/>
      <c r="E485" s="85"/>
      <c r="F485" s="85"/>
      <c r="G485" s="88"/>
    </row>
    <row r="486" spans="1:7" x14ac:dyDescent="0.35">
      <c r="A486" s="68" t="s">
        <v>2087</v>
      </c>
      <c r="B486" s="83" t="s">
        <v>739</v>
      </c>
      <c r="C486" s="94" t="s">
        <v>1849</v>
      </c>
      <c r="G486" s="68"/>
    </row>
    <row r="487" spans="1:7" x14ac:dyDescent="0.35">
      <c r="A487" s="68" t="s">
        <v>2088</v>
      </c>
      <c r="B487" s="83" t="s">
        <v>740</v>
      </c>
      <c r="C487" s="94" t="s">
        <v>1849</v>
      </c>
      <c r="G487" s="68"/>
    </row>
    <row r="488" spans="1:7" x14ac:dyDescent="0.35">
      <c r="A488" s="68" t="s">
        <v>2089</v>
      </c>
      <c r="B488" s="83" t="s">
        <v>741</v>
      </c>
      <c r="C488" s="94" t="s">
        <v>1849</v>
      </c>
      <c r="G488" s="68"/>
    </row>
    <row r="489" spans="1:7" x14ac:dyDescent="0.35">
      <c r="A489" s="68" t="s">
        <v>2090</v>
      </c>
      <c r="B489" s="83" t="s">
        <v>742</v>
      </c>
      <c r="C489" s="94" t="s">
        <v>1849</v>
      </c>
      <c r="G489" s="68"/>
    </row>
    <row r="490" spans="1:7" x14ac:dyDescent="0.35">
      <c r="A490" s="68" t="s">
        <v>2091</v>
      </c>
      <c r="B490" s="83" t="s">
        <v>743</v>
      </c>
      <c r="C490" s="94" t="s">
        <v>1849</v>
      </c>
      <c r="G490" s="68"/>
    </row>
    <row r="491" spans="1:7" x14ac:dyDescent="0.35">
      <c r="A491" s="68" t="s">
        <v>2092</v>
      </c>
      <c r="B491" s="83" t="s">
        <v>744</v>
      </c>
      <c r="C491" s="94" t="s">
        <v>1849</v>
      </c>
      <c r="G491" s="68"/>
    </row>
    <row r="492" spans="1:7" x14ac:dyDescent="0.35">
      <c r="A492" s="68" t="s">
        <v>2093</v>
      </c>
      <c r="B492" s="83" t="s">
        <v>745</v>
      </c>
      <c r="C492" s="94" t="s">
        <v>1849</v>
      </c>
      <c r="G492" s="68"/>
    </row>
    <row r="493" spans="1:7" x14ac:dyDescent="0.35">
      <c r="A493" s="68" t="s">
        <v>2094</v>
      </c>
      <c r="B493" s="83" t="s">
        <v>2095</v>
      </c>
      <c r="C493" s="94" t="s">
        <v>1849</v>
      </c>
      <c r="G493" s="68"/>
    </row>
    <row r="494" spans="1:7" x14ac:dyDescent="0.35">
      <c r="A494" s="68" t="s">
        <v>2096</v>
      </c>
      <c r="B494" s="83" t="s">
        <v>2097</v>
      </c>
      <c r="C494" s="94" t="s">
        <v>1849</v>
      </c>
      <c r="G494" s="68"/>
    </row>
    <row r="495" spans="1:7" x14ac:dyDescent="0.35">
      <c r="A495" s="68" t="s">
        <v>2098</v>
      </c>
      <c r="B495" s="83" t="s">
        <v>2099</v>
      </c>
      <c r="C495" s="94" t="s">
        <v>1849</v>
      </c>
      <c r="G495" s="68"/>
    </row>
    <row r="496" spans="1:7" x14ac:dyDescent="0.35">
      <c r="A496" s="68" t="s">
        <v>2100</v>
      </c>
      <c r="B496" s="83" t="s">
        <v>746</v>
      </c>
      <c r="C496" s="94" t="s">
        <v>1849</v>
      </c>
      <c r="G496" s="68"/>
    </row>
    <row r="497" spans="1:7" x14ac:dyDescent="0.35">
      <c r="A497" s="68" t="s">
        <v>2101</v>
      </c>
      <c r="B497" s="83" t="s">
        <v>747</v>
      </c>
      <c r="C497" s="94" t="s">
        <v>1849</v>
      </c>
      <c r="G497" s="68"/>
    </row>
    <row r="498" spans="1:7" x14ac:dyDescent="0.35">
      <c r="A498" s="68" t="s">
        <v>2102</v>
      </c>
      <c r="B498" s="83" t="s">
        <v>62</v>
      </c>
      <c r="C498" s="94" t="s">
        <v>1849</v>
      </c>
      <c r="G498" s="68"/>
    </row>
    <row r="499" spans="1:7" x14ac:dyDescent="0.35">
      <c r="A499" s="68" t="s">
        <v>2103</v>
      </c>
      <c r="B499" s="101" t="s">
        <v>2104</v>
      </c>
      <c r="C499" s="94"/>
      <c r="G499" s="68"/>
    </row>
    <row r="500" spans="1:7" x14ac:dyDescent="0.35">
      <c r="A500" s="68" t="s">
        <v>2105</v>
      </c>
      <c r="B500" s="101" t="s">
        <v>165</v>
      </c>
      <c r="C500" s="94"/>
      <c r="G500" s="68"/>
    </row>
    <row r="501" spans="1:7" x14ac:dyDescent="0.35">
      <c r="A501" s="68" t="s">
        <v>2106</v>
      </c>
      <c r="B501" s="101" t="s">
        <v>165</v>
      </c>
      <c r="C501" s="94"/>
      <c r="G501" s="68"/>
    </row>
    <row r="502" spans="1:7" x14ac:dyDescent="0.35">
      <c r="A502" s="68" t="s">
        <v>2107</v>
      </c>
      <c r="B502" s="101" t="s">
        <v>165</v>
      </c>
      <c r="C502" s="94"/>
      <c r="G502" s="68"/>
    </row>
    <row r="503" spans="1:7" x14ac:dyDescent="0.35">
      <c r="A503" s="68" t="s">
        <v>2108</v>
      </c>
      <c r="B503" s="101" t="s">
        <v>165</v>
      </c>
      <c r="C503" s="94"/>
      <c r="G503" s="68"/>
    </row>
    <row r="504" spans="1:7" x14ac:dyDescent="0.35">
      <c r="A504" s="68" t="s">
        <v>2109</v>
      </c>
      <c r="B504" s="101" t="s">
        <v>165</v>
      </c>
      <c r="C504" s="94"/>
      <c r="G504" s="68"/>
    </row>
    <row r="505" spans="1:7" x14ac:dyDescent="0.35">
      <c r="A505" s="68" t="s">
        <v>2110</v>
      </c>
      <c r="B505" s="101" t="s">
        <v>165</v>
      </c>
      <c r="C505" s="94"/>
      <c r="G505" s="68"/>
    </row>
    <row r="506" spans="1:7" x14ac:dyDescent="0.35">
      <c r="A506" s="68" t="s">
        <v>2111</v>
      </c>
      <c r="B506" s="101" t="s">
        <v>165</v>
      </c>
      <c r="C506" s="94"/>
      <c r="G506" s="68"/>
    </row>
    <row r="507" spans="1:7" x14ac:dyDescent="0.35">
      <c r="A507" s="68" t="s">
        <v>2112</v>
      </c>
      <c r="B507" s="101" t="s">
        <v>165</v>
      </c>
      <c r="C507" s="94"/>
      <c r="G507" s="68"/>
    </row>
    <row r="508" spans="1:7" x14ac:dyDescent="0.35">
      <c r="A508" s="68" t="s">
        <v>2113</v>
      </c>
      <c r="B508" s="101" t="s">
        <v>165</v>
      </c>
      <c r="C508" s="94"/>
      <c r="G508" s="68"/>
    </row>
    <row r="509" spans="1:7" x14ac:dyDescent="0.35">
      <c r="A509" s="68" t="s">
        <v>2114</v>
      </c>
      <c r="B509" s="101" t="s">
        <v>165</v>
      </c>
      <c r="C509" s="94"/>
      <c r="G509" s="68"/>
    </row>
    <row r="510" spans="1:7" x14ac:dyDescent="0.35">
      <c r="A510" s="68" t="s">
        <v>2115</v>
      </c>
      <c r="B510" s="101" t="s">
        <v>165</v>
      </c>
      <c r="C510" s="94"/>
    </row>
    <row r="511" spans="1:7" x14ac:dyDescent="0.35">
      <c r="A511" s="68" t="s">
        <v>2116</v>
      </c>
      <c r="B511" s="101" t="s">
        <v>165</v>
      </c>
      <c r="C511" s="94"/>
    </row>
    <row r="512" spans="1:7" x14ac:dyDescent="0.35">
      <c r="A512" s="68" t="s">
        <v>2117</v>
      </c>
      <c r="B512" s="101" t="s">
        <v>165</v>
      </c>
      <c r="C512" s="94"/>
    </row>
    <row r="513" spans="1:7" x14ac:dyDescent="0.35">
      <c r="A513" s="114"/>
      <c r="B513" s="114" t="s">
        <v>2118</v>
      </c>
      <c r="C513" s="85" t="s">
        <v>50</v>
      </c>
      <c r="D513" s="85" t="s">
        <v>2119</v>
      </c>
      <c r="E513" s="85"/>
      <c r="F513" s="85" t="s">
        <v>436</v>
      </c>
      <c r="G513" s="85" t="s">
        <v>2120</v>
      </c>
    </row>
    <row r="514" spans="1:7" x14ac:dyDescent="0.35">
      <c r="A514" s="68" t="s">
        <v>2121</v>
      </c>
      <c r="B514" s="83" t="s">
        <v>553</v>
      </c>
      <c r="C514" s="89" t="s">
        <v>1849</v>
      </c>
      <c r="D514" s="144" t="s">
        <v>1849</v>
      </c>
      <c r="E514" s="71"/>
      <c r="F514" s="96" t="str">
        <f>IF($C$532=0,"",IF(C514="[for completion]","",IF(C514="","",C514/$C$532)))</f>
        <v/>
      </c>
      <c r="G514" s="96" t="str">
        <f>IF($D$532=0,"",IF(D514="[for completion]","",IF(D514="","",D514/$D$532)))</f>
        <v/>
      </c>
    </row>
    <row r="515" spans="1:7" x14ac:dyDescent="0.35">
      <c r="A515" s="68" t="s">
        <v>2122</v>
      </c>
      <c r="B515" s="83" t="s">
        <v>553</v>
      </c>
      <c r="C515" s="89" t="s">
        <v>1849</v>
      </c>
      <c r="D515" s="144" t="s">
        <v>1849</v>
      </c>
      <c r="E515" s="71"/>
      <c r="F515" s="96" t="str">
        <f t="shared" ref="F515:F531" si="26">IF($C$532=0,"",IF(C515="[for completion]","",IF(C515="","",C515/$C$532)))</f>
        <v/>
      </c>
      <c r="G515" s="96" t="str">
        <f t="shared" ref="G515:G531" si="27">IF($D$532=0,"",IF(D515="[for completion]","",IF(D515="","",D515/$D$532)))</f>
        <v/>
      </c>
    </row>
    <row r="516" spans="1:7" x14ac:dyDescent="0.35">
      <c r="A516" s="68" t="s">
        <v>2123</v>
      </c>
      <c r="B516" s="83" t="s">
        <v>553</v>
      </c>
      <c r="C516" s="89" t="s">
        <v>1849</v>
      </c>
      <c r="D516" s="144" t="s">
        <v>1849</v>
      </c>
      <c r="E516" s="71"/>
      <c r="F516" s="96" t="str">
        <f t="shared" si="26"/>
        <v/>
      </c>
      <c r="G516" s="96" t="str">
        <f t="shared" si="27"/>
        <v/>
      </c>
    </row>
    <row r="517" spans="1:7" x14ac:dyDescent="0.35">
      <c r="A517" s="68" t="s">
        <v>2124</v>
      </c>
      <c r="B517" s="83" t="s">
        <v>553</v>
      </c>
      <c r="C517" s="89" t="s">
        <v>1849</v>
      </c>
      <c r="D517" s="144" t="s">
        <v>1849</v>
      </c>
      <c r="E517" s="71"/>
      <c r="F517" s="96" t="str">
        <f t="shared" si="26"/>
        <v/>
      </c>
      <c r="G517" s="96" t="str">
        <f t="shared" si="27"/>
        <v/>
      </c>
    </row>
    <row r="518" spans="1:7" x14ac:dyDescent="0.35">
      <c r="A518" s="68" t="s">
        <v>2125</v>
      </c>
      <c r="B518" s="83" t="s">
        <v>553</v>
      </c>
      <c r="C518" s="89" t="s">
        <v>1849</v>
      </c>
      <c r="D518" s="144" t="s">
        <v>1849</v>
      </c>
      <c r="E518" s="71"/>
      <c r="F518" s="96" t="str">
        <f t="shared" si="26"/>
        <v/>
      </c>
      <c r="G518" s="96" t="str">
        <f t="shared" si="27"/>
        <v/>
      </c>
    </row>
    <row r="519" spans="1:7" x14ac:dyDescent="0.35">
      <c r="A519" s="68" t="s">
        <v>2126</v>
      </c>
      <c r="B519" s="83" t="s">
        <v>553</v>
      </c>
      <c r="C519" s="89" t="s">
        <v>1849</v>
      </c>
      <c r="D519" s="144" t="s">
        <v>1849</v>
      </c>
      <c r="E519" s="71"/>
      <c r="F519" s="96" t="str">
        <f t="shared" si="26"/>
        <v/>
      </c>
      <c r="G519" s="96" t="str">
        <f t="shared" si="27"/>
        <v/>
      </c>
    </row>
    <row r="520" spans="1:7" x14ac:dyDescent="0.35">
      <c r="A520" s="68" t="s">
        <v>2127</v>
      </c>
      <c r="B520" s="83" t="s">
        <v>553</v>
      </c>
      <c r="C520" s="89" t="s">
        <v>1849</v>
      </c>
      <c r="D520" s="144" t="s">
        <v>1849</v>
      </c>
      <c r="E520" s="71"/>
      <c r="F520" s="96" t="str">
        <f t="shared" si="26"/>
        <v/>
      </c>
      <c r="G520" s="96" t="str">
        <f t="shared" si="27"/>
        <v/>
      </c>
    </row>
    <row r="521" spans="1:7" x14ac:dyDescent="0.35">
      <c r="A521" s="68" t="s">
        <v>2128</v>
      </c>
      <c r="B521" s="83" t="s">
        <v>553</v>
      </c>
      <c r="C521" s="89" t="s">
        <v>1849</v>
      </c>
      <c r="D521" s="144" t="s">
        <v>1849</v>
      </c>
      <c r="E521" s="71"/>
      <c r="F521" s="96" t="str">
        <f t="shared" si="26"/>
        <v/>
      </c>
      <c r="G521" s="96" t="str">
        <f t="shared" si="27"/>
        <v/>
      </c>
    </row>
    <row r="522" spans="1:7" x14ac:dyDescent="0.35">
      <c r="A522" s="68" t="s">
        <v>2129</v>
      </c>
      <c r="B522" s="83" t="s">
        <v>553</v>
      </c>
      <c r="C522" s="89" t="s">
        <v>1849</v>
      </c>
      <c r="D522" s="144" t="s">
        <v>1849</v>
      </c>
      <c r="E522" s="71"/>
      <c r="F522" s="96" t="str">
        <f t="shared" si="26"/>
        <v/>
      </c>
      <c r="G522" s="96" t="str">
        <f t="shared" si="27"/>
        <v/>
      </c>
    </row>
    <row r="523" spans="1:7" x14ac:dyDescent="0.35">
      <c r="A523" s="68" t="s">
        <v>2130</v>
      </c>
      <c r="B523" s="83" t="s">
        <v>553</v>
      </c>
      <c r="C523" s="89" t="s">
        <v>1849</v>
      </c>
      <c r="D523" s="144" t="s">
        <v>1849</v>
      </c>
      <c r="E523" s="71"/>
      <c r="F523" s="96" t="str">
        <f t="shared" si="26"/>
        <v/>
      </c>
      <c r="G523" s="96" t="str">
        <f t="shared" si="27"/>
        <v/>
      </c>
    </row>
    <row r="524" spans="1:7" x14ac:dyDescent="0.35">
      <c r="A524" s="68" t="s">
        <v>2131</v>
      </c>
      <c r="B524" s="83" t="s">
        <v>553</v>
      </c>
      <c r="C524" s="89" t="s">
        <v>1849</v>
      </c>
      <c r="D524" s="144" t="s">
        <v>1849</v>
      </c>
      <c r="E524" s="71"/>
      <c r="F524" s="96" t="str">
        <f t="shared" si="26"/>
        <v/>
      </c>
      <c r="G524" s="96" t="str">
        <f t="shared" si="27"/>
        <v/>
      </c>
    </row>
    <row r="525" spans="1:7" x14ac:dyDescent="0.35">
      <c r="A525" s="68" t="s">
        <v>2132</v>
      </c>
      <c r="B525" s="83" t="s">
        <v>553</v>
      </c>
      <c r="C525" s="89" t="s">
        <v>1849</v>
      </c>
      <c r="D525" s="144" t="s">
        <v>1849</v>
      </c>
      <c r="E525" s="71"/>
      <c r="F525" s="96" t="str">
        <f t="shared" si="26"/>
        <v/>
      </c>
      <c r="G525" s="96" t="str">
        <f t="shared" si="27"/>
        <v/>
      </c>
    </row>
    <row r="526" spans="1:7" x14ac:dyDescent="0.35">
      <c r="A526" s="68" t="s">
        <v>2133</v>
      </c>
      <c r="B526" s="83" t="s">
        <v>553</v>
      </c>
      <c r="C526" s="89" t="s">
        <v>1849</v>
      </c>
      <c r="D526" s="144" t="s">
        <v>1849</v>
      </c>
      <c r="E526" s="71"/>
      <c r="F526" s="96" t="str">
        <f t="shared" si="26"/>
        <v/>
      </c>
      <c r="G526" s="96" t="str">
        <f t="shared" si="27"/>
        <v/>
      </c>
    </row>
    <row r="527" spans="1:7" x14ac:dyDescent="0.35">
      <c r="A527" s="68" t="s">
        <v>2134</v>
      </c>
      <c r="B527" s="83" t="s">
        <v>553</v>
      </c>
      <c r="C527" s="89" t="s">
        <v>1849</v>
      </c>
      <c r="D527" s="144" t="s">
        <v>1849</v>
      </c>
      <c r="E527" s="71"/>
      <c r="F527" s="96" t="str">
        <f t="shared" si="26"/>
        <v/>
      </c>
      <c r="G527" s="96" t="str">
        <f t="shared" si="27"/>
        <v/>
      </c>
    </row>
    <row r="528" spans="1:7" x14ac:dyDescent="0.35">
      <c r="A528" s="68" t="s">
        <v>2135</v>
      </c>
      <c r="B528" s="83" t="s">
        <v>553</v>
      </c>
      <c r="C528" s="89" t="s">
        <v>1849</v>
      </c>
      <c r="D528" s="144" t="s">
        <v>1849</v>
      </c>
      <c r="E528" s="71"/>
      <c r="F528" s="96" t="str">
        <f t="shared" si="26"/>
        <v/>
      </c>
      <c r="G528" s="96" t="str">
        <f t="shared" si="27"/>
        <v/>
      </c>
    </row>
    <row r="529" spans="1:7" x14ac:dyDescent="0.35">
      <c r="A529" s="68" t="s">
        <v>2136</v>
      </c>
      <c r="B529" s="83" t="s">
        <v>553</v>
      </c>
      <c r="C529" s="89" t="s">
        <v>1849</v>
      </c>
      <c r="D529" s="144" t="s">
        <v>1849</v>
      </c>
      <c r="E529" s="71"/>
      <c r="F529" s="96" t="str">
        <f t="shared" si="26"/>
        <v/>
      </c>
      <c r="G529" s="96" t="str">
        <f t="shared" si="27"/>
        <v/>
      </c>
    </row>
    <row r="530" spans="1:7" x14ac:dyDescent="0.35">
      <c r="A530" s="68" t="s">
        <v>2137</v>
      </c>
      <c r="B530" s="83" t="s">
        <v>553</v>
      </c>
      <c r="C530" s="89" t="s">
        <v>1849</v>
      </c>
      <c r="D530" s="144" t="s">
        <v>1849</v>
      </c>
      <c r="E530" s="71"/>
      <c r="F530" s="96" t="str">
        <f t="shared" si="26"/>
        <v/>
      </c>
      <c r="G530" s="96" t="str">
        <f t="shared" si="27"/>
        <v/>
      </c>
    </row>
    <row r="531" spans="1:7" x14ac:dyDescent="0.35">
      <c r="A531" s="68" t="s">
        <v>2138</v>
      </c>
      <c r="B531" s="83" t="s">
        <v>1898</v>
      </c>
      <c r="C531" s="89" t="s">
        <v>1849</v>
      </c>
      <c r="D531" s="144" t="s">
        <v>1849</v>
      </c>
      <c r="E531" s="71"/>
      <c r="F531" s="96" t="str">
        <f t="shared" si="26"/>
        <v/>
      </c>
      <c r="G531" s="96" t="str">
        <f t="shared" si="27"/>
        <v/>
      </c>
    </row>
    <row r="532" spans="1:7" x14ac:dyDescent="0.35">
      <c r="A532" s="68" t="s">
        <v>2139</v>
      </c>
      <c r="B532" s="83" t="s">
        <v>64</v>
      </c>
      <c r="C532" s="89">
        <f>SUM(C514:C531)</f>
        <v>0</v>
      </c>
      <c r="D532" s="144">
        <f>SUM(D514:D531)</f>
        <v>0</v>
      </c>
      <c r="E532" s="71"/>
      <c r="F532" s="94">
        <f>SUM(F514:F531)</f>
        <v>0</v>
      </c>
      <c r="G532" s="94">
        <f>SUM(G514:G531)</f>
        <v>0</v>
      </c>
    </row>
    <row r="533" spans="1:7" x14ac:dyDescent="0.35">
      <c r="A533" s="68" t="s">
        <v>2140</v>
      </c>
      <c r="B533" s="83"/>
      <c r="E533" s="71"/>
      <c r="F533" s="71"/>
      <c r="G533" s="71"/>
    </row>
    <row r="534" spans="1:7" x14ac:dyDescent="0.35">
      <c r="A534" s="68" t="s">
        <v>2141</v>
      </c>
      <c r="B534" s="83"/>
      <c r="E534" s="71"/>
      <c r="F534" s="71"/>
      <c r="G534" s="71"/>
    </row>
    <row r="535" spans="1:7" x14ac:dyDescent="0.35">
      <c r="A535" s="68" t="s">
        <v>2142</v>
      </c>
      <c r="B535" s="83"/>
      <c r="E535" s="71"/>
      <c r="F535" s="71"/>
      <c r="G535" s="71"/>
    </row>
    <row r="536" spans="1:7" x14ac:dyDescent="0.35">
      <c r="A536" s="114"/>
      <c r="B536" s="86" t="s">
        <v>2143</v>
      </c>
      <c r="C536" s="85" t="s">
        <v>50</v>
      </c>
      <c r="D536" s="85" t="s">
        <v>2119</v>
      </c>
      <c r="E536" s="85"/>
      <c r="F536" s="85" t="s">
        <v>436</v>
      </c>
      <c r="G536" s="85" t="s">
        <v>2120</v>
      </c>
    </row>
    <row r="537" spans="1:7" x14ac:dyDescent="0.35">
      <c r="A537" s="68" t="s">
        <v>2144</v>
      </c>
      <c r="B537" s="83" t="s">
        <v>553</v>
      </c>
      <c r="C537" s="89" t="s">
        <v>1849</v>
      </c>
      <c r="D537" s="144" t="s">
        <v>1849</v>
      </c>
      <c r="E537" s="71"/>
      <c r="F537" s="96" t="str">
        <f>IF($C$555=0,"",IF(C537="[for completion]","",IF(C537="","",C537/$C$555)))</f>
        <v/>
      </c>
      <c r="G537" s="96" t="str">
        <f>IF($D$555=0,"",IF(D537="[for completion]","",IF(D537="","",D537/$D$555)))</f>
        <v/>
      </c>
    </row>
    <row r="538" spans="1:7" x14ac:dyDescent="0.35">
      <c r="A538" s="68" t="s">
        <v>2145</v>
      </c>
      <c r="B538" s="83" t="s">
        <v>553</v>
      </c>
      <c r="C538" s="89" t="s">
        <v>1849</v>
      </c>
      <c r="D538" s="144" t="s">
        <v>1849</v>
      </c>
      <c r="E538" s="71"/>
      <c r="F538" s="96" t="str">
        <f t="shared" ref="F538:F554" si="28">IF($C$555=0,"",IF(C538="[for completion]","",IF(C538="","",C538/$C$555)))</f>
        <v/>
      </c>
      <c r="G538" s="96" t="str">
        <f t="shared" ref="G538:G554" si="29">IF($D$555=0,"",IF(D538="[for completion]","",IF(D538="","",D538/$D$555)))</f>
        <v/>
      </c>
    </row>
    <row r="539" spans="1:7" x14ac:dyDescent="0.35">
      <c r="A539" s="68" t="s">
        <v>2146</v>
      </c>
      <c r="B539" s="83" t="s">
        <v>553</v>
      </c>
      <c r="C539" s="89" t="s">
        <v>1849</v>
      </c>
      <c r="D539" s="144" t="s">
        <v>1849</v>
      </c>
      <c r="E539" s="71"/>
      <c r="F539" s="96" t="str">
        <f t="shared" si="28"/>
        <v/>
      </c>
      <c r="G539" s="96" t="str">
        <f t="shared" si="29"/>
        <v/>
      </c>
    </row>
    <row r="540" spans="1:7" x14ac:dyDescent="0.35">
      <c r="A540" s="68" t="s">
        <v>2147</v>
      </c>
      <c r="B540" s="83" t="s">
        <v>553</v>
      </c>
      <c r="C540" s="89" t="s">
        <v>1849</v>
      </c>
      <c r="D540" s="144" t="s">
        <v>1849</v>
      </c>
      <c r="E540" s="71"/>
      <c r="F540" s="96" t="str">
        <f t="shared" si="28"/>
        <v/>
      </c>
      <c r="G540" s="96" t="str">
        <f t="shared" si="29"/>
        <v/>
      </c>
    </row>
    <row r="541" spans="1:7" x14ac:dyDescent="0.35">
      <c r="A541" s="68" t="s">
        <v>2148</v>
      </c>
      <c r="B541" s="83" t="s">
        <v>553</v>
      </c>
      <c r="C541" s="89" t="s">
        <v>1849</v>
      </c>
      <c r="D541" s="144" t="s">
        <v>1849</v>
      </c>
      <c r="E541" s="71"/>
      <c r="F541" s="96" t="str">
        <f t="shared" si="28"/>
        <v/>
      </c>
      <c r="G541" s="96" t="str">
        <f t="shared" si="29"/>
        <v/>
      </c>
    </row>
    <row r="542" spans="1:7" x14ac:dyDescent="0.35">
      <c r="A542" s="68" t="s">
        <v>2149</v>
      </c>
      <c r="B542" s="83" t="s">
        <v>553</v>
      </c>
      <c r="C542" s="89" t="s">
        <v>1849</v>
      </c>
      <c r="D542" s="144" t="s">
        <v>1849</v>
      </c>
      <c r="E542" s="71"/>
      <c r="F542" s="96" t="str">
        <f t="shared" si="28"/>
        <v/>
      </c>
      <c r="G542" s="96" t="str">
        <f t="shared" si="29"/>
        <v/>
      </c>
    </row>
    <row r="543" spans="1:7" x14ac:dyDescent="0.35">
      <c r="A543" s="68" t="s">
        <v>2150</v>
      </c>
      <c r="B543" s="83" t="s">
        <v>553</v>
      </c>
      <c r="C543" s="89" t="s">
        <v>1849</v>
      </c>
      <c r="D543" s="144" t="s">
        <v>1849</v>
      </c>
      <c r="E543" s="71"/>
      <c r="F543" s="96" t="str">
        <f t="shared" si="28"/>
        <v/>
      </c>
      <c r="G543" s="96" t="str">
        <f t="shared" si="29"/>
        <v/>
      </c>
    </row>
    <row r="544" spans="1:7" x14ac:dyDescent="0.35">
      <c r="A544" s="68" t="s">
        <v>2151</v>
      </c>
      <c r="B544" s="83" t="s">
        <v>553</v>
      </c>
      <c r="C544" s="89" t="s">
        <v>1849</v>
      </c>
      <c r="D544" s="144" t="s">
        <v>1849</v>
      </c>
      <c r="E544" s="71"/>
      <c r="F544" s="96" t="str">
        <f t="shared" si="28"/>
        <v/>
      </c>
      <c r="G544" s="96" t="str">
        <f t="shared" si="29"/>
        <v/>
      </c>
    </row>
    <row r="545" spans="1:7" x14ac:dyDescent="0.35">
      <c r="A545" s="68" t="s">
        <v>2152</v>
      </c>
      <c r="B545" s="83" t="s">
        <v>553</v>
      </c>
      <c r="C545" s="89" t="s">
        <v>1849</v>
      </c>
      <c r="D545" s="144" t="s">
        <v>1849</v>
      </c>
      <c r="E545" s="71"/>
      <c r="F545" s="96" t="str">
        <f t="shared" si="28"/>
        <v/>
      </c>
      <c r="G545" s="96" t="str">
        <f t="shared" si="29"/>
        <v/>
      </c>
    </row>
    <row r="546" spans="1:7" x14ac:dyDescent="0.35">
      <c r="A546" s="68" t="s">
        <v>2153</v>
      </c>
      <c r="B546" s="83" t="s">
        <v>553</v>
      </c>
      <c r="C546" s="89" t="s">
        <v>1849</v>
      </c>
      <c r="D546" s="144" t="s">
        <v>1849</v>
      </c>
      <c r="E546" s="71"/>
      <c r="F546" s="96" t="str">
        <f t="shared" si="28"/>
        <v/>
      </c>
      <c r="G546" s="96" t="str">
        <f t="shared" si="29"/>
        <v/>
      </c>
    </row>
    <row r="547" spans="1:7" x14ac:dyDescent="0.35">
      <c r="A547" s="68" t="s">
        <v>2154</v>
      </c>
      <c r="B547" s="83" t="s">
        <v>553</v>
      </c>
      <c r="C547" s="89" t="s">
        <v>1849</v>
      </c>
      <c r="D547" s="144" t="s">
        <v>1849</v>
      </c>
      <c r="E547" s="71"/>
      <c r="F547" s="96" t="str">
        <f t="shared" si="28"/>
        <v/>
      </c>
      <c r="G547" s="96" t="str">
        <f t="shared" si="29"/>
        <v/>
      </c>
    </row>
    <row r="548" spans="1:7" x14ac:dyDescent="0.35">
      <c r="A548" s="68" t="s">
        <v>2155</v>
      </c>
      <c r="B548" s="83" t="s">
        <v>553</v>
      </c>
      <c r="C548" s="89" t="s">
        <v>1849</v>
      </c>
      <c r="D548" s="144" t="s">
        <v>1849</v>
      </c>
      <c r="E548" s="71"/>
      <c r="F548" s="96" t="str">
        <f t="shared" si="28"/>
        <v/>
      </c>
      <c r="G548" s="96" t="str">
        <f t="shared" si="29"/>
        <v/>
      </c>
    </row>
    <row r="549" spans="1:7" x14ac:dyDescent="0.35">
      <c r="A549" s="68" t="s">
        <v>2156</v>
      </c>
      <c r="B549" s="83" t="s">
        <v>553</v>
      </c>
      <c r="C549" s="89" t="s">
        <v>1849</v>
      </c>
      <c r="D549" s="144" t="s">
        <v>1849</v>
      </c>
      <c r="E549" s="71"/>
      <c r="F549" s="96" t="str">
        <f t="shared" si="28"/>
        <v/>
      </c>
      <c r="G549" s="96" t="str">
        <f t="shared" si="29"/>
        <v/>
      </c>
    </row>
    <row r="550" spans="1:7" x14ac:dyDescent="0.35">
      <c r="A550" s="68" t="s">
        <v>2157</v>
      </c>
      <c r="B550" s="83" t="s">
        <v>553</v>
      </c>
      <c r="C550" s="89" t="s">
        <v>1849</v>
      </c>
      <c r="D550" s="144" t="s">
        <v>1849</v>
      </c>
      <c r="E550" s="71"/>
      <c r="F550" s="96" t="str">
        <f t="shared" si="28"/>
        <v/>
      </c>
      <c r="G550" s="96" t="str">
        <f t="shared" si="29"/>
        <v/>
      </c>
    </row>
    <row r="551" spans="1:7" x14ac:dyDescent="0.35">
      <c r="A551" s="68" t="s">
        <v>2158</v>
      </c>
      <c r="B551" s="83" t="s">
        <v>553</v>
      </c>
      <c r="C551" s="89" t="s">
        <v>1849</v>
      </c>
      <c r="D551" s="144" t="s">
        <v>1849</v>
      </c>
      <c r="E551" s="71"/>
      <c r="F551" s="96" t="str">
        <f t="shared" si="28"/>
        <v/>
      </c>
      <c r="G551" s="96" t="str">
        <f t="shared" si="29"/>
        <v/>
      </c>
    </row>
    <row r="552" spans="1:7" x14ac:dyDescent="0.35">
      <c r="A552" s="68" t="s">
        <v>2159</v>
      </c>
      <c r="B552" s="83" t="s">
        <v>553</v>
      </c>
      <c r="C552" s="89" t="s">
        <v>1849</v>
      </c>
      <c r="D552" s="144" t="s">
        <v>1849</v>
      </c>
      <c r="E552" s="71"/>
      <c r="F552" s="96" t="str">
        <f t="shared" si="28"/>
        <v/>
      </c>
      <c r="G552" s="96" t="str">
        <f t="shared" si="29"/>
        <v/>
      </c>
    </row>
    <row r="553" spans="1:7" x14ac:dyDescent="0.35">
      <c r="A553" s="68" t="s">
        <v>2160</v>
      </c>
      <c r="B553" s="83" t="s">
        <v>553</v>
      </c>
      <c r="C553" s="89" t="s">
        <v>1849</v>
      </c>
      <c r="D553" s="144" t="s">
        <v>1849</v>
      </c>
      <c r="E553" s="71"/>
      <c r="F553" s="96" t="str">
        <f t="shared" si="28"/>
        <v/>
      </c>
      <c r="G553" s="96" t="str">
        <f t="shared" si="29"/>
        <v/>
      </c>
    </row>
    <row r="554" spans="1:7" x14ac:dyDescent="0.35">
      <c r="A554" s="68" t="s">
        <v>2161</v>
      </c>
      <c r="B554" s="83" t="s">
        <v>1898</v>
      </c>
      <c r="C554" s="89" t="s">
        <v>1849</v>
      </c>
      <c r="D554" s="144" t="s">
        <v>1849</v>
      </c>
      <c r="E554" s="71"/>
      <c r="F554" s="96" t="str">
        <f t="shared" si="28"/>
        <v/>
      </c>
      <c r="G554" s="96" t="str">
        <f t="shared" si="29"/>
        <v/>
      </c>
    </row>
    <row r="555" spans="1:7" x14ac:dyDescent="0.35">
      <c r="A555" s="68" t="s">
        <v>2162</v>
      </c>
      <c r="B555" s="83" t="s">
        <v>64</v>
      </c>
      <c r="C555" s="89">
        <f>SUM(C537:C554)</f>
        <v>0</v>
      </c>
      <c r="D555" s="144">
        <f>SUM(D537:D554)</f>
        <v>0</v>
      </c>
      <c r="E555" s="71"/>
      <c r="F555" s="94">
        <f>SUM(F537:F554)</f>
        <v>0</v>
      </c>
      <c r="G555" s="94">
        <f>SUM(G537:G554)</f>
        <v>0</v>
      </c>
    </row>
    <row r="556" spans="1:7" x14ac:dyDescent="0.35">
      <c r="A556" s="68" t="s">
        <v>2163</v>
      </c>
      <c r="B556" s="83"/>
      <c r="E556" s="71"/>
      <c r="F556" s="71"/>
      <c r="G556" s="71"/>
    </row>
    <row r="557" spans="1:7" x14ac:dyDescent="0.35">
      <c r="A557" s="68" t="s">
        <v>2164</v>
      </c>
      <c r="B557" s="83"/>
      <c r="E557" s="71"/>
      <c r="F557" s="71"/>
      <c r="G557" s="71"/>
    </row>
    <row r="558" spans="1:7" x14ac:dyDescent="0.35">
      <c r="A558" s="68" t="s">
        <v>2165</v>
      </c>
      <c r="B558" s="83"/>
      <c r="E558" s="71"/>
      <c r="F558" s="71"/>
      <c r="G558" s="71"/>
    </row>
    <row r="559" spans="1:7" x14ac:dyDescent="0.35">
      <c r="A559" s="114"/>
      <c r="B559" s="114" t="s">
        <v>2166</v>
      </c>
      <c r="C559" s="85" t="s">
        <v>50</v>
      </c>
      <c r="D559" s="85" t="s">
        <v>2119</v>
      </c>
      <c r="E559" s="85"/>
      <c r="F559" s="85" t="s">
        <v>436</v>
      </c>
      <c r="G559" s="85" t="s">
        <v>2120</v>
      </c>
    </row>
    <row r="560" spans="1:7" x14ac:dyDescent="0.35">
      <c r="A560" s="68" t="s">
        <v>2167</v>
      </c>
      <c r="B560" s="83" t="s">
        <v>1928</v>
      </c>
      <c r="C560" s="89" t="s">
        <v>1849</v>
      </c>
      <c r="D560" s="144" t="s">
        <v>1849</v>
      </c>
      <c r="E560" s="71"/>
      <c r="F560" s="96" t="str">
        <f>IF($C$570=0,"",IF(C560="[for completion]","",IF(C560="","",C560/$C$570)))</f>
        <v/>
      </c>
      <c r="G560" s="96" t="str">
        <f>IF($D$570=0,"",IF(D560="[for completion]","",IF(D560="","",D560/$D$570)))</f>
        <v/>
      </c>
    </row>
    <row r="561" spans="1:7" x14ac:dyDescent="0.35">
      <c r="A561" s="68" t="s">
        <v>2168</v>
      </c>
      <c r="B561" s="83" t="s">
        <v>1930</v>
      </c>
      <c r="C561" s="89" t="s">
        <v>1849</v>
      </c>
      <c r="D561" s="144" t="s">
        <v>1849</v>
      </c>
      <c r="E561" s="71"/>
      <c r="F561" s="96" t="str">
        <f t="shared" ref="F561:F569" si="30">IF($C$570=0,"",IF(C561="[for completion]","",IF(C561="","",C561/$C$570)))</f>
        <v/>
      </c>
      <c r="G561" s="96" t="str">
        <f t="shared" ref="G561:G569" si="31">IF($D$570=0,"",IF(D561="[for completion]","",IF(D561="","",D561/$D$570)))</f>
        <v/>
      </c>
    </row>
    <row r="562" spans="1:7" x14ac:dyDescent="0.35">
      <c r="A562" s="68" t="s">
        <v>2169</v>
      </c>
      <c r="B562" s="83" t="s">
        <v>1932</v>
      </c>
      <c r="C562" s="89" t="s">
        <v>1849</v>
      </c>
      <c r="D562" s="144" t="s">
        <v>1849</v>
      </c>
      <c r="E562" s="71"/>
      <c r="F562" s="96" t="str">
        <f t="shared" si="30"/>
        <v/>
      </c>
      <c r="G562" s="96" t="str">
        <f t="shared" si="31"/>
        <v/>
      </c>
    </row>
    <row r="563" spans="1:7" x14ac:dyDescent="0.35">
      <c r="A563" s="68" t="s">
        <v>2170</v>
      </c>
      <c r="B563" s="83" t="s">
        <v>1934</v>
      </c>
      <c r="C563" s="89" t="s">
        <v>1849</v>
      </c>
      <c r="D563" s="144" t="s">
        <v>1849</v>
      </c>
      <c r="E563" s="71"/>
      <c r="F563" s="96" t="str">
        <f t="shared" si="30"/>
        <v/>
      </c>
      <c r="G563" s="96" t="str">
        <f t="shared" si="31"/>
        <v/>
      </c>
    </row>
    <row r="564" spans="1:7" x14ac:dyDescent="0.35">
      <c r="A564" s="68" t="s">
        <v>2171</v>
      </c>
      <c r="B564" s="83" t="s">
        <v>1936</v>
      </c>
      <c r="C564" s="89" t="s">
        <v>1849</v>
      </c>
      <c r="D564" s="144" t="s">
        <v>1849</v>
      </c>
      <c r="E564" s="71"/>
      <c r="F564" s="96" t="str">
        <f t="shared" si="30"/>
        <v/>
      </c>
      <c r="G564" s="96" t="str">
        <f t="shared" si="31"/>
        <v/>
      </c>
    </row>
    <row r="565" spans="1:7" x14ac:dyDescent="0.35">
      <c r="A565" s="68" t="s">
        <v>2172</v>
      </c>
      <c r="B565" s="83" t="s">
        <v>1938</v>
      </c>
      <c r="C565" s="89" t="s">
        <v>1849</v>
      </c>
      <c r="D565" s="144" t="s">
        <v>1849</v>
      </c>
      <c r="E565" s="71"/>
      <c r="F565" s="96" t="str">
        <f t="shared" si="30"/>
        <v/>
      </c>
      <c r="G565" s="96" t="str">
        <f t="shared" si="31"/>
        <v/>
      </c>
    </row>
    <row r="566" spans="1:7" x14ac:dyDescent="0.35">
      <c r="A566" s="68" t="s">
        <v>2173</v>
      </c>
      <c r="B566" s="83" t="s">
        <v>1940</v>
      </c>
      <c r="C566" s="89" t="s">
        <v>1849</v>
      </c>
      <c r="D566" s="144" t="s">
        <v>1849</v>
      </c>
      <c r="E566" s="71"/>
      <c r="F566" s="96" t="str">
        <f t="shared" si="30"/>
        <v/>
      </c>
      <c r="G566" s="96" t="str">
        <f t="shared" si="31"/>
        <v/>
      </c>
    </row>
    <row r="567" spans="1:7" x14ac:dyDescent="0.35">
      <c r="A567" s="68" t="s">
        <v>2174</v>
      </c>
      <c r="B567" s="83" t="s">
        <v>1942</v>
      </c>
      <c r="C567" s="89" t="s">
        <v>1849</v>
      </c>
      <c r="D567" s="144" t="s">
        <v>1849</v>
      </c>
      <c r="E567" s="71"/>
      <c r="F567" s="96" t="str">
        <f t="shared" si="30"/>
        <v/>
      </c>
      <c r="G567" s="96" t="str">
        <f t="shared" si="31"/>
        <v/>
      </c>
    </row>
    <row r="568" spans="1:7" x14ac:dyDescent="0.35">
      <c r="A568" s="68" t="s">
        <v>2175</v>
      </c>
      <c r="B568" s="83" t="s">
        <v>1944</v>
      </c>
      <c r="C568" s="89" t="s">
        <v>1849</v>
      </c>
      <c r="D568" s="144" t="s">
        <v>1849</v>
      </c>
      <c r="E568" s="71"/>
      <c r="F568" s="96" t="str">
        <f t="shared" si="30"/>
        <v/>
      </c>
      <c r="G568" s="96" t="str">
        <f t="shared" si="31"/>
        <v/>
      </c>
    </row>
    <row r="569" spans="1:7" x14ac:dyDescent="0.35">
      <c r="A569" s="68" t="s">
        <v>2176</v>
      </c>
      <c r="B569" s="68" t="s">
        <v>1898</v>
      </c>
      <c r="C569" s="89" t="s">
        <v>1849</v>
      </c>
      <c r="D569" s="144" t="s">
        <v>1849</v>
      </c>
      <c r="E569" s="71"/>
      <c r="F569" s="96" t="str">
        <f t="shared" si="30"/>
        <v/>
      </c>
      <c r="G569" s="96" t="str">
        <f t="shared" si="31"/>
        <v/>
      </c>
    </row>
    <row r="570" spans="1:7" x14ac:dyDescent="0.35">
      <c r="A570" s="68" t="s">
        <v>2177</v>
      </c>
      <c r="B570" s="83" t="s">
        <v>64</v>
      </c>
      <c r="C570" s="89">
        <f>SUM(C560:C568)</f>
        <v>0</v>
      </c>
      <c r="D570" s="144">
        <f>SUM(D560:D568)</f>
        <v>0</v>
      </c>
      <c r="E570" s="71"/>
      <c r="F570" s="94">
        <f>SUM(F560:F569)</f>
        <v>0</v>
      </c>
      <c r="G570" s="94">
        <f>SUM(G560:G569)</f>
        <v>0</v>
      </c>
    </row>
    <row r="571" spans="1:7" x14ac:dyDescent="0.35">
      <c r="A571" s="68" t="s">
        <v>2178</v>
      </c>
    </row>
    <row r="572" spans="1:7" x14ac:dyDescent="0.35">
      <c r="A572" s="114"/>
      <c r="B572" s="114" t="s">
        <v>2179</v>
      </c>
      <c r="C572" s="85" t="s">
        <v>50</v>
      </c>
      <c r="D572" s="85" t="s">
        <v>1878</v>
      </c>
      <c r="E572" s="85"/>
      <c r="F572" s="85" t="s">
        <v>435</v>
      </c>
      <c r="G572" s="85" t="s">
        <v>2120</v>
      </c>
    </row>
    <row r="573" spans="1:7" x14ac:dyDescent="0.35">
      <c r="A573" s="68" t="s">
        <v>2180</v>
      </c>
      <c r="B573" s="83" t="s">
        <v>1967</v>
      </c>
      <c r="C573" s="89" t="s">
        <v>1849</v>
      </c>
      <c r="D573" s="144" t="s">
        <v>1849</v>
      </c>
      <c r="E573" s="71"/>
      <c r="F573" s="96" t="str">
        <f>IF($C$577=0,"",IF(C573="[for completion]","",IF(C573="","",C573/$C$577)))</f>
        <v/>
      </c>
      <c r="G573" s="96" t="str">
        <f>IF($D$577=0,"",IF(D573="[for completion]","",IF(D573="","",D573/$D$577)))</f>
        <v/>
      </c>
    </row>
    <row r="574" spans="1:7" x14ac:dyDescent="0.35">
      <c r="A574" s="68" t="s">
        <v>2181</v>
      </c>
      <c r="B574" s="146" t="s">
        <v>2182</v>
      </c>
      <c r="C574" s="89" t="s">
        <v>1849</v>
      </c>
      <c r="D574" s="144" t="s">
        <v>1849</v>
      </c>
      <c r="E574" s="71"/>
      <c r="F574" s="96" t="str">
        <f t="shared" ref="F574:F576" si="32">IF($C$577=0,"",IF(C574="[for completion]","",IF(C574="","",C574/$C$577)))</f>
        <v/>
      </c>
      <c r="G574" s="96" t="str">
        <f t="shared" ref="G574:G576" si="33">IF($D$577=0,"",IF(D574="[for completion]","",IF(D574="","",D574/$D$577)))</f>
        <v/>
      </c>
    </row>
    <row r="575" spans="1:7" x14ac:dyDescent="0.35">
      <c r="A575" s="68" t="s">
        <v>2183</v>
      </c>
      <c r="B575" s="83" t="s">
        <v>1962</v>
      </c>
      <c r="C575" s="89" t="s">
        <v>1849</v>
      </c>
      <c r="D575" s="144" t="s">
        <v>1849</v>
      </c>
      <c r="E575" s="71"/>
      <c r="F575" s="96" t="str">
        <f t="shared" si="32"/>
        <v/>
      </c>
      <c r="G575" s="96" t="str">
        <f t="shared" si="33"/>
        <v/>
      </c>
    </row>
    <row r="576" spans="1:7" x14ac:dyDescent="0.35">
      <c r="A576" s="68" t="s">
        <v>2184</v>
      </c>
      <c r="B576" s="68" t="s">
        <v>1898</v>
      </c>
      <c r="C576" s="89" t="s">
        <v>1849</v>
      </c>
      <c r="D576" s="144" t="s">
        <v>1849</v>
      </c>
      <c r="E576" s="71"/>
      <c r="F576" s="96" t="str">
        <f t="shared" si="32"/>
        <v/>
      </c>
      <c r="G576" s="96" t="str">
        <f t="shared" si="33"/>
        <v/>
      </c>
    </row>
    <row r="577" spans="1:7" x14ac:dyDescent="0.35">
      <c r="A577" s="68" t="s">
        <v>2185</v>
      </c>
      <c r="B577" s="83" t="s">
        <v>64</v>
      </c>
      <c r="C577" s="89">
        <f>SUM(C573:C576)</f>
        <v>0</v>
      </c>
      <c r="D577" s="144">
        <f>SUM(D573:D576)</f>
        <v>0</v>
      </c>
      <c r="E577" s="71"/>
      <c r="F577" s="94">
        <f>SUM(F573:F576)</f>
        <v>0</v>
      </c>
      <c r="G577" s="94">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F2B715D8-B58E-41F9-B67C-7649001BEA79}"/>
    <hyperlink ref="B7" location="'B1. HTT Mortgage Assets'!B166" display="7.A Residential Cover Pool" xr:uid="{3576E47A-AA89-405E-B00E-211110740DA8}"/>
    <hyperlink ref="B8" location="'B1. HTT Mortgage Assets'!B267" display="7.B Commercial Cover Pool" xr:uid="{2F1BC2D8-05F2-4A87-AE70-7068B1526C44}"/>
    <hyperlink ref="B149" location="'2. Harmonised Glossary'!A9" display="Breakdown by Interest Rate" xr:uid="{510729EE-467F-4DB6-A2DE-EA4BAD376FDC}"/>
    <hyperlink ref="B179" location="'2. Harmonised Glossary'!A14" display="Non-Performing Loans (NPLs)" xr:uid="{4C9AA04A-66EB-4E68-AE08-90524F0B63F6}"/>
    <hyperlink ref="B11" location="'2. Harmonised Glossary'!A12" display="Property Type Information" xr:uid="{B7231BC0-ED00-4996-9477-5724307E64B2}"/>
    <hyperlink ref="B215" location="'2. Harmonised Glossary'!A288" display="Loan to Value (LTV) Information - Un-indexed" xr:uid="{7DAF887F-4B8A-4BAC-B711-D7CEFB9A0502}"/>
    <hyperlink ref="B237" location="'2. Harmonised Glossary'!A11" display="Loan to Value (LTV) Information - Indexed" xr:uid="{B0DC9BAF-A086-43A7-8620-A84BA20171D2}"/>
  </hyperlinks>
  <pageMargins left="0.7" right="0.7" top="0.75" bottom="0.75" header="0.3" footer="0.3"/>
  <pageSetup scale="37" orientation="portrait" r:id="rId1"/>
  <headerFooter>
    <oddFooter>&amp;R&amp;1#&amp;"Calibri"&amp;10&amp;K0000FFClassification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576C-B5D3-4D71-A357-4628C64A075A}">
  <sheetPr>
    <tabColor theme="9" tint="-0.249977111117893"/>
  </sheetPr>
  <dimension ref="A1:C403"/>
  <sheetViews>
    <sheetView zoomScaleNormal="100" workbookViewId="0"/>
  </sheetViews>
  <sheetFormatPr defaultRowHeight="14.5" x14ac:dyDescent="0.35"/>
  <cols>
    <col min="1" max="1" width="16.26953125" style="34" customWidth="1"/>
    <col min="2" max="2" width="89.81640625" style="68" bestFit="1" customWidth="1"/>
    <col min="3" max="3" width="134.7265625" style="34" customWidth="1"/>
    <col min="4" max="16384" width="8.7265625" style="34"/>
  </cols>
  <sheetData>
    <row r="1" spans="1:3" ht="31" x14ac:dyDescent="0.35">
      <c r="A1" s="33" t="s">
        <v>2186</v>
      </c>
      <c r="B1" s="33"/>
      <c r="C1" s="63" t="s">
        <v>1733</v>
      </c>
    </row>
    <row r="2" spans="1:3" x14ac:dyDescent="0.35">
      <c r="B2" s="62"/>
      <c r="C2" s="62"/>
    </row>
    <row r="3" spans="1:3" x14ac:dyDescent="0.35">
      <c r="A3" s="147" t="s">
        <v>2187</v>
      </c>
      <c r="B3" s="148"/>
      <c r="C3" s="62"/>
    </row>
    <row r="4" spans="1:3" x14ac:dyDescent="0.35">
      <c r="C4" s="62"/>
    </row>
    <row r="5" spans="1:3" ht="18.5" x14ac:dyDescent="0.35">
      <c r="A5" s="76" t="s">
        <v>5</v>
      </c>
      <c r="B5" s="76" t="s">
        <v>2188</v>
      </c>
      <c r="C5" s="149" t="s">
        <v>2189</v>
      </c>
    </row>
    <row r="6" spans="1:3" x14ac:dyDescent="0.35">
      <c r="A6" s="123" t="s">
        <v>2190</v>
      </c>
      <c r="B6" s="79" t="s">
        <v>2191</v>
      </c>
      <c r="C6" s="68" t="s">
        <v>2192</v>
      </c>
    </row>
    <row r="7" spans="1:3" ht="29" x14ac:dyDescent="0.35">
      <c r="A7" s="123" t="s">
        <v>2193</v>
      </c>
      <c r="B7" s="79" t="s">
        <v>2194</v>
      </c>
      <c r="C7" s="68" t="s">
        <v>2195</v>
      </c>
    </row>
    <row r="8" spans="1:3" x14ac:dyDescent="0.35">
      <c r="A8" s="123" t="s">
        <v>2196</v>
      </c>
      <c r="B8" s="79" t="s">
        <v>2197</v>
      </c>
      <c r="C8" s="68" t="s">
        <v>2198</v>
      </c>
    </row>
    <row r="9" spans="1:3" x14ac:dyDescent="0.35">
      <c r="A9" s="123" t="s">
        <v>2199</v>
      </c>
      <c r="B9" s="79" t="s">
        <v>2200</v>
      </c>
      <c r="C9" s="68" t="s">
        <v>2201</v>
      </c>
    </row>
    <row r="10" spans="1:3" ht="43.5" x14ac:dyDescent="0.35">
      <c r="A10" s="123" t="s">
        <v>2202</v>
      </c>
      <c r="B10" s="79" t="s">
        <v>2203</v>
      </c>
      <c r="C10" s="68" t="s">
        <v>2204</v>
      </c>
    </row>
    <row r="11" spans="1:3" ht="43.5" x14ac:dyDescent="0.35">
      <c r="A11" s="123" t="s">
        <v>2205</v>
      </c>
      <c r="B11" s="79" t="s">
        <v>2206</v>
      </c>
      <c r="C11" s="68" t="s">
        <v>2207</v>
      </c>
    </row>
    <row r="12" spans="1:3" ht="29" x14ac:dyDescent="0.35">
      <c r="A12" s="123" t="s">
        <v>2208</v>
      </c>
      <c r="B12" s="79" t="s">
        <v>2209</v>
      </c>
      <c r="C12" s="68" t="s">
        <v>2210</v>
      </c>
    </row>
    <row r="13" spans="1:3" x14ac:dyDescent="0.35">
      <c r="A13" s="123" t="s">
        <v>2211</v>
      </c>
      <c r="B13" s="79" t="s">
        <v>2212</v>
      </c>
      <c r="C13" s="68" t="s">
        <v>2213</v>
      </c>
    </row>
    <row r="14" spans="1:3" ht="29" x14ac:dyDescent="0.35">
      <c r="A14" s="123" t="s">
        <v>2214</v>
      </c>
      <c r="B14" s="79" t="s">
        <v>2215</v>
      </c>
      <c r="C14" s="68" t="s">
        <v>2216</v>
      </c>
    </row>
    <row r="15" spans="1:3" x14ac:dyDescent="0.35">
      <c r="A15" s="123" t="s">
        <v>2217</v>
      </c>
      <c r="B15" s="79" t="s">
        <v>2218</v>
      </c>
      <c r="C15" s="68" t="s">
        <v>2219</v>
      </c>
    </row>
    <row r="16" spans="1:3" ht="29" x14ac:dyDescent="0.35">
      <c r="A16" s="123" t="s">
        <v>2220</v>
      </c>
      <c r="B16" s="84" t="s">
        <v>2221</v>
      </c>
      <c r="C16" s="68" t="s">
        <v>2222</v>
      </c>
    </row>
    <row r="17" spans="1:3" ht="29" x14ac:dyDescent="0.35">
      <c r="A17" s="123" t="s">
        <v>2223</v>
      </c>
      <c r="B17" s="84" t="s">
        <v>2224</v>
      </c>
      <c r="C17" s="68" t="s">
        <v>2225</v>
      </c>
    </row>
    <row r="18" spans="1:3" x14ac:dyDescent="0.35">
      <c r="A18" s="123" t="s">
        <v>2226</v>
      </c>
      <c r="B18" s="84" t="s">
        <v>2227</v>
      </c>
      <c r="C18" s="68" t="s">
        <v>2228</v>
      </c>
    </row>
    <row r="19" spans="1:3" x14ac:dyDescent="0.35">
      <c r="A19" s="123" t="s">
        <v>2229</v>
      </c>
      <c r="B19" s="79" t="s">
        <v>2230</v>
      </c>
      <c r="C19" s="68"/>
    </row>
    <row r="20" spans="1:3" x14ac:dyDescent="0.35">
      <c r="A20" s="123" t="s">
        <v>2231</v>
      </c>
      <c r="B20" s="79" t="s">
        <v>2232</v>
      </c>
    </row>
    <row r="21" spans="1:3" x14ac:dyDescent="0.35">
      <c r="A21" s="123" t="s">
        <v>2233</v>
      </c>
      <c r="B21" s="79" t="s">
        <v>2234</v>
      </c>
      <c r="C21" s="68"/>
    </row>
    <row r="22" spans="1:3" x14ac:dyDescent="0.35">
      <c r="A22" s="123" t="s">
        <v>2235</v>
      </c>
      <c r="B22" s="34"/>
    </row>
    <row r="23" spans="1:3" x14ac:dyDescent="0.35">
      <c r="A23" s="123" t="s">
        <v>2236</v>
      </c>
      <c r="B23" s="81" t="s">
        <v>2237</v>
      </c>
      <c r="C23" s="68"/>
    </row>
    <row r="24" spans="1:3" x14ac:dyDescent="0.35">
      <c r="A24" s="123" t="s">
        <v>2238</v>
      </c>
      <c r="B24" s="143"/>
      <c r="C24" s="68"/>
    </row>
    <row r="25" spans="1:3" x14ac:dyDescent="0.35">
      <c r="A25" s="123" t="s">
        <v>2239</v>
      </c>
      <c r="B25" s="143"/>
      <c r="C25" s="68"/>
    </row>
    <row r="26" spans="1:3" x14ac:dyDescent="0.35">
      <c r="A26" s="123" t="s">
        <v>2240</v>
      </c>
      <c r="B26" s="143"/>
      <c r="C26" s="68"/>
    </row>
    <row r="27" spans="1:3" x14ac:dyDescent="0.35">
      <c r="A27" s="123" t="s">
        <v>2241</v>
      </c>
      <c r="B27" s="143"/>
      <c r="C27" s="68"/>
    </row>
    <row r="28" spans="1:3" ht="18.5" x14ac:dyDescent="0.35">
      <c r="A28" s="76"/>
      <c r="B28" s="76" t="s">
        <v>2242</v>
      </c>
      <c r="C28" s="149" t="s">
        <v>2189</v>
      </c>
    </row>
    <row r="29" spans="1:3" x14ac:dyDescent="0.35">
      <c r="A29" s="123" t="s">
        <v>2243</v>
      </c>
      <c r="B29" s="79" t="s">
        <v>2230</v>
      </c>
      <c r="C29" s="68" t="s">
        <v>1849</v>
      </c>
    </row>
    <row r="30" spans="1:3" x14ac:dyDescent="0.35">
      <c r="A30" s="123" t="s">
        <v>2244</v>
      </c>
      <c r="B30" s="79" t="s">
        <v>2232</v>
      </c>
      <c r="C30" s="68" t="s">
        <v>1849</v>
      </c>
    </row>
    <row r="31" spans="1:3" x14ac:dyDescent="0.35">
      <c r="A31" s="123" t="s">
        <v>2245</v>
      </c>
      <c r="B31" s="79" t="s">
        <v>2234</v>
      </c>
      <c r="C31" s="68" t="s">
        <v>1849</v>
      </c>
    </row>
    <row r="32" spans="1:3" x14ac:dyDescent="0.35">
      <c r="A32" s="123" t="s">
        <v>2246</v>
      </c>
      <c r="B32" s="143"/>
      <c r="C32" s="68"/>
    </row>
    <row r="33" spans="1:3" x14ac:dyDescent="0.35">
      <c r="A33" s="123" t="s">
        <v>2247</v>
      </c>
      <c r="B33" s="143"/>
      <c r="C33" s="68"/>
    </row>
    <row r="34" spans="1:3" x14ac:dyDescent="0.35">
      <c r="A34" s="123" t="s">
        <v>2248</v>
      </c>
      <c r="B34" s="143"/>
      <c r="C34" s="68"/>
    </row>
    <row r="35" spans="1:3" x14ac:dyDescent="0.35">
      <c r="A35" s="123" t="s">
        <v>2249</v>
      </c>
      <c r="B35" s="143"/>
      <c r="C35" s="68"/>
    </row>
    <row r="36" spans="1:3" x14ac:dyDescent="0.35">
      <c r="A36" s="123" t="s">
        <v>2250</v>
      </c>
      <c r="B36" s="143"/>
      <c r="C36" s="68"/>
    </row>
    <row r="37" spans="1:3" x14ac:dyDescent="0.35">
      <c r="A37" s="123" t="s">
        <v>2251</v>
      </c>
      <c r="B37" s="143"/>
      <c r="C37" s="68"/>
    </row>
    <row r="38" spans="1:3" x14ac:dyDescent="0.35">
      <c r="A38" s="123" t="s">
        <v>2252</v>
      </c>
      <c r="B38" s="143"/>
      <c r="C38" s="68"/>
    </row>
    <row r="39" spans="1:3" x14ac:dyDescent="0.35">
      <c r="A39" s="123" t="s">
        <v>2253</v>
      </c>
      <c r="B39" s="143"/>
      <c r="C39" s="68"/>
    </row>
    <row r="40" spans="1:3" x14ac:dyDescent="0.35">
      <c r="A40" s="123" t="s">
        <v>2254</v>
      </c>
      <c r="B40" s="143"/>
      <c r="C40" s="68"/>
    </row>
    <row r="41" spans="1:3" x14ac:dyDescent="0.35">
      <c r="A41" s="123" t="s">
        <v>2255</v>
      </c>
      <c r="B41" s="143"/>
      <c r="C41" s="68"/>
    </row>
    <row r="42" spans="1:3" x14ac:dyDescent="0.35">
      <c r="A42" s="123" t="s">
        <v>2256</v>
      </c>
      <c r="B42" s="143"/>
      <c r="C42" s="68"/>
    </row>
    <row r="43" spans="1:3" x14ac:dyDescent="0.35">
      <c r="A43" s="123" t="s">
        <v>2257</v>
      </c>
      <c r="B43" s="143"/>
      <c r="C43" s="68"/>
    </row>
    <row r="44" spans="1:3" ht="18.5" x14ac:dyDescent="0.35">
      <c r="A44" s="76"/>
      <c r="B44" s="76" t="s">
        <v>2258</v>
      </c>
      <c r="C44" s="149" t="s">
        <v>2259</v>
      </c>
    </row>
    <row r="45" spans="1:3" x14ac:dyDescent="0.35">
      <c r="A45" s="123" t="s">
        <v>2260</v>
      </c>
      <c r="B45" s="84" t="s">
        <v>2261</v>
      </c>
      <c r="C45" s="68" t="s">
        <v>45</v>
      </c>
    </row>
    <row r="46" spans="1:3" x14ac:dyDescent="0.35">
      <c r="A46" s="123" t="s">
        <v>2262</v>
      </c>
      <c r="B46" s="84" t="s">
        <v>2263</v>
      </c>
      <c r="C46" s="68" t="s">
        <v>2264</v>
      </c>
    </row>
    <row r="47" spans="1:3" x14ac:dyDescent="0.35">
      <c r="A47" s="123" t="s">
        <v>2265</v>
      </c>
      <c r="B47" s="84" t="s">
        <v>2266</v>
      </c>
      <c r="C47" s="68" t="s">
        <v>2267</v>
      </c>
    </row>
    <row r="48" spans="1:3" x14ac:dyDescent="0.35">
      <c r="A48" s="123" t="s">
        <v>2268</v>
      </c>
      <c r="B48" s="83"/>
      <c r="C48" s="68"/>
    </row>
    <row r="49" spans="1:3" x14ac:dyDescent="0.35">
      <c r="A49" s="123" t="s">
        <v>2269</v>
      </c>
      <c r="B49" s="83"/>
      <c r="C49" s="68"/>
    </row>
    <row r="50" spans="1:3" x14ac:dyDescent="0.35">
      <c r="A50" s="123" t="s">
        <v>2270</v>
      </c>
      <c r="B50" s="84"/>
      <c r="C50" s="68"/>
    </row>
    <row r="51" spans="1:3" ht="18.5" x14ac:dyDescent="0.35">
      <c r="A51" s="76"/>
      <c r="B51" s="76" t="s">
        <v>2271</v>
      </c>
      <c r="C51" s="149" t="s">
        <v>2189</v>
      </c>
    </row>
    <row r="52" spans="1:3" x14ac:dyDescent="0.35">
      <c r="A52" s="123" t="s">
        <v>2272</v>
      </c>
      <c r="B52" s="79" t="s">
        <v>2273</v>
      </c>
      <c r="C52" s="68"/>
    </row>
    <row r="53" spans="1:3" x14ac:dyDescent="0.35">
      <c r="A53" s="123" t="s">
        <v>2274</v>
      </c>
      <c r="B53" s="83"/>
    </row>
    <row r="54" spans="1:3" x14ac:dyDescent="0.35">
      <c r="A54" s="123" t="s">
        <v>2275</v>
      </c>
      <c r="B54" s="83"/>
    </row>
    <row r="55" spans="1:3" x14ac:dyDescent="0.35">
      <c r="A55" s="123" t="s">
        <v>2276</v>
      </c>
      <c r="B55" s="83"/>
    </row>
    <row r="56" spans="1:3" x14ac:dyDescent="0.35">
      <c r="A56" s="123" t="s">
        <v>2277</v>
      </c>
      <c r="B56" s="83"/>
    </row>
    <row r="57" spans="1:3" x14ac:dyDescent="0.35">
      <c r="A57" s="123" t="s">
        <v>2278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108"/>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1"/>
    </row>
    <row r="148" spans="2:2" x14ac:dyDescent="0.35">
      <c r="B148" s="15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79"/>
    </row>
    <row r="266" spans="2:2" x14ac:dyDescent="0.35">
      <c r="B266" s="83"/>
    </row>
    <row r="267" spans="2:2" x14ac:dyDescent="0.35">
      <c r="B267" s="83"/>
    </row>
    <row r="270" spans="2:2" x14ac:dyDescent="0.35">
      <c r="B270" s="83"/>
    </row>
    <row r="286" spans="2:2" x14ac:dyDescent="0.35">
      <c r="B286" s="79"/>
    </row>
    <row r="316" spans="2:2" x14ac:dyDescent="0.35">
      <c r="B316" s="71"/>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1"/>
    </row>
    <row r="403" spans="2:2" x14ac:dyDescent="0.35">
      <c r="B403" s="151"/>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election activeCell="B6" sqref="B6:O6"/>
    </sheetView>
  </sheetViews>
  <sheetFormatPr defaultRowHeight="12.5" x14ac:dyDescent="0.25"/>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5">
      <c r="B1" s="1"/>
      <c r="C1" s="1"/>
      <c r="D1" s="1"/>
      <c r="E1" s="1"/>
      <c r="F1" s="1"/>
      <c r="G1" s="1"/>
      <c r="H1" s="1"/>
      <c r="I1" s="1"/>
      <c r="J1" s="1"/>
      <c r="K1" s="1"/>
      <c r="L1" s="1"/>
      <c r="M1" s="1"/>
      <c r="N1" s="1"/>
      <c r="O1" s="1"/>
    </row>
    <row r="2" spans="2:15" ht="26.25" customHeight="1" x14ac:dyDescent="0.25">
      <c r="B2" s="1"/>
      <c r="C2" s="1"/>
      <c r="D2" s="1"/>
      <c r="E2" s="1"/>
      <c r="F2" s="1"/>
      <c r="G2" s="163" t="s">
        <v>855</v>
      </c>
      <c r="H2" s="164"/>
      <c r="I2" s="164"/>
      <c r="J2" s="164"/>
      <c r="K2" s="164"/>
      <c r="L2" s="1"/>
      <c r="M2" s="1"/>
      <c r="N2" s="1"/>
      <c r="O2" s="1"/>
    </row>
    <row r="3" spans="2:15" ht="11.5" customHeight="1" x14ac:dyDescent="0.25">
      <c r="B3" s="1"/>
      <c r="C3" s="1"/>
      <c r="D3" s="1"/>
      <c r="E3" s="1"/>
      <c r="F3" s="1"/>
      <c r="G3" s="1"/>
      <c r="H3" s="1"/>
      <c r="I3" s="1"/>
      <c r="J3" s="1"/>
      <c r="K3" s="1"/>
      <c r="L3" s="1"/>
      <c r="M3" s="1"/>
      <c r="N3" s="1"/>
      <c r="O3" s="1"/>
    </row>
    <row r="4" spans="2:15" ht="35.75" customHeight="1" x14ac:dyDescent="0.25">
      <c r="B4" s="165" t="s">
        <v>856</v>
      </c>
      <c r="C4" s="166"/>
      <c r="D4" s="166"/>
      <c r="E4" s="166"/>
      <c r="F4" s="166"/>
      <c r="G4" s="166"/>
      <c r="H4" s="166"/>
      <c r="I4" s="166"/>
      <c r="J4" s="166"/>
      <c r="K4" s="166"/>
      <c r="L4" s="166"/>
      <c r="M4" s="166"/>
      <c r="N4" s="166"/>
      <c r="O4" s="166"/>
    </row>
    <row r="5" spans="2:15" ht="10.5" customHeight="1" x14ac:dyDescent="0.25">
      <c r="B5" s="1"/>
      <c r="C5" s="1"/>
      <c r="D5" s="1"/>
      <c r="E5" s="1"/>
      <c r="F5" s="1"/>
      <c r="G5" s="1"/>
      <c r="H5" s="1"/>
      <c r="I5" s="1"/>
      <c r="J5" s="1"/>
      <c r="K5" s="1"/>
      <c r="L5" s="1"/>
      <c r="M5" s="1"/>
      <c r="N5" s="1"/>
      <c r="O5" s="1"/>
    </row>
    <row r="6" spans="2:15" ht="18.75" customHeight="1" x14ac:dyDescent="0.25">
      <c r="B6" s="167" t="s">
        <v>857</v>
      </c>
      <c r="C6" s="168"/>
      <c r="D6" s="168"/>
      <c r="E6" s="168"/>
      <c r="F6" s="168"/>
      <c r="G6" s="168"/>
      <c r="H6" s="168"/>
      <c r="I6" s="168"/>
      <c r="J6" s="168"/>
      <c r="K6" s="168"/>
      <c r="L6" s="168"/>
      <c r="M6" s="168"/>
      <c r="N6" s="168"/>
      <c r="O6" s="169"/>
    </row>
    <row r="7" spans="2:15" ht="6.75" customHeight="1" x14ac:dyDescent="0.25">
      <c r="B7" s="1"/>
      <c r="C7" s="1"/>
      <c r="D7" s="1"/>
      <c r="E7" s="1"/>
      <c r="F7" s="1"/>
      <c r="G7" s="1"/>
      <c r="H7" s="1"/>
      <c r="I7" s="1"/>
      <c r="J7" s="1"/>
      <c r="K7" s="1"/>
      <c r="L7" s="1"/>
      <c r="M7" s="1"/>
      <c r="N7" s="1"/>
      <c r="O7" s="1"/>
    </row>
    <row r="8" spans="2:15" ht="21" customHeight="1" x14ac:dyDescent="0.25">
      <c r="B8" s="170" t="s">
        <v>857</v>
      </c>
      <c r="C8" s="1"/>
      <c r="D8" s="172">
        <v>44347</v>
      </c>
      <c r="E8" s="173"/>
      <c r="F8" s="173"/>
      <c r="G8" s="1"/>
      <c r="H8" s="1"/>
      <c r="I8" s="1"/>
      <c r="J8" s="1"/>
      <c r="K8" s="1"/>
      <c r="L8" s="1"/>
      <c r="M8" s="1"/>
      <c r="N8" s="1"/>
      <c r="O8" s="1"/>
    </row>
    <row r="9" spans="2:15" ht="4.5" customHeight="1" x14ac:dyDescent="0.25">
      <c r="B9" s="171"/>
      <c r="C9" s="1"/>
      <c r="D9" s="1"/>
      <c r="E9" s="1"/>
      <c r="F9" s="1"/>
      <c r="G9" s="1"/>
      <c r="H9" s="1"/>
      <c r="I9" s="1"/>
      <c r="J9" s="1"/>
      <c r="K9" s="1"/>
      <c r="L9" s="1"/>
      <c r="M9" s="1"/>
      <c r="N9" s="1"/>
      <c r="O9" s="1"/>
    </row>
    <row r="10" spans="2:15" ht="6.75" customHeight="1" x14ac:dyDescent="0.25">
      <c r="B10" s="1"/>
      <c r="C10" s="1"/>
      <c r="D10" s="1"/>
      <c r="E10" s="1"/>
      <c r="F10" s="1"/>
      <c r="G10" s="1"/>
      <c r="H10" s="1"/>
      <c r="I10" s="1"/>
      <c r="J10" s="1"/>
      <c r="K10" s="1"/>
      <c r="L10" s="1"/>
      <c r="M10" s="1"/>
      <c r="N10" s="1"/>
      <c r="O10" s="1"/>
    </row>
    <row r="11" spans="2:15" ht="18.75" customHeight="1" x14ac:dyDescent="0.25">
      <c r="B11" s="167" t="s">
        <v>858</v>
      </c>
      <c r="C11" s="168"/>
      <c r="D11" s="168"/>
      <c r="E11" s="168"/>
      <c r="F11" s="168"/>
      <c r="G11" s="168"/>
      <c r="H11" s="168"/>
      <c r="I11" s="168"/>
      <c r="J11" s="168"/>
      <c r="K11" s="168"/>
      <c r="L11" s="168"/>
      <c r="M11" s="168"/>
      <c r="N11" s="168"/>
      <c r="O11" s="169"/>
    </row>
    <row r="12" spans="2:15" ht="12.75" customHeight="1" x14ac:dyDescent="0.25">
      <c r="B12" s="1"/>
      <c r="C12" s="1"/>
      <c r="D12" s="1"/>
      <c r="E12" s="1"/>
      <c r="F12" s="1"/>
      <c r="G12" s="1"/>
      <c r="H12" s="1"/>
      <c r="I12" s="1"/>
      <c r="J12" s="1"/>
      <c r="K12" s="1"/>
      <c r="L12" s="1"/>
      <c r="M12" s="1"/>
      <c r="N12" s="1"/>
      <c r="O12" s="1"/>
    </row>
    <row r="13" spans="2:15" ht="17.25" customHeight="1" x14ac:dyDescent="0.25">
      <c r="B13" s="174" t="s">
        <v>859</v>
      </c>
      <c r="C13" s="175"/>
      <c r="D13" s="175"/>
      <c r="E13" s="175"/>
      <c r="F13" s="176"/>
      <c r="G13" s="175"/>
      <c r="H13" s="175"/>
      <c r="I13" s="176"/>
      <c r="J13" s="175"/>
      <c r="K13" s="175"/>
      <c r="L13" s="175"/>
      <c r="M13" s="175"/>
      <c r="N13" s="175"/>
      <c r="O13" s="175"/>
    </row>
    <row r="14" spans="2:15" ht="15.25" customHeight="1" x14ac:dyDescent="0.25">
      <c r="B14" s="177" t="s">
        <v>860</v>
      </c>
      <c r="C14" s="173"/>
      <c r="D14" s="173"/>
      <c r="E14" s="173"/>
      <c r="F14" s="177" t="s">
        <v>861</v>
      </c>
      <c r="G14" s="173"/>
      <c r="H14" s="173"/>
      <c r="I14" s="178" t="s">
        <v>862</v>
      </c>
      <c r="J14" s="173"/>
      <c r="K14" s="173"/>
      <c r="L14" s="173"/>
      <c r="M14" s="173"/>
      <c r="N14" s="173"/>
      <c r="O14" s="173"/>
    </row>
    <row r="15" spans="2:15" ht="14.15" customHeight="1" x14ac:dyDescent="0.25">
      <c r="B15" s="1"/>
      <c r="C15" s="1"/>
      <c r="D15" s="1"/>
      <c r="E15" s="1"/>
      <c r="F15" s="1"/>
      <c r="G15" s="1"/>
      <c r="H15" s="1"/>
      <c r="I15" s="1"/>
      <c r="J15" s="1"/>
      <c r="K15" s="1"/>
      <c r="L15" s="1"/>
      <c r="M15" s="1"/>
      <c r="N15" s="1"/>
      <c r="O15" s="1"/>
    </row>
    <row r="16" spans="2:15" ht="16.5" customHeight="1" x14ac:dyDescent="0.25">
      <c r="B16" s="176" t="s">
        <v>863</v>
      </c>
      <c r="C16" s="175"/>
      <c r="D16" s="175"/>
      <c r="E16" s="175"/>
      <c r="F16" s="175"/>
      <c r="G16" s="175"/>
      <c r="H16" s="176"/>
      <c r="I16" s="175"/>
      <c r="J16" s="175"/>
      <c r="K16" s="175"/>
      <c r="L16" s="175"/>
      <c r="M16" s="179"/>
      <c r="N16" s="175"/>
      <c r="O16" s="175"/>
    </row>
    <row r="17" spans="2:15" ht="15" customHeight="1" x14ac:dyDescent="0.25">
      <c r="B17" s="180" t="s">
        <v>864</v>
      </c>
      <c r="C17" s="173"/>
      <c r="D17" s="173"/>
      <c r="E17" s="173"/>
      <c r="F17" s="180" t="s">
        <v>865</v>
      </c>
      <c r="G17" s="173"/>
      <c r="H17" s="173"/>
      <c r="I17" s="181" t="s">
        <v>866</v>
      </c>
      <c r="J17" s="173"/>
      <c r="K17" s="173"/>
      <c r="L17" s="173"/>
      <c r="M17" s="173"/>
      <c r="N17" s="173"/>
      <c r="O17" s="173"/>
    </row>
    <row r="18" spans="2:15" ht="14.15" customHeight="1" x14ac:dyDescent="0.25">
      <c r="B18" s="1"/>
      <c r="C18" s="1"/>
      <c r="D18" s="1"/>
      <c r="E18" s="1"/>
      <c r="F18" s="1"/>
      <c r="G18" s="1"/>
      <c r="H18" s="1"/>
      <c r="I18" s="1"/>
      <c r="J18" s="1"/>
      <c r="K18" s="1"/>
      <c r="L18" s="1"/>
      <c r="M18" s="1"/>
      <c r="N18" s="1"/>
      <c r="O18" s="1"/>
    </row>
    <row r="19" spans="2:15" ht="16.5" customHeight="1" x14ac:dyDescent="0.25">
      <c r="B19" s="176" t="s">
        <v>867</v>
      </c>
      <c r="C19" s="175"/>
      <c r="D19" s="175"/>
      <c r="E19" s="175"/>
      <c r="F19" s="175"/>
      <c r="G19" s="175"/>
      <c r="H19" s="175"/>
      <c r="I19" s="175"/>
      <c r="J19" s="175"/>
      <c r="K19" s="176"/>
      <c r="L19" s="175"/>
      <c r="M19" s="175"/>
      <c r="N19" s="179"/>
      <c r="O19" s="175"/>
    </row>
    <row r="20" spans="2:15" ht="15" customHeight="1" x14ac:dyDescent="0.25">
      <c r="B20" s="180" t="s">
        <v>868</v>
      </c>
      <c r="C20" s="173"/>
      <c r="D20" s="173"/>
      <c r="E20" s="173"/>
      <c r="F20" s="180" t="s">
        <v>869</v>
      </c>
      <c r="G20" s="173"/>
      <c r="H20" s="173"/>
      <c r="I20" s="181" t="s">
        <v>870</v>
      </c>
      <c r="J20" s="173"/>
      <c r="K20" s="173"/>
      <c r="L20" s="173"/>
      <c r="M20" s="173"/>
      <c r="N20" s="173"/>
      <c r="O20" s="1"/>
    </row>
    <row r="21" spans="2:15" ht="13.5" customHeight="1" x14ac:dyDescent="0.25">
      <c r="B21" s="1"/>
      <c r="C21" s="1"/>
      <c r="D21" s="1"/>
      <c r="E21" s="1"/>
      <c r="F21" s="1"/>
      <c r="G21" s="1"/>
      <c r="H21" s="1"/>
      <c r="I21" s="1"/>
      <c r="J21" s="1"/>
      <c r="K21" s="1"/>
      <c r="L21" s="1"/>
      <c r="M21" s="1"/>
      <c r="N21" s="1"/>
      <c r="O21" s="1"/>
    </row>
    <row r="22" spans="2:15" ht="15" customHeight="1" x14ac:dyDescent="0.25">
      <c r="B22" s="176" t="s">
        <v>871</v>
      </c>
      <c r="C22" s="175"/>
      <c r="D22" s="175"/>
      <c r="E22" s="175"/>
      <c r="F22" s="179"/>
      <c r="G22" s="175"/>
      <c r="H22" s="175"/>
      <c r="I22" s="175"/>
      <c r="J22" s="179"/>
      <c r="K22" s="175"/>
      <c r="L22" s="175"/>
      <c r="M22" s="175"/>
      <c r="N22" s="175"/>
      <c r="O22" s="175"/>
    </row>
    <row r="23" spans="2:15" ht="15" customHeight="1" x14ac:dyDescent="0.25">
      <c r="B23" s="180" t="s">
        <v>872</v>
      </c>
      <c r="C23" s="173"/>
      <c r="D23" s="173"/>
      <c r="E23" s="173"/>
      <c r="F23" s="180"/>
      <c r="G23" s="173"/>
      <c r="H23" s="173"/>
      <c r="I23" s="173"/>
      <c r="J23" s="180"/>
      <c r="K23" s="173"/>
      <c r="L23" s="173"/>
      <c r="M23" s="173"/>
      <c r="N23" s="173"/>
      <c r="O23" s="173"/>
    </row>
    <row r="24" spans="2:15" ht="11.25" customHeight="1" x14ac:dyDescent="0.25">
      <c r="B24" s="1"/>
      <c r="C24" s="1"/>
      <c r="D24" s="1"/>
      <c r="E24" s="1"/>
      <c r="F24" s="1"/>
      <c r="G24" s="1"/>
      <c r="H24" s="1"/>
      <c r="I24" s="1"/>
      <c r="J24" s="1"/>
      <c r="K24" s="1"/>
      <c r="L24" s="1"/>
      <c r="M24" s="1"/>
      <c r="N24" s="1"/>
      <c r="O24" s="1"/>
    </row>
    <row r="25" spans="2:15" ht="15" customHeight="1" x14ac:dyDescent="0.25">
      <c r="B25" s="176" t="s">
        <v>873</v>
      </c>
      <c r="C25" s="175"/>
      <c r="D25" s="175"/>
      <c r="E25" s="175"/>
      <c r="F25" s="175"/>
      <c r="G25" s="175"/>
      <c r="H25" s="175"/>
      <c r="I25" s="175"/>
      <c r="J25" s="175"/>
      <c r="K25" s="175"/>
      <c r="L25" s="175"/>
      <c r="M25" s="175"/>
      <c r="N25" s="175"/>
      <c r="O25" s="175"/>
    </row>
    <row r="26" spans="2:15" ht="15" customHeight="1" x14ac:dyDescent="0.25">
      <c r="B26" s="180" t="s">
        <v>874</v>
      </c>
      <c r="C26" s="173"/>
      <c r="D26" s="173"/>
      <c r="E26" s="173"/>
      <c r="F26" s="173"/>
      <c r="G26" s="173"/>
      <c r="H26" s="173"/>
      <c r="I26" s="173"/>
      <c r="J26" s="173"/>
      <c r="K26" s="173"/>
      <c r="L26" s="173"/>
      <c r="M26" s="173"/>
      <c r="N26" s="173"/>
      <c r="O26" s="173"/>
    </row>
    <row r="27" spans="2:15" ht="15" customHeight="1" x14ac:dyDescent="0.25">
      <c r="B27" s="180" t="s">
        <v>875</v>
      </c>
      <c r="C27" s="173"/>
      <c r="D27" s="173"/>
      <c r="E27" s="173"/>
      <c r="F27" s="173"/>
      <c r="G27" s="173"/>
      <c r="H27" s="173"/>
      <c r="I27" s="173"/>
      <c r="J27" s="173"/>
      <c r="K27" s="173"/>
      <c r="L27" s="173"/>
      <c r="M27" s="173"/>
      <c r="N27" s="173"/>
      <c r="O27" s="173"/>
    </row>
    <row r="28" spans="2:15" ht="15" customHeight="1" x14ac:dyDescent="0.25">
      <c r="B28" s="180" t="s">
        <v>876</v>
      </c>
      <c r="C28" s="173"/>
      <c r="D28" s="173"/>
      <c r="E28" s="173"/>
      <c r="F28" s="173"/>
      <c r="G28" s="173"/>
      <c r="H28" s="173"/>
      <c r="I28" s="173"/>
      <c r="J28" s="173"/>
      <c r="K28" s="173"/>
      <c r="L28" s="173"/>
      <c r="M28" s="173"/>
      <c r="N28" s="173"/>
      <c r="O28" s="173"/>
    </row>
  </sheetData>
  <mergeCells count="34">
    <mergeCell ref="B25:O25"/>
    <mergeCell ref="B26:O26"/>
    <mergeCell ref="B27:O27"/>
    <mergeCell ref="B28:O28"/>
    <mergeCell ref="B22:E22"/>
    <mergeCell ref="F22:I22"/>
    <mergeCell ref="J22:O22"/>
    <mergeCell ref="B23:E23"/>
    <mergeCell ref="F23:I23"/>
    <mergeCell ref="J23:O23"/>
    <mergeCell ref="B19:J19"/>
    <mergeCell ref="K19:M19"/>
    <mergeCell ref="N19:O19"/>
    <mergeCell ref="B20:E20"/>
    <mergeCell ref="F20:H20"/>
    <mergeCell ref="I20:N20"/>
    <mergeCell ref="B16:G16"/>
    <mergeCell ref="H16:L16"/>
    <mergeCell ref="M16:O16"/>
    <mergeCell ref="B17:E17"/>
    <mergeCell ref="F17:H17"/>
    <mergeCell ref="I17:O17"/>
    <mergeCell ref="B13:E13"/>
    <mergeCell ref="F13:H13"/>
    <mergeCell ref="I13:O13"/>
    <mergeCell ref="B14:E14"/>
    <mergeCell ref="F14:H14"/>
    <mergeCell ref="I14:O14"/>
    <mergeCell ref="G2:K2"/>
    <mergeCell ref="B4:O4"/>
    <mergeCell ref="B6:O6"/>
    <mergeCell ref="B8:B9"/>
    <mergeCell ref="B11:O11"/>
    <mergeCell ref="D8:F8"/>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163" t="s">
        <v>855</v>
      </c>
      <c r="I2" s="164"/>
      <c r="J2" s="164"/>
      <c r="K2" s="164"/>
      <c r="L2" s="164"/>
      <c r="M2" s="164"/>
      <c r="N2" s="164"/>
      <c r="O2" s="1"/>
      <c r="P2" s="1"/>
      <c r="Q2" s="1"/>
      <c r="R2" s="1"/>
      <c r="S2" s="1"/>
      <c r="T2" s="1"/>
      <c r="U2" s="1"/>
    </row>
    <row r="3" spans="2:21" ht="15.4" customHeight="1" x14ac:dyDescent="0.25">
      <c r="B3" s="1"/>
      <c r="C3" s="1"/>
      <c r="D3" s="1"/>
      <c r="E3" s="1"/>
      <c r="F3" s="1"/>
      <c r="G3" s="1"/>
      <c r="H3" s="1"/>
      <c r="I3" s="1"/>
      <c r="J3" s="1"/>
      <c r="K3" s="1"/>
      <c r="L3" s="1"/>
      <c r="M3" s="1"/>
      <c r="N3" s="1"/>
      <c r="O3" s="1"/>
      <c r="P3" s="1"/>
      <c r="Q3" s="1"/>
      <c r="R3" s="1"/>
      <c r="S3" s="1"/>
      <c r="T3" s="1"/>
      <c r="U3" s="1"/>
    </row>
    <row r="4" spans="2:21" ht="34.9" customHeight="1" x14ac:dyDescent="0.25">
      <c r="B4" s="1"/>
      <c r="C4" s="165" t="s">
        <v>877</v>
      </c>
      <c r="D4" s="166"/>
      <c r="E4" s="166"/>
      <c r="F4" s="166"/>
      <c r="G4" s="166"/>
      <c r="H4" s="166"/>
      <c r="I4" s="166"/>
      <c r="J4" s="166"/>
      <c r="K4" s="166"/>
      <c r="L4" s="166"/>
      <c r="M4" s="166"/>
      <c r="N4" s="166"/>
      <c r="O4" s="166"/>
      <c r="P4" s="166"/>
      <c r="Q4" s="166"/>
      <c r="R4" s="1"/>
      <c r="S4" s="1"/>
      <c r="T4" s="1"/>
      <c r="U4" s="1"/>
    </row>
    <row r="5" spans="2:21" ht="5.25" customHeight="1" x14ac:dyDescent="0.25">
      <c r="B5" s="1"/>
      <c r="C5" s="1"/>
      <c r="D5" s="1"/>
      <c r="E5" s="1"/>
      <c r="F5" s="1"/>
      <c r="G5" s="1"/>
      <c r="H5" s="1"/>
      <c r="I5" s="1"/>
      <c r="J5" s="1"/>
      <c r="K5" s="1"/>
      <c r="L5" s="1"/>
      <c r="M5" s="1"/>
      <c r="N5" s="1"/>
      <c r="O5" s="1"/>
      <c r="P5" s="1"/>
      <c r="Q5" s="1"/>
      <c r="R5" s="1"/>
      <c r="S5" s="1"/>
      <c r="T5" s="1"/>
      <c r="U5" s="1"/>
    </row>
    <row r="6" spans="2:21" ht="18.75" customHeight="1" x14ac:dyDescent="0.25">
      <c r="B6" s="1"/>
      <c r="C6" s="167" t="s">
        <v>878</v>
      </c>
      <c r="D6" s="168"/>
      <c r="E6" s="168"/>
      <c r="F6" s="168"/>
      <c r="G6" s="168"/>
      <c r="H6" s="168"/>
      <c r="I6" s="168"/>
      <c r="J6" s="168"/>
      <c r="K6" s="168"/>
      <c r="L6" s="168"/>
      <c r="M6" s="168"/>
      <c r="N6" s="168"/>
      <c r="O6" s="168"/>
      <c r="P6" s="168"/>
      <c r="Q6" s="169"/>
      <c r="R6" s="1"/>
      <c r="S6" s="1"/>
      <c r="T6" s="1"/>
      <c r="U6" s="1"/>
    </row>
    <row r="7" spans="2:21" ht="4.75" customHeight="1" x14ac:dyDescent="0.25">
      <c r="B7" s="1"/>
      <c r="C7" s="1"/>
      <c r="D7" s="1"/>
      <c r="E7" s="1"/>
      <c r="F7" s="1"/>
      <c r="G7" s="1"/>
      <c r="H7" s="1"/>
      <c r="I7" s="1"/>
      <c r="J7" s="1"/>
      <c r="K7" s="1"/>
      <c r="L7" s="1"/>
      <c r="M7" s="1"/>
      <c r="N7" s="1"/>
      <c r="O7" s="1"/>
      <c r="P7" s="1"/>
      <c r="Q7" s="1"/>
      <c r="R7" s="1"/>
      <c r="S7" s="1"/>
      <c r="T7" s="1"/>
      <c r="U7" s="1"/>
    </row>
    <row r="8" spans="2:21" ht="30.75" customHeight="1" x14ac:dyDescent="0.25">
      <c r="B8" s="1"/>
      <c r="C8" s="6" t="s">
        <v>884</v>
      </c>
      <c r="D8" s="6" t="s">
        <v>885</v>
      </c>
      <c r="E8" s="191" t="s">
        <v>886</v>
      </c>
      <c r="F8" s="186"/>
      <c r="G8" s="186"/>
      <c r="H8" s="191" t="s">
        <v>887</v>
      </c>
      <c r="I8" s="186"/>
      <c r="J8" s="185" t="s">
        <v>888</v>
      </c>
      <c r="K8" s="186"/>
      <c r="L8" s="186"/>
      <c r="M8" s="6" t="s">
        <v>889</v>
      </c>
      <c r="N8" s="185" t="s">
        <v>890</v>
      </c>
      <c r="O8" s="186"/>
      <c r="P8" s="6" t="s">
        <v>891</v>
      </c>
      <c r="Q8" s="185" t="s">
        <v>892</v>
      </c>
      <c r="R8" s="186"/>
      <c r="S8" s="7" t="s">
        <v>893</v>
      </c>
      <c r="T8" s="7" t="s">
        <v>894</v>
      </c>
      <c r="U8" s="7" t="s">
        <v>907</v>
      </c>
    </row>
    <row r="9" spans="2:21" ht="11.25" customHeight="1" x14ac:dyDescent="0.25">
      <c r="B9" s="1"/>
      <c r="C9" s="8" t="s">
        <v>895</v>
      </c>
      <c r="D9" s="9" t="s">
        <v>896</v>
      </c>
      <c r="E9" s="192">
        <v>2500000000</v>
      </c>
      <c r="F9" s="188"/>
      <c r="G9" s="188"/>
      <c r="H9" s="193">
        <v>43521</v>
      </c>
      <c r="I9" s="188"/>
      <c r="J9" s="193">
        <v>46078</v>
      </c>
      <c r="K9" s="188"/>
      <c r="L9" s="188"/>
      <c r="M9" s="9" t="s">
        <v>1</v>
      </c>
      <c r="N9" s="187" t="s">
        <v>897</v>
      </c>
      <c r="O9" s="188"/>
      <c r="P9" s="12">
        <v>5.0000000000000001E-3</v>
      </c>
      <c r="Q9" s="187" t="s">
        <v>898</v>
      </c>
      <c r="R9" s="188"/>
      <c r="S9" s="13">
        <v>44617</v>
      </c>
      <c r="T9" s="14">
        <v>4.7424657534246579</v>
      </c>
      <c r="U9" s="9" t="s">
        <v>908</v>
      </c>
    </row>
    <row r="10" spans="2:21" ht="11.25" customHeight="1" x14ac:dyDescent="0.25">
      <c r="B10" s="1"/>
      <c r="C10" s="8" t="s">
        <v>899</v>
      </c>
      <c r="D10" s="9" t="s">
        <v>900</v>
      </c>
      <c r="E10" s="192">
        <v>2500000000</v>
      </c>
      <c r="F10" s="188"/>
      <c r="G10" s="188"/>
      <c r="H10" s="193">
        <v>43521</v>
      </c>
      <c r="I10" s="188"/>
      <c r="J10" s="193">
        <v>47174</v>
      </c>
      <c r="K10" s="188"/>
      <c r="L10" s="188"/>
      <c r="M10" s="9" t="s">
        <v>1</v>
      </c>
      <c r="N10" s="187" t="s">
        <v>897</v>
      </c>
      <c r="O10" s="188"/>
      <c r="P10" s="12">
        <v>8.5000000000000006E-3</v>
      </c>
      <c r="Q10" s="187" t="s">
        <v>898</v>
      </c>
      <c r="R10" s="188"/>
      <c r="S10" s="13">
        <v>44617</v>
      </c>
      <c r="T10" s="14">
        <v>7.7452054794520544</v>
      </c>
      <c r="U10" s="9" t="s">
        <v>909</v>
      </c>
    </row>
    <row r="11" spans="2:21" ht="11.25" customHeight="1" x14ac:dyDescent="0.25">
      <c r="B11" s="1"/>
      <c r="C11" s="8" t="s">
        <v>901</v>
      </c>
      <c r="D11" s="9" t="s">
        <v>902</v>
      </c>
      <c r="E11" s="192">
        <v>2500000000</v>
      </c>
      <c r="F11" s="188"/>
      <c r="G11" s="188"/>
      <c r="H11" s="193">
        <v>43971</v>
      </c>
      <c r="I11" s="188"/>
      <c r="J11" s="193">
        <v>46527</v>
      </c>
      <c r="K11" s="188"/>
      <c r="L11" s="188"/>
      <c r="M11" s="9" t="s">
        <v>1</v>
      </c>
      <c r="N11" s="187" t="s">
        <v>897</v>
      </c>
      <c r="O11" s="188"/>
      <c r="P11" s="12">
        <v>1E-4</v>
      </c>
      <c r="Q11" s="187" t="s">
        <v>898</v>
      </c>
      <c r="R11" s="188"/>
      <c r="S11" s="13">
        <v>44701</v>
      </c>
      <c r="T11" s="14">
        <v>5.9726027397260273</v>
      </c>
      <c r="U11" s="9" t="s">
        <v>910</v>
      </c>
    </row>
    <row r="12" spans="2:21" ht="11.25" customHeight="1" x14ac:dyDescent="0.25">
      <c r="B12" s="1"/>
      <c r="C12" s="8" t="s">
        <v>903</v>
      </c>
      <c r="D12" s="9" t="s">
        <v>904</v>
      </c>
      <c r="E12" s="192">
        <v>2500000000</v>
      </c>
      <c r="F12" s="188"/>
      <c r="G12" s="188"/>
      <c r="H12" s="193">
        <v>43971</v>
      </c>
      <c r="I12" s="188"/>
      <c r="J12" s="193">
        <v>47623</v>
      </c>
      <c r="K12" s="188"/>
      <c r="L12" s="188"/>
      <c r="M12" s="9" t="s">
        <v>1</v>
      </c>
      <c r="N12" s="187" t="s">
        <v>897</v>
      </c>
      <c r="O12" s="188"/>
      <c r="P12" s="12">
        <v>7.000000000000001E-4</v>
      </c>
      <c r="Q12" s="187" t="s">
        <v>898</v>
      </c>
      <c r="R12" s="188"/>
      <c r="S12" s="13">
        <v>44701</v>
      </c>
      <c r="T12" s="14">
        <v>8.9753424657534246</v>
      </c>
      <c r="U12" s="9" t="s">
        <v>911</v>
      </c>
    </row>
    <row r="13" spans="2:21" ht="11.25" customHeight="1" x14ac:dyDescent="0.25">
      <c r="B13" s="1"/>
      <c r="C13" s="8" t="s">
        <v>905</v>
      </c>
      <c r="D13" s="9" t="s">
        <v>906</v>
      </c>
      <c r="E13" s="192">
        <v>1500000000</v>
      </c>
      <c r="F13" s="188"/>
      <c r="G13" s="188"/>
      <c r="H13" s="193">
        <v>44175</v>
      </c>
      <c r="I13" s="188"/>
      <c r="J13" s="193">
        <v>46731</v>
      </c>
      <c r="K13" s="188"/>
      <c r="L13" s="188"/>
      <c r="M13" s="9" t="s">
        <v>1</v>
      </c>
      <c r="N13" s="187" t="s">
        <v>897</v>
      </c>
      <c r="O13" s="188"/>
      <c r="P13" s="12">
        <v>1E-4</v>
      </c>
      <c r="Q13" s="187" t="s">
        <v>898</v>
      </c>
      <c r="R13" s="188"/>
      <c r="S13" s="13">
        <v>44540</v>
      </c>
      <c r="T13" s="14">
        <v>6.5315068493150683</v>
      </c>
      <c r="U13" s="9" t="s">
        <v>912</v>
      </c>
    </row>
    <row r="14" spans="2:21" ht="15" customHeight="1" x14ac:dyDescent="0.25">
      <c r="B14" s="1"/>
      <c r="C14" s="15"/>
      <c r="D14" s="16"/>
      <c r="E14" s="196">
        <v>11500000000</v>
      </c>
      <c r="F14" s="197"/>
      <c r="G14" s="197"/>
      <c r="H14" s="198"/>
      <c r="I14" s="199"/>
      <c r="J14" s="198"/>
      <c r="K14" s="199"/>
      <c r="L14" s="199"/>
      <c r="M14" s="15"/>
      <c r="N14" s="198"/>
      <c r="O14" s="199"/>
      <c r="P14" s="15"/>
      <c r="Q14" s="198"/>
      <c r="R14" s="199"/>
      <c r="S14" s="15"/>
      <c r="T14" s="15"/>
      <c r="U14" s="15"/>
    </row>
    <row r="15" spans="2:21" ht="5.65" customHeight="1" x14ac:dyDescent="0.25">
      <c r="B15" s="1"/>
      <c r="C15" s="1"/>
      <c r="D15" s="1"/>
      <c r="E15" s="1"/>
      <c r="F15" s="1"/>
      <c r="G15" s="1"/>
      <c r="H15" s="1"/>
      <c r="I15" s="1"/>
      <c r="J15" s="1"/>
      <c r="K15" s="1"/>
      <c r="L15" s="1"/>
      <c r="M15" s="1"/>
      <c r="N15" s="1"/>
      <c r="O15" s="1"/>
      <c r="P15" s="1"/>
      <c r="Q15" s="1"/>
      <c r="R15" s="1"/>
      <c r="S15" s="1"/>
      <c r="T15" s="1"/>
      <c r="U15" s="1"/>
    </row>
    <row r="16" spans="2:21" ht="19.899999999999999" customHeight="1" x14ac:dyDescent="0.25">
      <c r="B16" s="1"/>
      <c r="C16" s="167" t="s">
        <v>879</v>
      </c>
      <c r="D16" s="168"/>
      <c r="E16" s="168"/>
      <c r="F16" s="168"/>
      <c r="G16" s="168"/>
      <c r="H16" s="168"/>
      <c r="I16" s="168"/>
      <c r="J16" s="168"/>
      <c r="K16" s="168"/>
      <c r="L16" s="168"/>
      <c r="M16" s="168"/>
      <c r="N16" s="168"/>
      <c r="O16" s="168"/>
      <c r="P16" s="168"/>
      <c r="Q16" s="169"/>
      <c r="R16" s="1"/>
      <c r="S16" s="1"/>
      <c r="T16" s="1"/>
      <c r="U16" s="1"/>
    </row>
    <row r="17" spans="2:21" ht="18.399999999999999" customHeight="1" x14ac:dyDescent="0.25">
      <c r="B17" s="1"/>
      <c r="C17" s="182" t="s">
        <v>880</v>
      </c>
      <c r="D17" s="183"/>
      <c r="E17" s="183"/>
      <c r="F17" s="183"/>
      <c r="G17" s="1"/>
      <c r="H17" s="1"/>
      <c r="I17" s="1"/>
      <c r="J17" s="1"/>
      <c r="K17" s="184">
        <v>11500000000</v>
      </c>
      <c r="L17" s="183"/>
      <c r="M17" s="183"/>
      <c r="N17" s="1"/>
      <c r="O17" s="1"/>
      <c r="P17" s="1"/>
      <c r="Q17" s="1"/>
      <c r="R17" s="1"/>
      <c r="S17" s="1"/>
      <c r="T17" s="1"/>
      <c r="U17" s="1"/>
    </row>
    <row r="18" spans="2:21" ht="15.5" customHeight="1" x14ac:dyDescent="0.25">
      <c r="B18" s="1"/>
      <c r="C18" s="182" t="s">
        <v>881</v>
      </c>
      <c r="D18" s="183"/>
      <c r="E18" s="183"/>
      <c r="F18" s="183"/>
      <c r="G18" s="183"/>
      <c r="H18" s="183"/>
      <c r="I18" s="1"/>
      <c r="J18" s="1"/>
      <c r="K18" s="1"/>
      <c r="L18" s="17"/>
      <c r="M18" s="18">
        <v>3.1217391304347824E-3</v>
      </c>
      <c r="N18" s="1"/>
      <c r="O18" s="1"/>
      <c r="P18" s="1"/>
      <c r="Q18" s="1"/>
      <c r="R18" s="1"/>
      <c r="S18" s="1"/>
      <c r="T18" s="1"/>
      <c r="U18" s="1"/>
    </row>
    <row r="19" spans="2:21" ht="15.5" customHeight="1" x14ac:dyDescent="0.25">
      <c r="B19" s="1"/>
      <c r="C19" s="182" t="s">
        <v>882</v>
      </c>
      <c r="D19" s="183"/>
      <c r="E19" s="183"/>
      <c r="F19" s="183"/>
      <c r="G19" s="183"/>
      <c r="H19" s="183"/>
      <c r="I19" s="1"/>
      <c r="J19" s="1"/>
      <c r="K19" s="194">
        <v>6.8162001191185224</v>
      </c>
      <c r="L19" s="195"/>
      <c r="M19" s="195"/>
      <c r="N19" s="1"/>
      <c r="O19" s="1"/>
      <c r="P19" s="1"/>
      <c r="Q19" s="1"/>
      <c r="R19" s="1"/>
      <c r="S19" s="1"/>
      <c r="T19" s="1"/>
      <c r="U19" s="1"/>
    </row>
    <row r="20" spans="2:21" ht="15.5" customHeight="1" x14ac:dyDescent="0.25">
      <c r="C20" s="189" t="s">
        <v>883</v>
      </c>
      <c r="D20" s="190"/>
      <c r="E20" s="190"/>
      <c r="F20" s="190"/>
    </row>
  </sheetData>
  <mergeCells count="45">
    <mergeCell ref="Q13:R13"/>
    <mergeCell ref="K19:M19"/>
    <mergeCell ref="E12:G12"/>
    <mergeCell ref="H12:I12"/>
    <mergeCell ref="J12:L12"/>
    <mergeCell ref="N12:O12"/>
    <mergeCell ref="C18:H18"/>
    <mergeCell ref="C19:H19"/>
    <mergeCell ref="E14:G14"/>
    <mergeCell ref="H14:I14"/>
    <mergeCell ref="J14:L14"/>
    <mergeCell ref="N14:O14"/>
    <mergeCell ref="Q14:R14"/>
    <mergeCell ref="C20:F20"/>
    <mergeCell ref="E8:G8"/>
    <mergeCell ref="H8:I8"/>
    <mergeCell ref="J8:L8"/>
    <mergeCell ref="E9:G9"/>
    <mergeCell ref="H9:I9"/>
    <mergeCell ref="J9:L9"/>
    <mergeCell ref="E10:G10"/>
    <mergeCell ref="H10:I10"/>
    <mergeCell ref="J10:L10"/>
    <mergeCell ref="E11:G11"/>
    <mergeCell ref="H11:I11"/>
    <mergeCell ref="J11:L11"/>
    <mergeCell ref="E13:G13"/>
    <mergeCell ref="H13:I13"/>
    <mergeCell ref="J13:L13"/>
    <mergeCell ref="H2:N2"/>
    <mergeCell ref="C4:Q4"/>
    <mergeCell ref="C6:Q6"/>
    <mergeCell ref="C16:Q16"/>
    <mergeCell ref="C17:F17"/>
    <mergeCell ref="K17:M17"/>
    <mergeCell ref="N8:O8"/>
    <mergeCell ref="Q8:R8"/>
    <mergeCell ref="N9:O9"/>
    <mergeCell ref="Q9:R9"/>
    <mergeCell ref="N10:O10"/>
    <mergeCell ref="Q10:R10"/>
    <mergeCell ref="N11:O11"/>
    <mergeCell ref="Q11:R11"/>
    <mergeCell ref="Q12:R12"/>
    <mergeCell ref="N13:O13"/>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5" x14ac:dyDescent="0.25"/>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5"/>
    <row r="2" spans="2:9" ht="7.5" customHeight="1" x14ac:dyDescent="0.25">
      <c r="B2" s="1"/>
      <c r="C2" s="1"/>
      <c r="D2" s="1"/>
      <c r="E2" s="1"/>
      <c r="F2" s="1"/>
      <c r="G2" s="1"/>
      <c r="H2" s="1"/>
      <c r="I2" s="1"/>
    </row>
    <row r="3" spans="2:9" ht="22.5" customHeight="1" x14ac:dyDescent="0.25">
      <c r="B3" s="1"/>
      <c r="C3" s="1"/>
      <c r="D3" s="1"/>
      <c r="E3" s="163" t="s">
        <v>855</v>
      </c>
      <c r="F3" s="164"/>
      <c r="G3" s="164"/>
      <c r="H3" s="1"/>
      <c r="I3" s="1"/>
    </row>
    <row r="4" spans="2:9" ht="7.75" customHeight="1" x14ac:dyDescent="0.25">
      <c r="B4" s="1"/>
      <c r="C4" s="1"/>
      <c r="D4" s="1"/>
      <c r="E4" s="1"/>
      <c r="F4" s="1"/>
      <c r="G4" s="1"/>
      <c r="H4" s="1"/>
      <c r="I4" s="1"/>
    </row>
    <row r="5" spans="2:9" ht="36.5" customHeight="1" x14ac:dyDescent="0.25">
      <c r="B5" s="165" t="s">
        <v>913</v>
      </c>
      <c r="C5" s="166"/>
      <c r="D5" s="166"/>
      <c r="E5" s="166"/>
      <c r="F5" s="166"/>
      <c r="G5" s="166"/>
      <c r="H5" s="166"/>
      <c r="I5" s="166"/>
    </row>
    <row r="6" spans="2:9" ht="9.75" customHeight="1" x14ac:dyDescent="0.25">
      <c r="B6" s="1"/>
      <c r="C6" s="1"/>
      <c r="D6" s="1"/>
      <c r="E6" s="1"/>
      <c r="F6" s="1"/>
      <c r="G6" s="1"/>
      <c r="H6" s="1"/>
      <c r="I6" s="1"/>
    </row>
    <row r="7" spans="2:9" ht="18.75" customHeight="1" x14ac:dyDescent="0.25">
      <c r="B7" s="201" t="s">
        <v>914</v>
      </c>
      <c r="C7" s="202"/>
      <c r="D7" s="202"/>
      <c r="E7" s="202"/>
      <c r="F7" s="202"/>
      <c r="G7" s="202"/>
      <c r="H7" s="202"/>
      <c r="I7" s="203"/>
    </row>
    <row r="8" spans="2:9" ht="12.75" customHeight="1" x14ac:dyDescent="0.25">
      <c r="B8" s="1"/>
      <c r="C8" s="1"/>
      <c r="D8" s="1"/>
      <c r="E8" s="1"/>
      <c r="F8" s="1"/>
      <c r="G8" s="1"/>
      <c r="H8" s="1"/>
      <c r="I8" s="1"/>
    </row>
    <row r="9" spans="2:9" ht="15.75" customHeight="1" x14ac:dyDescent="0.25">
      <c r="B9" s="3" t="s">
        <v>916</v>
      </c>
      <c r="C9" s="179" t="s">
        <v>917</v>
      </c>
      <c r="D9" s="175"/>
      <c r="E9" s="175"/>
      <c r="F9" s="4" t="s">
        <v>918</v>
      </c>
      <c r="G9" s="179" t="s">
        <v>919</v>
      </c>
      <c r="H9" s="175"/>
      <c r="I9" s="1"/>
    </row>
    <row r="10" spans="2:9" ht="15" customHeight="1" x14ac:dyDescent="0.25">
      <c r="B10" s="5" t="s">
        <v>920</v>
      </c>
      <c r="C10" s="200" t="s">
        <v>921</v>
      </c>
      <c r="D10" s="173"/>
      <c r="E10" s="173"/>
      <c r="F10" s="2" t="s">
        <v>922</v>
      </c>
      <c r="G10" s="200" t="s">
        <v>923</v>
      </c>
      <c r="H10" s="173"/>
      <c r="I10" s="1"/>
    </row>
    <row r="11" spans="2:9" ht="15" customHeight="1" x14ac:dyDescent="0.25">
      <c r="B11" s="5" t="s">
        <v>924</v>
      </c>
      <c r="C11" s="200" t="s">
        <v>925</v>
      </c>
      <c r="D11" s="173"/>
      <c r="E11" s="173"/>
      <c r="F11" s="2" t="s">
        <v>922</v>
      </c>
      <c r="G11" s="200" t="s">
        <v>926</v>
      </c>
      <c r="H11" s="173"/>
      <c r="I11" s="1"/>
    </row>
    <row r="12" spans="2:9" ht="15" customHeight="1" x14ac:dyDescent="0.25">
      <c r="B12" s="5" t="s">
        <v>927</v>
      </c>
      <c r="C12" s="200" t="s">
        <v>921</v>
      </c>
      <c r="D12" s="173"/>
      <c r="E12" s="173"/>
      <c r="F12" s="2" t="s">
        <v>922</v>
      </c>
      <c r="G12" s="200" t="s">
        <v>928</v>
      </c>
      <c r="H12" s="173"/>
      <c r="I12" s="1"/>
    </row>
    <row r="13" spans="2:9" ht="28.5" customHeight="1" x14ac:dyDescent="0.25">
      <c r="B13" s="1"/>
      <c r="C13" s="1"/>
      <c r="D13" s="1"/>
      <c r="E13" s="1"/>
      <c r="F13" s="1"/>
      <c r="G13" s="1"/>
      <c r="H13" s="1"/>
      <c r="I13" s="1"/>
    </row>
    <row r="14" spans="2:9" ht="18.75" customHeight="1" x14ac:dyDescent="0.25">
      <c r="B14" s="201" t="s">
        <v>915</v>
      </c>
      <c r="C14" s="202"/>
      <c r="D14" s="202"/>
      <c r="E14" s="202"/>
      <c r="F14" s="202"/>
      <c r="G14" s="202"/>
      <c r="H14" s="202"/>
      <c r="I14" s="203"/>
    </row>
    <row r="15" spans="2:9" ht="15.75" customHeight="1" x14ac:dyDescent="0.25">
      <c r="B15" s="1"/>
      <c r="C15" s="1"/>
      <c r="D15" s="1"/>
      <c r="E15" s="1"/>
      <c r="F15" s="1"/>
      <c r="G15" s="1"/>
      <c r="H15" s="1"/>
      <c r="I15" s="1"/>
    </row>
    <row r="16" spans="2:9" ht="15.75" customHeight="1" x14ac:dyDescent="0.25">
      <c r="B16" s="3" t="s">
        <v>916</v>
      </c>
      <c r="C16" s="179" t="s">
        <v>917</v>
      </c>
      <c r="D16" s="175"/>
      <c r="E16" s="175"/>
      <c r="F16" s="4" t="s">
        <v>918</v>
      </c>
      <c r="G16" s="1"/>
      <c r="H16" s="1"/>
      <c r="I16" s="1"/>
    </row>
    <row r="17" spans="2:9" ht="15" customHeight="1" x14ac:dyDescent="0.25">
      <c r="B17" s="5" t="s">
        <v>920</v>
      </c>
      <c r="C17" s="200" t="s">
        <v>929</v>
      </c>
      <c r="D17" s="173"/>
      <c r="E17" s="173"/>
      <c r="F17" s="2"/>
      <c r="G17" s="1"/>
      <c r="H17" s="1"/>
      <c r="I17" s="1"/>
    </row>
    <row r="18" spans="2:9" ht="15" customHeight="1" x14ac:dyDescent="0.25">
      <c r="B18" s="5" t="s">
        <v>924</v>
      </c>
      <c r="C18" s="200" t="s">
        <v>930</v>
      </c>
      <c r="D18" s="173"/>
      <c r="E18" s="173"/>
      <c r="F18" s="2" t="s">
        <v>922</v>
      </c>
      <c r="G18" s="1"/>
      <c r="H18" s="1"/>
      <c r="I18" s="1"/>
    </row>
    <row r="19" spans="2:9" ht="15" customHeight="1" x14ac:dyDescent="0.25">
      <c r="B19" s="5" t="s">
        <v>927</v>
      </c>
      <c r="C19" s="200" t="s">
        <v>929</v>
      </c>
      <c r="D19" s="173"/>
      <c r="E19" s="173"/>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5" zoomScaleNormal="85" workbookViewId="0">
      <selection activeCell="C2" sqref="C2"/>
    </sheetView>
  </sheetViews>
  <sheetFormatPr defaultRowHeight="12.5" x14ac:dyDescent="0.25"/>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63" t="s">
        <v>855</v>
      </c>
      <c r="H2" s="164"/>
      <c r="I2" s="164"/>
      <c r="J2" s="164"/>
      <c r="K2" s="164"/>
      <c r="L2" s="164"/>
      <c r="M2" s="164"/>
      <c r="N2" s="1"/>
      <c r="O2" s="1"/>
      <c r="P2" s="1"/>
      <c r="Q2" s="1"/>
      <c r="R2" s="1"/>
      <c r="S2" s="1"/>
      <c r="T2" s="1"/>
      <c r="U2" s="1"/>
    </row>
    <row r="3" spans="2:21" ht="6.25" customHeight="1" x14ac:dyDescent="0.25">
      <c r="B3" s="1"/>
      <c r="C3" s="1"/>
      <c r="D3" s="1"/>
      <c r="E3" s="1"/>
      <c r="F3" s="204"/>
      <c r="G3" s="205"/>
      <c r="H3" s="205"/>
      <c r="I3" s="205"/>
      <c r="J3" s="205"/>
      <c r="K3" s="205"/>
      <c r="L3" s="205"/>
      <c r="M3" s="205"/>
      <c r="N3" s="205"/>
      <c r="O3" s="205"/>
      <c r="P3" s="205"/>
      <c r="Q3" s="205"/>
      <c r="R3" s="1"/>
      <c r="S3" s="1"/>
      <c r="T3" s="1"/>
      <c r="U3" s="1"/>
    </row>
    <row r="4" spans="2:21" ht="11" customHeight="1" x14ac:dyDescent="0.25">
      <c r="B4" s="1"/>
      <c r="C4" s="1"/>
      <c r="D4" s="1"/>
      <c r="E4" s="1"/>
      <c r="F4" s="205"/>
      <c r="G4" s="205"/>
      <c r="H4" s="205"/>
      <c r="I4" s="205"/>
      <c r="J4" s="205"/>
      <c r="K4" s="205"/>
      <c r="L4" s="205"/>
      <c r="M4" s="205"/>
      <c r="N4" s="205"/>
      <c r="O4" s="205"/>
      <c r="P4" s="205"/>
      <c r="Q4" s="205"/>
      <c r="R4" s="1"/>
      <c r="S4" s="1"/>
      <c r="T4" s="1"/>
      <c r="U4" s="1"/>
    </row>
    <row r="5" spans="2:21" ht="32.25" customHeight="1" x14ac:dyDescent="0.25">
      <c r="B5" s="165" t="s">
        <v>931</v>
      </c>
      <c r="C5" s="166"/>
      <c r="D5" s="166"/>
      <c r="E5" s="166"/>
      <c r="F5" s="166"/>
      <c r="G5" s="166"/>
      <c r="H5" s="166"/>
      <c r="I5" s="166"/>
      <c r="J5" s="166"/>
      <c r="K5" s="166"/>
      <c r="L5" s="166"/>
      <c r="M5" s="166"/>
      <c r="N5" s="166"/>
      <c r="O5" s="166"/>
      <c r="P5" s="166"/>
      <c r="Q5" s="166"/>
      <c r="R5" s="166"/>
      <c r="S5" s="1"/>
      <c r="T5" s="1"/>
      <c r="U5" s="1"/>
    </row>
    <row r="6" spans="2:21" ht="14.4" customHeight="1" x14ac:dyDescent="0.25">
      <c r="B6" s="182" t="s">
        <v>932</v>
      </c>
      <c r="C6" s="183"/>
      <c r="D6" s="183"/>
      <c r="E6" s="183"/>
      <c r="F6" s="183"/>
      <c r="G6" s="183"/>
      <c r="H6" s="1"/>
      <c r="I6" s="1"/>
      <c r="J6" s="1"/>
      <c r="K6" s="1"/>
      <c r="L6" s="1"/>
      <c r="M6" s="1"/>
      <c r="N6" s="1"/>
      <c r="O6" s="1"/>
      <c r="P6" s="1"/>
      <c r="Q6" s="1"/>
      <c r="R6" s="1"/>
      <c r="S6" s="1"/>
      <c r="T6" s="1"/>
      <c r="U6" s="1"/>
    </row>
    <row r="7" spans="2:21" ht="5.9" customHeight="1" x14ac:dyDescent="0.25">
      <c r="B7" s="1"/>
      <c r="C7" s="1"/>
      <c r="D7" s="1"/>
      <c r="E7" s="1"/>
      <c r="F7" s="1"/>
      <c r="G7" s="1"/>
      <c r="H7" s="1"/>
      <c r="I7" s="1"/>
      <c r="J7" s="1"/>
      <c r="K7" s="1"/>
      <c r="L7" s="1"/>
      <c r="M7" s="1"/>
      <c r="N7" s="1"/>
      <c r="O7" s="1"/>
      <c r="P7" s="1"/>
      <c r="Q7" s="1"/>
      <c r="R7" s="1"/>
      <c r="S7" s="1"/>
      <c r="T7" s="1"/>
      <c r="U7" s="1"/>
    </row>
    <row r="8" spans="2:21" ht="18.75" customHeight="1" x14ac:dyDescent="0.25">
      <c r="B8" s="167" t="s">
        <v>933</v>
      </c>
      <c r="C8" s="168"/>
      <c r="D8" s="168"/>
      <c r="E8" s="168"/>
      <c r="F8" s="168"/>
      <c r="G8" s="168"/>
      <c r="H8" s="168"/>
      <c r="I8" s="168"/>
      <c r="J8" s="168"/>
      <c r="K8" s="168"/>
      <c r="L8" s="168"/>
      <c r="M8" s="168"/>
      <c r="N8" s="168"/>
      <c r="O8" s="168"/>
      <c r="P8" s="168"/>
      <c r="Q8" s="168"/>
      <c r="R8" s="169"/>
      <c r="S8" s="1"/>
      <c r="T8" s="1"/>
      <c r="U8" s="1"/>
    </row>
    <row r="9" spans="2:21" ht="4.5" customHeight="1" x14ac:dyDescent="0.25">
      <c r="B9" s="1"/>
      <c r="C9" s="1"/>
      <c r="D9" s="1"/>
      <c r="E9" s="1"/>
      <c r="F9" s="1"/>
      <c r="G9" s="1"/>
      <c r="H9" s="1"/>
      <c r="I9" s="1"/>
      <c r="J9" s="1"/>
      <c r="K9" s="1"/>
      <c r="L9" s="1"/>
      <c r="M9" s="1"/>
      <c r="N9" s="1"/>
      <c r="O9" s="1"/>
      <c r="P9" s="1"/>
      <c r="Q9" s="1"/>
      <c r="R9" s="1"/>
      <c r="S9" s="1"/>
      <c r="T9" s="1"/>
      <c r="U9" s="1"/>
    </row>
    <row r="10" spans="2:21" ht="15.75" customHeight="1" x14ac:dyDescent="0.25">
      <c r="B10" s="206" t="s">
        <v>934</v>
      </c>
      <c r="C10" s="207"/>
      <c r="D10" s="207"/>
      <c r="E10" s="207"/>
      <c r="F10" s="207"/>
      <c r="G10" s="207"/>
      <c r="H10" s="207"/>
      <c r="I10" s="207"/>
      <c r="J10" s="1"/>
      <c r="K10" s="208">
        <v>11500000000</v>
      </c>
      <c r="L10" s="207"/>
      <c r="M10" s="207"/>
      <c r="N10" s="207"/>
      <c r="O10" s="207"/>
      <c r="P10" s="207"/>
      <c r="Q10" s="207"/>
      <c r="R10" s="207"/>
      <c r="S10" s="19" t="s">
        <v>935</v>
      </c>
      <c r="T10" s="1"/>
      <c r="U10" s="1"/>
    </row>
    <row r="11" spans="2:21" ht="6.4" customHeight="1" x14ac:dyDescent="0.25">
      <c r="B11" s="1"/>
      <c r="C11" s="1"/>
      <c r="D11" s="1"/>
      <c r="E11" s="1"/>
      <c r="F11" s="1"/>
      <c r="G11" s="1"/>
      <c r="H11" s="1"/>
      <c r="I11" s="1"/>
      <c r="J11" s="1"/>
      <c r="K11" s="1"/>
      <c r="L11" s="1"/>
      <c r="M11" s="1"/>
      <c r="N11" s="1"/>
      <c r="O11" s="1"/>
      <c r="P11" s="1"/>
      <c r="Q11" s="1"/>
      <c r="R11" s="1"/>
      <c r="S11" s="1"/>
      <c r="T11" s="1"/>
      <c r="U11" s="1"/>
    </row>
    <row r="12" spans="2:21" ht="15.75" customHeight="1" x14ac:dyDescent="0.25">
      <c r="B12" s="206" t="s">
        <v>937</v>
      </c>
      <c r="C12" s="207"/>
      <c r="D12" s="207"/>
      <c r="E12" s="207"/>
      <c r="F12" s="207"/>
      <c r="G12" s="207"/>
      <c r="H12" s="207"/>
      <c r="I12" s="207"/>
      <c r="J12" s="1"/>
      <c r="K12" s="184">
        <v>15110239678.09993</v>
      </c>
      <c r="L12" s="183"/>
      <c r="M12" s="183"/>
      <c r="N12" s="183"/>
      <c r="O12" s="183"/>
      <c r="P12" s="183"/>
      <c r="Q12" s="183"/>
      <c r="R12" s="183"/>
      <c r="S12" s="209" t="s">
        <v>936</v>
      </c>
      <c r="T12" s="210"/>
      <c r="U12" s="1"/>
    </row>
    <row r="13" spans="2:21" ht="7" customHeight="1" x14ac:dyDescent="0.25">
      <c r="B13" s="1"/>
      <c r="C13" s="1"/>
      <c r="D13" s="1"/>
      <c r="E13" s="1"/>
      <c r="F13" s="1"/>
      <c r="G13" s="1"/>
      <c r="H13" s="1"/>
      <c r="I13" s="1"/>
      <c r="J13" s="1"/>
      <c r="K13" s="1"/>
      <c r="L13" s="1"/>
      <c r="M13" s="1"/>
      <c r="N13" s="1"/>
      <c r="O13" s="1"/>
      <c r="P13" s="1"/>
      <c r="Q13" s="1"/>
      <c r="R13" s="1"/>
      <c r="S13" s="1"/>
      <c r="T13" s="1"/>
      <c r="U13" s="1"/>
    </row>
    <row r="14" spans="2:21" ht="15" customHeight="1" x14ac:dyDescent="0.25">
      <c r="B14" s="182" t="s">
        <v>938</v>
      </c>
      <c r="C14" s="183"/>
      <c r="D14" s="183"/>
      <c r="E14" s="183"/>
      <c r="F14" s="183"/>
      <c r="G14" s="183"/>
      <c r="H14" s="183"/>
      <c r="I14" s="183"/>
      <c r="J14" s="1"/>
      <c r="K14" s="1"/>
      <c r="L14" s="1"/>
      <c r="M14" s="184">
        <v>91500000</v>
      </c>
      <c r="N14" s="183"/>
      <c r="O14" s="183"/>
      <c r="P14" s="183"/>
      <c r="Q14" s="183"/>
      <c r="R14" s="183"/>
      <c r="S14" s="209" t="s">
        <v>939</v>
      </c>
      <c r="T14" s="210"/>
      <c r="U14" s="1"/>
    </row>
    <row r="15" spans="2:21" ht="7.75" customHeight="1" x14ac:dyDescent="0.25">
      <c r="B15" s="1"/>
      <c r="C15" s="1"/>
      <c r="D15" s="1"/>
      <c r="E15" s="1"/>
      <c r="F15" s="1"/>
      <c r="G15" s="1"/>
      <c r="H15" s="1"/>
      <c r="I15" s="1"/>
      <c r="J15" s="1"/>
      <c r="K15" s="1"/>
      <c r="L15" s="1"/>
      <c r="M15" s="1"/>
      <c r="N15" s="1"/>
      <c r="O15" s="1"/>
      <c r="P15" s="1"/>
      <c r="Q15" s="1"/>
      <c r="R15" s="1"/>
      <c r="S15" s="1"/>
      <c r="T15" s="1"/>
      <c r="U15" s="1"/>
    </row>
    <row r="16" spans="2:21" ht="15" customHeight="1" x14ac:dyDescent="0.25">
      <c r="B16" s="182" t="s">
        <v>940</v>
      </c>
      <c r="C16" s="183"/>
      <c r="D16" s="183"/>
      <c r="E16" s="183"/>
      <c r="F16" s="183"/>
      <c r="G16" s="183"/>
      <c r="H16" s="183"/>
      <c r="I16" s="183"/>
      <c r="J16" s="1"/>
      <c r="K16" s="1"/>
      <c r="L16" s="1"/>
      <c r="M16" s="184">
        <v>700961416.84000003</v>
      </c>
      <c r="N16" s="183"/>
      <c r="O16" s="183"/>
      <c r="P16" s="183"/>
      <c r="Q16" s="183"/>
      <c r="R16" s="183"/>
      <c r="S16" s="209" t="s">
        <v>941</v>
      </c>
      <c r="T16" s="210"/>
      <c r="U16" s="1"/>
    </row>
    <row r="17" spans="2:21" ht="7.75" customHeight="1" x14ac:dyDescent="0.25">
      <c r="B17" s="1"/>
      <c r="C17" s="1"/>
      <c r="D17" s="1"/>
      <c r="E17" s="1"/>
      <c r="F17" s="1"/>
      <c r="G17" s="1"/>
      <c r="H17" s="1"/>
      <c r="I17" s="1"/>
      <c r="J17" s="1"/>
      <c r="K17" s="1"/>
      <c r="L17" s="1"/>
      <c r="M17" s="1"/>
      <c r="N17" s="1"/>
      <c r="O17" s="1"/>
      <c r="P17" s="1"/>
      <c r="Q17" s="1"/>
      <c r="R17" s="1"/>
      <c r="S17" s="1"/>
      <c r="T17" s="1"/>
      <c r="U17" s="1"/>
    </row>
    <row r="18" spans="2:21" ht="15.75" customHeight="1" x14ac:dyDescent="0.25">
      <c r="B18" s="182" t="s">
        <v>942</v>
      </c>
      <c r="C18" s="183"/>
      <c r="D18" s="183"/>
      <c r="E18" s="183"/>
      <c r="F18" s="183"/>
      <c r="G18" s="183"/>
      <c r="H18" s="183"/>
      <c r="I18" s="183"/>
      <c r="J18" s="1"/>
      <c r="K18" s="211">
        <v>0.38284357347303732</v>
      </c>
      <c r="L18" s="207"/>
      <c r="M18" s="207"/>
      <c r="N18" s="207"/>
      <c r="O18" s="207"/>
      <c r="P18" s="207"/>
      <c r="Q18" s="207"/>
      <c r="R18" s="207"/>
      <c r="S18" s="1"/>
      <c r="T18" s="1"/>
      <c r="U18" s="1"/>
    </row>
    <row r="19" spans="2:21" ht="15.75" customHeight="1" x14ac:dyDescent="0.25">
      <c r="B19" s="1"/>
      <c r="C19" s="1"/>
      <c r="D19" s="1"/>
      <c r="E19" s="1"/>
      <c r="F19" s="1"/>
      <c r="G19" s="1"/>
      <c r="H19" s="1"/>
      <c r="I19" s="1"/>
      <c r="J19" s="1"/>
      <c r="K19" s="1"/>
      <c r="L19" s="1"/>
      <c r="M19" s="1"/>
      <c r="N19" s="1"/>
      <c r="O19" s="1"/>
      <c r="P19" s="1"/>
      <c r="Q19" s="1"/>
      <c r="R19" s="1"/>
      <c r="S19" s="1"/>
      <c r="T19" s="1"/>
      <c r="U19" s="1"/>
    </row>
    <row r="20" spans="2:21" ht="18.75" customHeight="1" x14ac:dyDescent="0.25">
      <c r="B20" s="167" t="s">
        <v>943</v>
      </c>
      <c r="C20" s="168"/>
      <c r="D20" s="168"/>
      <c r="E20" s="168"/>
      <c r="F20" s="168"/>
      <c r="G20" s="168"/>
      <c r="H20" s="168"/>
      <c r="I20" s="168"/>
      <c r="J20" s="168"/>
      <c r="K20" s="168"/>
      <c r="L20" s="168"/>
      <c r="M20" s="168"/>
      <c r="N20" s="168"/>
      <c r="O20" s="168"/>
      <c r="P20" s="168"/>
      <c r="Q20" s="168"/>
      <c r="R20" s="169"/>
      <c r="S20" s="1"/>
      <c r="T20" s="1"/>
      <c r="U20" s="1"/>
    </row>
    <row r="21" spans="2:21" ht="6" customHeight="1" x14ac:dyDescent="0.25">
      <c r="B21" s="1"/>
      <c r="C21" s="1"/>
      <c r="D21" s="1"/>
      <c r="E21" s="1"/>
      <c r="F21" s="1"/>
      <c r="G21" s="1"/>
      <c r="H21" s="1"/>
      <c r="I21" s="1"/>
      <c r="J21" s="1"/>
      <c r="K21" s="1"/>
      <c r="L21" s="1"/>
      <c r="M21" s="1"/>
      <c r="N21" s="1"/>
      <c r="O21" s="1"/>
      <c r="P21" s="1"/>
      <c r="Q21" s="1"/>
      <c r="R21" s="1"/>
      <c r="S21" s="1"/>
      <c r="T21" s="1"/>
      <c r="U21" s="1"/>
    </row>
    <row r="22" spans="2:21" ht="15" customHeight="1" x14ac:dyDescent="0.25">
      <c r="B22" s="180" t="s">
        <v>986</v>
      </c>
      <c r="C22" s="173"/>
      <c r="D22" s="173"/>
      <c r="E22" s="173"/>
      <c r="F22" s="173"/>
      <c r="G22" s="173"/>
      <c r="H22" s="173"/>
      <c r="I22" s="221"/>
      <c r="J22" s="222"/>
      <c r="K22" s="223">
        <v>12150249144.513254</v>
      </c>
      <c r="L22" s="173"/>
      <c r="M22" s="173"/>
      <c r="N22" s="173"/>
      <c r="O22" s="173"/>
      <c r="P22" s="173"/>
      <c r="Q22" s="173"/>
      <c r="R22" s="173"/>
      <c r="S22" s="209" t="s">
        <v>944</v>
      </c>
      <c r="T22" s="210"/>
      <c r="U22" s="1"/>
    </row>
    <row r="23" spans="2:21" ht="9.75" customHeight="1" x14ac:dyDescent="0.25">
      <c r="B23" s="200"/>
      <c r="C23" s="173"/>
      <c r="D23" s="173"/>
      <c r="E23" s="173"/>
      <c r="F23" s="173"/>
      <c r="G23" s="173"/>
      <c r="H23" s="173"/>
      <c r="I23" s="221"/>
      <c r="J23" s="222"/>
      <c r="K23" s="230"/>
      <c r="L23" s="173"/>
      <c r="M23" s="173"/>
      <c r="N23" s="173"/>
      <c r="O23" s="173"/>
      <c r="P23" s="173"/>
      <c r="Q23" s="173"/>
      <c r="R23" s="173"/>
      <c r="S23" s="1"/>
      <c r="T23" s="1"/>
      <c r="U23" s="1"/>
    </row>
    <row r="24" spans="2:21" ht="14.25" customHeight="1" x14ac:dyDescent="0.25">
      <c r="B24" s="180" t="s">
        <v>987</v>
      </c>
      <c r="C24" s="173"/>
      <c r="D24" s="173"/>
      <c r="E24" s="173"/>
      <c r="F24" s="173"/>
      <c r="G24" s="173"/>
      <c r="H24" s="173"/>
      <c r="I24" s="173"/>
      <c r="J24" s="173"/>
      <c r="K24" s="173"/>
      <c r="L24" s="20"/>
      <c r="M24" s="231">
        <v>1.0565434038707178</v>
      </c>
      <c r="N24" s="173"/>
      <c r="O24" s="173"/>
      <c r="P24" s="173"/>
      <c r="Q24" s="173"/>
      <c r="R24" s="173"/>
      <c r="S24" s="212" t="s">
        <v>945</v>
      </c>
      <c r="T24" s="213"/>
      <c r="U24" s="214"/>
    </row>
    <row r="25" spans="2:21" ht="9" customHeight="1" x14ac:dyDescent="0.25">
      <c r="B25" s="200"/>
      <c r="C25" s="173"/>
      <c r="D25" s="173"/>
      <c r="E25" s="173"/>
      <c r="F25" s="173"/>
      <c r="G25" s="173"/>
      <c r="H25" s="173"/>
      <c r="I25" s="221"/>
      <c r="J25" s="222"/>
      <c r="K25" s="230"/>
      <c r="L25" s="173"/>
      <c r="M25" s="173"/>
      <c r="N25" s="173"/>
      <c r="O25" s="173"/>
      <c r="P25" s="173"/>
      <c r="Q25" s="173"/>
      <c r="R25" s="173"/>
      <c r="S25" s="215"/>
      <c r="T25" s="216"/>
      <c r="U25" s="217"/>
    </row>
    <row r="26" spans="2:21" ht="15" customHeight="1" x14ac:dyDescent="0.25">
      <c r="B26" s="224" t="s">
        <v>988</v>
      </c>
      <c r="C26" s="225"/>
      <c r="D26" s="225"/>
      <c r="E26" s="225"/>
      <c r="F26" s="225"/>
      <c r="G26" s="225"/>
      <c r="H26" s="226"/>
      <c r="I26" s="221"/>
      <c r="J26" s="222"/>
      <c r="K26" s="227" t="s">
        <v>971</v>
      </c>
      <c r="L26" s="228"/>
      <c r="M26" s="228"/>
      <c r="N26" s="228"/>
      <c r="O26" s="228"/>
      <c r="P26" s="228"/>
      <c r="Q26" s="228"/>
      <c r="R26" s="229"/>
      <c r="S26" s="218"/>
      <c r="T26" s="219"/>
      <c r="U26" s="220"/>
    </row>
    <row r="27" spans="2:21" ht="12.75" customHeight="1" x14ac:dyDescent="0.25">
      <c r="B27" s="1"/>
      <c r="C27" s="1"/>
      <c r="D27" s="1"/>
      <c r="E27" s="1"/>
      <c r="F27" s="1"/>
      <c r="G27" s="1"/>
      <c r="H27" s="1"/>
      <c r="I27" s="1"/>
      <c r="J27" s="1"/>
      <c r="K27" s="1"/>
      <c r="L27" s="1"/>
      <c r="M27" s="1"/>
      <c r="N27" s="1"/>
      <c r="O27" s="1"/>
      <c r="P27" s="1"/>
      <c r="Q27" s="1"/>
      <c r="R27" s="1"/>
      <c r="S27" s="1"/>
      <c r="T27" s="1"/>
      <c r="U27" s="1"/>
    </row>
    <row r="28" spans="2:21" ht="18.75" customHeight="1" x14ac:dyDescent="0.25">
      <c r="B28" s="167" t="s">
        <v>946</v>
      </c>
      <c r="C28" s="168"/>
      <c r="D28" s="168"/>
      <c r="E28" s="168"/>
      <c r="F28" s="168"/>
      <c r="G28" s="168"/>
      <c r="H28" s="168"/>
      <c r="I28" s="168"/>
      <c r="J28" s="168"/>
      <c r="K28" s="168"/>
      <c r="L28" s="168"/>
      <c r="M28" s="168"/>
      <c r="N28" s="168"/>
      <c r="O28" s="168"/>
      <c r="P28" s="168"/>
      <c r="Q28" s="168"/>
      <c r="R28" s="169"/>
      <c r="S28" s="1"/>
      <c r="T28" s="1"/>
      <c r="U28" s="1"/>
    </row>
    <row r="29" spans="2:21" ht="4.75" customHeight="1" x14ac:dyDescent="0.25">
      <c r="B29" s="1"/>
      <c r="C29" s="1"/>
      <c r="D29" s="1"/>
      <c r="E29" s="1"/>
      <c r="F29" s="1"/>
      <c r="G29" s="1"/>
      <c r="H29" s="1"/>
      <c r="I29" s="1"/>
      <c r="J29" s="1"/>
      <c r="K29" s="1"/>
      <c r="L29" s="1"/>
      <c r="M29" s="1"/>
      <c r="N29" s="1"/>
      <c r="O29" s="1"/>
      <c r="P29" s="1"/>
      <c r="Q29" s="1"/>
      <c r="R29" s="1"/>
      <c r="S29" s="1"/>
      <c r="T29" s="1"/>
      <c r="U29" s="1"/>
    </row>
    <row r="30" spans="2:21" ht="13.5" customHeight="1" x14ac:dyDescent="0.25">
      <c r="B30" s="182" t="s">
        <v>947</v>
      </c>
      <c r="C30" s="183"/>
      <c r="D30" s="183"/>
      <c r="E30" s="183"/>
      <c r="F30" s="183"/>
      <c r="G30" s="183"/>
      <c r="H30" s="183"/>
      <c r="I30" s="183"/>
      <c r="J30" s="1"/>
      <c r="K30" s="1"/>
      <c r="L30" s="1"/>
      <c r="M30" s="184">
        <v>92436259.019999996</v>
      </c>
      <c r="N30" s="183"/>
      <c r="O30" s="183"/>
      <c r="P30" s="183"/>
      <c r="Q30" s="183"/>
      <c r="R30" s="183"/>
      <c r="S30" s="209" t="s">
        <v>948</v>
      </c>
      <c r="T30" s="210"/>
      <c r="U30" s="1"/>
    </row>
    <row r="31" spans="2:21" ht="6.5" customHeight="1" x14ac:dyDescent="0.25">
      <c r="B31" s="1"/>
      <c r="C31" s="1"/>
      <c r="D31" s="1"/>
      <c r="E31" s="1"/>
      <c r="F31" s="1"/>
      <c r="G31" s="1"/>
      <c r="H31" s="1"/>
      <c r="I31" s="1"/>
      <c r="J31" s="1"/>
      <c r="K31" s="1"/>
      <c r="L31" s="1"/>
      <c r="M31" s="1"/>
      <c r="N31" s="1"/>
      <c r="O31" s="1"/>
      <c r="P31" s="1"/>
      <c r="Q31" s="1"/>
      <c r="R31" s="1"/>
      <c r="S31" s="1"/>
      <c r="T31" s="1"/>
      <c r="U31" s="1"/>
    </row>
    <row r="32" spans="2:21" ht="15.75" customHeight="1" x14ac:dyDescent="0.25">
      <c r="B32" s="182" t="s">
        <v>950</v>
      </c>
      <c r="C32" s="183"/>
      <c r="D32" s="183"/>
      <c r="E32" s="183"/>
      <c r="F32" s="183"/>
      <c r="G32" s="183"/>
      <c r="H32" s="183"/>
      <c r="I32" s="183"/>
      <c r="J32" s="1"/>
      <c r="K32" s="1"/>
      <c r="L32" s="1"/>
      <c r="M32" s="184">
        <v>700961416.84000003</v>
      </c>
      <c r="N32" s="183"/>
      <c r="O32" s="183"/>
      <c r="P32" s="183"/>
      <c r="Q32" s="183"/>
      <c r="R32" s="183"/>
      <c r="S32" s="209" t="s">
        <v>949</v>
      </c>
      <c r="T32" s="210"/>
      <c r="U32" s="1"/>
    </row>
    <row r="33" spans="2:21" ht="4.9000000000000004" customHeight="1" x14ac:dyDescent="0.25">
      <c r="B33" s="1"/>
      <c r="C33" s="1"/>
      <c r="D33" s="1"/>
      <c r="E33" s="1"/>
      <c r="F33" s="1"/>
      <c r="G33" s="1"/>
      <c r="H33" s="1"/>
      <c r="I33" s="1"/>
      <c r="J33" s="1"/>
      <c r="K33" s="1"/>
      <c r="L33" s="1"/>
      <c r="M33" s="1"/>
      <c r="N33" s="1"/>
      <c r="O33" s="1"/>
      <c r="P33" s="1"/>
      <c r="Q33" s="1"/>
      <c r="R33" s="1"/>
      <c r="S33" s="1"/>
      <c r="T33" s="1"/>
      <c r="U33" s="1"/>
    </row>
    <row r="34" spans="2:21" ht="15" customHeight="1" x14ac:dyDescent="0.25">
      <c r="B34" s="180" t="s">
        <v>986</v>
      </c>
      <c r="C34" s="173"/>
      <c r="D34" s="173"/>
      <c r="E34" s="173"/>
      <c r="F34" s="173"/>
      <c r="G34" s="173"/>
      <c r="H34" s="173"/>
      <c r="I34" s="221"/>
      <c r="J34" s="222"/>
      <c r="K34" s="223">
        <v>12150249144.513254</v>
      </c>
      <c r="L34" s="173"/>
      <c r="M34" s="173"/>
      <c r="N34" s="173"/>
      <c r="O34" s="173"/>
      <c r="P34" s="173"/>
      <c r="Q34" s="173"/>
      <c r="R34" s="173"/>
      <c r="S34" s="1"/>
      <c r="T34" s="1"/>
      <c r="U34" s="1"/>
    </row>
    <row r="35" spans="2:21" ht="6.75" customHeight="1" x14ac:dyDescent="0.25">
      <c r="B35" s="200"/>
      <c r="C35" s="173"/>
      <c r="D35" s="173"/>
      <c r="E35" s="173"/>
      <c r="F35" s="173"/>
      <c r="G35" s="173"/>
      <c r="H35" s="173"/>
      <c r="I35" s="221"/>
      <c r="J35" s="222"/>
      <c r="K35" s="230"/>
      <c r="L35" s="173"/>
      <c r="M35" s="173"/>
      <c r="N35" s="173"/>
      <c r="O35" s="173"/>
      <c r="P35" s="173"/>
      <c r="Q35" s="173"/>
      <c r="R35" s="173"/>
      <c r="S35" s="1"/>
      <c r="T35" s="1"/>
      <c r="U35" s="1"/>
    </row>
    <row r="36" spans="2:21" ht="13.5" customHeight="1" x14ac:dyDescent="0.25">
      <c r="B36" s="180" t="s">
        <v>989</v>
      </c>
      <c r="C36" s="173"/>
      <c r="D36" s="173"/>
      <c r="E36" s="173"/>
      <c r="F36" s="173"/>
      <c r="G36" s="173"/>
      <c r="H36" s="173"/>
      <c r="I36" s="221"/>
      <c r="J36" s="222"/>
      <c r="K36" s="231">
        <v>1.1255345061194135</v>
      </c>
      <c r="L36" s="173"/>
      <c r="M36" s="173"/>
      <c r="N36" s="173"/>
      <c r="O36" s="173"/>
      <c r="P36" s="173"/>
      <c r="Q36" s="173"/>
      <c r="R36" s="173"/>
      <c r="S36" s="212" t="s">
        <v>951</v>
      </c>
      <c r="T36" s="213"/>
      <c r="U36" s="214"/>
    </row>
    <row r="37" spans="2:21" ht="6" customHeight="1" x14ac:dyDescent="0.25">
      <c r="B37" s="200"/>
      <c r="C37" s="173"/>
      <c r="D37" s="173"/>
      <c r="E37" s="173"/>
      <c r="F37" s="173"/>
      <c r="G37" s="173"/>
      <c r="H37" s="173"/>
      <c r="I37" s="221"/>
      <c r="J37" s="222"/>
      <c r="K37" s="230"/>
      <c r="L37" s="173"/>
      <c r="M37" s="173"/>
      <c r="N37" s="173"/>
      <c r="O37" s="173"/>
      <c r="P37" s="173"/>
      <c r="Q37" s="173"/>
      <c r="R37" s="173"/>
      <c r="S37" s="215"/>
      <c r="T37" s="216"/>
      <c r="U37" s="217"/>
    </row>
    <row r="38" spans="2:21" ht="15" customHeight="1" x14ac:dyDescent="0.25">
      <c r="B38" s="224" t="s">
        <v>990</v>
      </c>
      <c r="C38" s="225"/>
      <c r="D38" s="225"/>
      <c r="E38" s="225"/>
      <c r="F38" s="225"/>
      <c r="G38" s="225"/>
      <c r="H38" s="226"/>
      <c r="I38" s="221"/>
      <c r="J38" s="222"/>
      <c r="K38" s="227" t="s">
        <v>971</v>
      </c>
      <c r="L38" s="228"/>
      <c r="M38" s="228"/>
      <c r="N38" s="228"/>
      <c r="O38" s="228"/>
      <c r="P38" s="228"/>
      <c r="Q38" s="228"/>
      <c r="R38" s="229"/>
      <c r="S38" s="218"/>
      <c r="T38" s="219"/>
      <c r="U38" s="220"/>
    </row>
    <row r="39" spans="2:21" ht="11.75" customHeight="1" x14ac:dyDescent="0.25">
      <c r="B39" s="1"/>
      <c r="C39" s="1"/>
      <c r="D39" s="1"/>
      <c r="E39" s="1"/>
      <c r="F39" s="1"/>
      <c r="G39" s="1"/>
      <c r="H39" s="1"/>
      <c r="I39" s="1"/>
      <c r="J39" s="1"/>
      <c r="K39" s="1"/>
      <c r="L39" s="1"/>
      <c r="M39" s="1"/>
      <c r="N39" s="1"/>
      <c r="O39" s="1"/>
      <c r="P39" s="1"/>
      <c r="Q39" s="1"/>
      <c r="R39" s="1"/>
      <c r="S39" s="1"/>
      <c r="T39" s="1"/>
      <c r="U39" s="1"/>
    </row>
    <row r="40" spans="2:21" ht="18.75" customHeight="1" x14ac:dyDescent="0.25">
      <c r="B40" s="167" t="s">
        <v>952</v>
      </c>
      <c r="C40" s="168"/>
      <c r="D40" s="168"/>
      <c r="E40" s="168"/>
      <c r="F40" s="168"/>
      <c r="G40" s="168"/>
      <c r="H40" s="168"/>
      <c r="I40" s="168"/>
      <c r="J40" s="168"/>
      <c r="K40" s="168"/>
      <c r="L40" s="168"/>
      <c r="M40" s="168"/>
      <c r="N40" s="168"/>
      <c r="O40" s="168"/>
      <c r="P40" s="168"/>
      <c r="Q40" s="168"/>
      <c r="R40" s="169"/>
      <c r="S40" s="1"/>
      <c r="T40" s="1"/>
      <c r="U40" s="1"/>
    </row>
    <row r="41" spans="2:21" ht="5.5" customHeight="1" x14ac:dyDescent="0.25">
      <c r="B41" s="1"/>
      <c r="C41" s="1"/>
      <c r="D41" s="1"/>
      <c r="E41" s="1"/>
      <c r="F41" s="1"/>
      <c r="G41" s="1"/>
      <c r="H41" s="1"/>
      <c r="I41" s="1"/>
      <c r="J41" s="1"/>
      <c r="K41" s="1"/>
      <c r="L41" s="1"/>
      <c r="M41" s="1"/>
      <c r="N41" s="1"/>
      <c r="O41" s="1"/>
      <c r="P41" s="1"/>
      <c r="Q41" s="1"/>
      <c r="R41" s="1"/>
      <c r="S41" s="1"/>
      <c r="T41" s="1"/>
      <c r="U41" s="1"/>
    </row>
    <row r="42" spans="2:21" ht="15.75" customHeight="1" x14ac:dyDescent="0.25">
      <c r="B42" s="182" t="s">
        <v>954</v>
      </c>
      <c r="C42" s="183"/>
      <c r="D42" s="183"/>
      <c r="E42" s="183"/>
      <c r="F42" s="183"/>
      <c r="G42" s="183"/>
      <c r="H42" s="183"/>
      <c r="I42" s="183"/>
      <c r="J42" s="183"/>
      <c r="K42" s="183"/>
      <c r="L42" s="183"/>
      <c r="M42" s="183"/>
      <c r="N42" s="1"/>
      <c r="O42" s="232">
        <v>2061501307.8099945</v>
      </c>
      <c r="P42" s="233"/>
      <c r="Q42" s="233"/>
      <c r="R42" s="233"/>
      <c r="S42" s="209" t="s">
        <v>953</v>
      </c>
      <c r="T42" s="210"/>
      <c r="U42" s="1"/>
    </row>
    <row r="43" spans="2:21" ht="7.9" customHeight="1" x14ac:dyDescent="0.25">
      <c r="B43" s="1"/>
      <c r="C43" s="1"/>
      <c r="D43" s="1"/>
      <c r="E43" s="1"/>
      <c r="F43" s="1"/>
      <c r="G43" s="1"/>
      <c r="H43" s="1"/>
      <c r="I43" s="1"/>
      <c r="J43" s="1"/>
      <c r="K43" s="1"/>
      <c r="L43" s="1"/>
      <c r="M43" s="1"/>
      <c r="N43" s="1"/>
      <c r="O43" s="1"/>
      <c r="P43" s="1"/>
      <c r="Q43" s="1"/>
      <c r="R43" s="1"/>
      <c r="S43" s="1"/>
      <c r="T43" s="1"/>
      <c r="U43" s="1"/>
    </row>
    <row r="44" spans="2:21" ht="14.15" customHeight="1" x14ac:dyDescent="0.25">
      <c r="B44" s="1"/>
      <c r="C44" s="235"/>
      <c r="D44" s="234" t="s">
        <v>955</v>
      </c>
      <c r="E44" s="233"/>
      <c r="F44" s="233"/>
      <c r="G44" s="233"/>
      <c r="H44" s="233"/>
      <c r="I44" s="233"/>
      <c r="J44" s="233"/>
      <c r="K44" s="233"/>
      <c r="L44" s="233"/>
      <c r="M44" s="233"/>
      <c r="N44" s="233"/>
      <c r="O44" s="184">
        <v>2058981307.8099945</v>
      </c>
      <c r="P44" s="183"/>
      <c r="Q44" s="183"/>
      <c r="R44" s="183"/>
      <c r="S44" s="1"/>
      <c r="T44" s="1"/>
      <c r="U44" s="1"/>
    </row>
    <row r="45" spans="2:21" ht="8.15" customHeight="1" x14ac:dyDescent="0.25">
      <c r="B45" s="1"/>
      <c r="C45" s="236"/>
      <c r="D45" s="1"/>
      <c r="E45" s="1"/>
      <c r="F45" s="1"/>
      <c r="G45" s="1"/>
      <c r="H45" s="1"/>
      <c r="I45" s="1"/>
      <c r="J45" s="1"/>
      <c r="K45" s="1"/>
      <c r="L45" s="1"/>
      <c r="M45" s="1"/>
      <c r="N45" s="1"/>
      <c r="O45" s="1"/>
      <c r="P45" s="1"/>
      <c r="Q45" s="1"/>
      <c r="R45" s="1"/>
      <c r="S45" s="1"/>
      <c r="T45" s="1"/>
      <c r="U45" s="1"/>
    </row>
    <row r="46" spans="2:21" ht="14.15" customHeight="1" x14ac:dyDescent="0.25">
      <c r="B46" s="1"/>
      <c r="C46" s="236"/>
      <c r="D46" s="234" t="s">
        <v>956</v>
      </c>
      <c r="E46" s="233"/>
      <c r="F46" s="233"/>
      <c r="G46" s="233"/>
      <c r="H46" s="233"/>
      <c r="I46" s="233"/>
      <c r="J46" s="233"/>
      <c r="K46" s="233"/>
      <c r="L46" s="233"/>
      <c r="M46" s="233"/>
      <c r="N46" s="1"/>
      <c r="O46" s="184">
        <v>2520000</v>
      </c>
      <c r="P46" s="183"/>
      <c r="Q46" s="183"/>
      <c r="R46" s="183"/>
      <c r="S46" s="1"/>
      <c r="T46" s="1"/>
      <c r="U46" s="1"/>
    </row>
    <row r="47" spans="2:21" ht="9" customHeight="1" x14ac:dyDescent="0.25">
      <c r="B47" s="1"/>
      <c r="C47" s="236"/>
      <c r="D47" s="1"/>
      <c r="E47" s="1"/>
      <c r="F47" s="1"/>
      <c r="G47" s="1"/>
      <c r="H47" s="1"/>
      <c r="I47" s="1"/>
      <c r="J47" s="1"/>
      <c r="K47" s="1"/>
      <c r="L47" s="1"/>
      <c r="M47" s="1"/>
      <c r="N47" s="1"/>
      <c r="O47" s="1"/>
      <c r="P47" s="1"/>
      <c r="Q47" s="1"/>
      <c r="R47" s="1"/>
      <c r="S47" s="1"/>
      <c r="T47" s="1"/>
      <c r="U47" s="1"/>
    </row>
    <row r="48" spans="2:21" ht="14.15" customHeight="1" x14ac:dyDescent="0.25">
      <c r="B48" s="1"/>
      <c r="C48" s="236"/>
      <c r="D48" s="234" t="s">
        <v>957</v>
      </c>
      <c r="E48" s="233"/>
      <c r="F48" s="233"/>
      <c r="G48" s="233"/>
      <c r="H48" s="233"/>
      <c r="I48" s="233"/>
      <c r="J48" s="233"/>
      <c r="K48" s="233"/>
      <c r="L48" s="233"/>
      <c r="M48" s="233"/>
      <c r="N48" s="233"/>
      <c r="O48" s="238" t="s">
        <v>86</v>
      </c>
      <c r="P48" s="183"/>
      <c r="Q48" s="183"/>
      <c r="R48" s="183"/>
      <c r="S48" s="1"/>
      <c r="T48" s="1"/>
      <c r="U48" s="1"/>
    </row>
    <row r="49" spans="2:21" ht="8.5" customHeight="1" x14ac:dyDescent="0.25">
      <c r="B49" s="1"/>
      <c r="C49" s="236"/>
      <c r="D49" s="1"/>
      <c r="E49" s="1"/>
      <c r="F49" s="1"/>
      <c r="G49" s="1"/>
      <c r="H49" s="1"/>
      <c r="I49" s="1"/>
      <c r="J49" s="1"/>
      <c r="K49" s="1"/>
      <c r="L49" s="1"/>
      <c r="M49" s="1"/>
      <c r="N49" s="1"/>
      <c r="O49" s="1"/>
      <c r="P49" s="1"/>
      <c r="Q49" s="1"/>
      <c r="R49" s="1"/>
      <c r="S49" s="1"/>
      <c r="T49" s="1"/>
      <c r="U49" s="1"/>
    </row>
    <row r="50" spans="2:21" ht="15.65" customHeight="1" x14ac:dyDescent="0.25">
      <c r="B50" s="1"/>
      <c r="C50" s="237"/>
      <c r="D50" s="234" t="s">
        <v>958</v>
      </c>
      <c r="E50" s="233"/>
      <c r="F50" s="233"/>
      <c r="G50" s="233"/>
      <c r="H50" s="233"/>
      <c r="I50" s="233"/>
      <c r="J50" s="233"/>
      <c r="K50" s="233"/>
      <c r="L50" s="233"/>
      <c r="M50" s="233"/>
      <c r="N50" s="233"/>
      <c r="O50" s="238" t="s">
        <v>86</v>
      </c>
      <c r="P50" s="183"/>
      <c r="Q50" s="183"/>
      <c r="R50" s="183"/>
      <c r="S50" s="1"/>
      <c r="T50" s="1"/>
      <c r="U50" s="1"/>
    </row>
    <row r="51" spans="2:21" ht="78" customHeight="1" x14ac:dyDescent="0.25">
      <c r="B51" s="1"/>
      <c r="C51" s="1"/>
      <c r="D51" s="1"/>
      <c r="E51" s="1"/>
      <c r="F51" s="1"/>
      <c r="G51" s="1"/>
      <c r="H51" s="1"/>
      <c r="I51" s="1"/>
      <c r="J51" s="1"/>
      <c r="K51" s="1"/>
      <c r="L51" s="1"/>
      <c r="M51" s="1"/>
      <c r="N51" s="1"/>
      <c r="O51" s="1"/>
      <c r="P51" s="1"/>
      <c r="Q51" s="1"/>
      <c r="R51" s="1"/>
      <c r="S51" s="1"/>
      <c r="T51" s="1"/>
      <c r="U51" s="1"/>
    </row>
    <row r="52" spans="2:21" ht="15.75" customHeight="1" x14ac:dyDescent="0.25">
      <c r="B52" s="182" t="s">
        <v>960</v>
      </c>
      <c r="C52" s="183"/>
      <c r="D52" s="183"/>
      <c r="E52" s="183"/>
      <c r="F52" s="183"/>
      <c r="G52" s="183"/>
      <c r="H52" s="183"/>
      <c r="I52" s="183"/>
      <c r="J52" s="183"/>
      <c r="K52" s="183"/>
      <c r="L52" s="183"/>
      <c r="M52" s="183"/>
      <c r="N52" s="1"/>
      <c r="O52" s="232">
        <v>15901416213.730579</v>
      </c>
      <c r="P52" s="233"/>
      <c r="Q52" s="233"/>
      <c r="R52" s="233"/>
      <c r="S52" s="209" t="s">
        <v>959</v>
      </c>
      <c r="T52" s="210"/>
      <c r="U52" s="1"/>
    </row>
    <row r="53" spans="2:21" ht="7.75" customHeight="1" x14ac:dyDescent="0.25">
      <c r="B53" s="1"/>
      <c r="C53" s="1"/>
      <c r="D53" s="1"/>
      <c r="E53" s="1"/>
      <c r="F53" s="1"/>
      <c r="G53" s="1"/>
      <c r="H53" s="1"/>
      <c r="I53" s="1"/>
      <c r="J53" s="1"/>
      <c r="K53" s="1"/>
      <c r="L53" s="1"/>
      <c r="M53" s="1"/>
      <c r="N53" s="1"/>
      <c r="O53" s="1"/>
      <c r="P53" s="1"/>
      <c r="Q53" s="1"/>
      <c r="R53" s="1"/>
      <c r="S53" s="1"/>
      <c r="T53" s="1"/>
      <c r="U53" s="1"/>
    </row>
    <row r="54" spans="2:21" ht="15" customHeight="1" x14ac:dyDescent="0.25">
      <c r="B54" s="1"/>
      <c r="C54" s="1"/>
      <c r="D54" s="234" t="s">
        <v>961</v>
      </c>
      <c r="E54" s="233"/>
      <c r="F54" s="233"/>
      <c r="G54" s="233"/>
      <c r="H54" s="233"/>
      <c r="I54" s="233"/>
      <c r="J54" s="233"/>
      <c r="K54" s="233"/>
      <c r="L54" s="233"/>
      <c r="M54" s="233"/>
      <c r="N54" s="233"/>
      <c r="O54" s="184">
        <v>15110239678.09993</v>
      </c>
      <c r="P54" s="183"/>
      <c r="Q54" s="183"/>
      <c r="R54" s="183"/>
      <c r="S54" s="1"/>
      <c r="T54" s="1"/>
      <c r="U54" s="1"/>
    </row>
    <row r="55" spans="2:21" ht="7.75" customHeight="1" x14ac:dyDescent="0.25">
      <c r="B55" s="1"/>
      <c r="C55" s="1"/>
      <c r="D55" s="1"/>
      <c r="E55" s="1"/>
      <c r="F55" s="1"/>
      <c r="G55" s="1"/>
      <c r="H55" s="1"/>
      <c r="I55" s="1"/>
      <c r="J55" s="1"/>
      <c r="K55" s="1"/>
      <c r="L55" s="1"/>
      <c r="M55" s="1"/>
      <c r="N55" s="1"/>
      <c r="O55" s="1"/>
      <c r="P55" s="1"/>
      <c r="Q55" s="1"/>
      <c r="R55" s="1"/>
      <c r="S55" s="1"/>
      <c r="T55" s="1"/>
      <c r="U55" s="1"/>
    </row>
    <row r="56" spans="2:21" ht="15" customHeight="1" x14ac:dyDescent="0.25">
      <c r="B56" s="1"/>
      <c r="C56" s="1"/>
      <c r="D56" s="234" t="s">
        <v>962</v>
      </c>
      <c r="E56" s="233"/>
      <c r="F56" s="233"/>
      <c r="G56" s="233"/>
      <c r="H56" s="233"/>
      <c r="I56" s="233"/>
      <c r="J56" s="233"/>
      <c r="K56" s="233"/>
      <c r="L56" s="233"/>
      <c r="M56" s="233"/>
      <c r="N56" s="233"/>
      <c r="O56" s="184">
        <v>90215118.79065001</v>
      </c>
      <c r="P56" s="183"/>
      <c r="Q56" s="183"/>
      <c r="R56" s="183"/>
      <c r="S56" s="1"/>
      <c r="T56" s="1"/>
      <c r="U56" s="1"/>
    </row>
    <row r="57" spans="2:21" ht="7.75" customHeight="1" x14ac:dyDescent="0.25">
      <c r="B57" s="1"/>
      <c r="C57" s="1"/>
      <c r="D57" s="1"/>
      <c r="E57" s="1"/>
      <c r="F57" s="1"/>
      <c r="G57" s="1"/>
      <c r="H57" s="1"/>
      <c r="I57" s="1"/>
      <c r="J57" s="1"/>
      <c r="K57" s="1"/>
      <c r="L57" s="1"/>
      <c r="M57" s="1"/>
      <c r="N57" s="1"/>
      <c r="O57" s="1"/>
      <c r="P57" s="1"/>
      <c r="Q57" s="1"/>
      <c r="R57" s="1"/>
      <c r="S57" s="1"/>
      <c r="T57" s="1"/>
      <c r="U57" s="1"/>
    </row>
    <row r="58" spans="2:21" ht="15" customHeight="1" x14ac:dyDescent="0.25">
      <c r="B58" s="1"/>
      <c r="C58" s="1"/>
      <c r="D58" s="234" t="s">
        <v>963</v>
      </c>
      <c r="E58" s="233"/>
      <c r="F58" s="233"/>
      <c r="G58" s="233"/>
      <c r="H58" s="233"/>
      <c r="I58" s="233"/>
      <c r="J58" s="233"/>
      <c r="K58" s="233"/>
      <c r="L58" s="233"/>
      <c r="M58" s="233"/>
      <c r="N58" s="233"/>
      <c r="O58" s="184">
        <v>700961416.84000003</v>
      </c>
      <c r="P58" s="183"/>
      <c r="Q58" s="183"/>
      <c r="R58" s="183"/>
      <c r="S58" s="1"/>
      <c r="T58" s="1"/>
      <c r="U58" s="1"/>
    </row>
    <row r="59" spans="2:21" ht="7.75" customHeight="1" x14ac:dyDescent="0.25">
      <c r="B59" s="1"/>
      <c r="C59" s="1"/>
      <c r="D59" s="1"/>
      <c r="E59" s="1"/>
      <c r="F59" s="1"/>
      <c r="G59" s="1"/>
      <c r="H59" s="1"/>
      <c r="I59" s="1"/>
      <c r="J59" s="1"/>
      <c r="K59" s="1"/>
      <c r="L59" s="1"/>
      <c r="M59" s="1"/>
      <c r="N59" s="1"/>
      <c r="O59" s="1"/>
      <c r="P59" s="1"/>
      <c r="Q59" s="1"/>
      <c r="R59" s="1"/>
      <c r="S59" s="1"/>
      <c r="T59" s="1"/>
      <c r="U59" s="1"/>
    </row>
    <row r="60" spans="2:21" ht="15.5" customHeight="1" x14ac:dyDescent="0.25">
      <c r="B60" s="1"/>
      <c r="C60" s="1"/>
      <c r="D60" s="234" t="s">
        <v>958</v>
      </c>
      <c r="E60" s="233"/>
      <c r="F60" s="233"/>
      <c r="G60" s="233"/>
      <c r="H60" s="233"/>
      <c r="I60" s="233"/>
      <c r="J60" s="233"/>
      <c r="K60" s="233"/>
      <c r="L60" s="233"/>
      <c r="M60" s="233"/>
      <c r="N60" s="233"/>
      <c r="O60" s="238" t="s">
        <v>86</v>
      </c>
      <c r="P60" s="183"/>
      <c r="Q60" s="183"/>
      <c r="R60" s="183"/>
      <c r="S60" s="1"/>
      <c r="T60" s="1"/>
      <c r="U60" s="1"/>
    </row>
    <row r="61" spans="2:21" ht="12" customHeight="1" x14ac:dyDescent="0.25">
      <c r="B61" s="1"/>
      <c r="C61" s="1"/>
      <c r="D61" s="1"/>
      <c r="E61" s="1"/>
      <c r="F61" s="1"/>
      <c r="G61" s="1"/>
      <c r="H61" s="1"/>
      <c r="I61" s="1"/>
      <c r="J61" s="1"/>
      <c r="K61" s="1"/>
      <c r="L61" s="1"/>
      <c r="M61" s="1"/>
      <c r="N61" s="1"/>
      <c r="O61" s="1"/>
      <c r="P61" s="1"/>
      <c r="Q61" s="1"/>
      <c r="R61" s="1"/>
      <c r="S61" s="1"/>
      <c r="T61" s="1"/>
      <c r="U61" s="1"/>
    </row>
    <row r="62" spans="2:21" ht="14.15" customHeight="1" x14ac:dyDescent="0.25">
      <c r="B62" s="182" t="s">
        <v>964</v>
      </c>
      <c r="C62" s="183"/>
      <c r="D62" s="183"/>
      <c r="E62" s="183"/>
      <c r="F62" s="183"/>
      <c r="G62" s="183"/>
      <c r="H62" s="183"/>
      <c r="I62" s="183"/>
      <c r="J62" s="183"/>
      <c r="K62" s="183"/>
      <c r="L62" s="183"/>
      <c r="M62" s="183"/>
      <c r="N62" s="183"/>
      <c r="O62" s="184">
        <v>250799977.5</v>
      </c>
      <c r="P62" s="183"/>
      <c r="Q62" s="183"/>
      <c r="R62" s="183"/>
      <c r="S62" s="209" t="s">
        <v>965</v>
      </c>
      <c r="T62" s="210"/>
      <c r="U62" s="1"/>
    </row>
    <row r="63" spans="2:21" ht="6.75" customHeight="1" x14ac:dyDescent="0.25">
      <c r="B63" s="1"/>
      <c r="C63" s="1"/>
      <c r="D63" s="1"/>
      <c r="E63" s="1"/>
      <c r="F63" s="1"/>
      <c r="G63" s="1"/>
      <c r="H63" s="1"/>
      <c r="I63" s="1"/>
      <c r="J63" s="1"/>
      <c r="K63" s="1"/>
      <c r="L63" s="1"/>
      <c r="M63" s="1"/>
      <c r="N63" s="1"/>
      <c r="O63" s="1"/>
      <c r="P63" s="1"/>
      <c r="Q63" s="1"/>
      <c r="R63" s="1"/>
      <c r="S63" s="1"/>
      <c r="T63" s="1"/>
      <c r="U63" s="1"/>
    </row>
    <row r="64" spans="2:21" ht="15.75" customHeight="1" x14ac:dyDescent="0.25">
      <c r="B64" s="182" t="s">
        <v>967</v>
      </c>
      <c r="C64" s="183"/>
      <c r="D64" s="183"/>
      <c r="E64" s="183"/>
      <c r="F64" s="183"/>
      <c r="G64" s="183"/>
      <c r="H64" s="183"/>
      <c r="I64" s="183"/>
      <c r="J64" s="183"/>
      <c r="K64" s="183"/>
      <c r="L64" s="183"/>
      <c r="M64" s="183"/>
      <c r="N64" s="183"/>
      <c r="O64" s="184">
        <v>106104411.9844777</v>
      </c>
      <c r="P64" s="183"/>
      <c r="Q64" s="183"/>
      <c r="R64" s="183"/>
      <c r="S64" s="209" t="s">
        <v>966</v>
      </c>
      <c r="T64" s="210"/>
      <c r="U64" s="1"/>
    </row>
    <row r="65" spans="2:21" ht="10.9" customHeight="1" x14ac:dyDescent="0.25">
      <c r="B65" s="1"/>
      <c r="C65" s="1"/>
      <c r="D65" s="1"/>
      <c r="E65" s="1"/>
      <c r="F65" s="1"/>
      <c r="G65" s="1"/>
      <c r="H65" s="1"/>
      <c r="I65" s="1"/>
      <c r="J65" s="1"/>
      <c r="K65" s="1"/>
      <c r="L65" s="1"/>
      <c r="M65" s="1"/>
      <c r="N65" s="1"/>
      <c r="O65" s="1"/>
      <c r="P65" s="1"/>
      <c r="Q65" s="1"/>
      <c r="R65" s="1"/>
      <c r="S65" s="1"/>
      <c r="T65" s="1"/>
      <c r="U65" s="1"/>
    </row>
    <row r="66" spans="2:21" ht="14.15" customHeight="1" x14ac:dyDescent="0.25">
      <c r="B66" s="182" t="s">
        <v>968</v>
      </c>
      <c r="C66" s="183"/>
      <c r="D66" s="183"/>
      <c r="E66" s="183"/>
      <c r="F66" s="183"/>
      <c r="G66" s="183"/>
      <c r="H66" s="183"/>
      <c r="I66" s="183"/>
      <c r="J66" s="183"/>
      <c r="K66" s="183"/>
      <c r="L66" s="183"/>
      <c r="M66" s="183"/>
      <c r="N66" s="183"/>
      <c r="O66" s="184">
        <v>11500000000</v>
      </c>
      <c r="P66" s="183"/>
      <c r="Q66" s="183"/>
      <c r="R66" s="183"/>
      <c r="S66" s="209" t="s">
        <v>969</v>
      </c>
      <c r="T66" s="210"/>
      <c r="U66" s="1"/>
    </row>
    <row r="67" spans="2:21" ht="14" customHeight="1" x14ac:dyDescent="0.25">
      <c r="B67" s="1"/>
      <c r="C67" s="1"/>
      <c r="D67" s="1"/>
      <c r="E67" s="1"/>
      <c r="F67" s="1"/>
      <c r="G67" s="1"/>
      <c r="H67" s="1"/>
      <c r="I67" s="1"/>
      <c r="J67" s="1"/>
      <c r="K67" s="1"/>
      <c r="L67" s="1"/>
      <c r="M67" s="1"/>
      <c r="N67" s="1"/>
      <c r="O67" s="1"/>
      <c r="P67" s="1"/>
      <c r="Q67" s="1"/>
      <c r="R67" s="1"/>
      <c r="S67" s="1"/>
      <c r="T67" s="1"/>
      <c r="U67" s="1"/>
    </row>
    <row r="68" spans="2:21" ht="14" customHeight="1" x14ac:dyDescent="0.25">
      <c r="B68" s="182" t="s">
        <v>970</v>
      </c>
      <c r="C68" s="183"/>
      <c r="D68" s="183"/>
      <c r="E68" s="183"/>
      <c r="F68" s="183"/>
      <c r="G68" s="183"/>
      <c r="H68" s="183"/>
      <c r="I68" s="183"/>
      <c r="J68" s="183"/>
      <c r="K68" s="183"/>
      <c r="L68" s="183"/>
      <c r="M68" s="183"/>
      <c r="N68" s="183"/>
      <c r="O68" s="184">
        <v>6106013132.0560961</v>
      </c>
      <c r="P68" s="183"/>
      <c r="Q68" s="183"/>
      <c r="R68" s="183"/>
      <c r="S68" s="1"/>
      <c r="T68" s="1"/>
      <c r="U68" s="1"/>
    </row>
    <row r="69" spans="2:21" ht="12.5" customHeight="1" x14ac:dyDescent="0.25">
      <c r="B69" s="1"/>
      <c r="C69" s="1"/>
      <c r="D69" s="1"/>
      <c r="E69" s="1"/>
      <c r="F69" s="1"/>
      <c r="G69" s="1"/>
      <c r="H69" s="1"/>
      <c r="I69" s="1"/>
      <c r="J69" s="1"/>
      <c r="K69" s="1"/>
      <c r="L69" s="1"/>
      <c r="M69" s="1"/>
      <c r="N69" s="1"/>
      <c r="O69" s="1"/>
      <c r="P69" s="1"/>
      <c r="Q69" s="1"/>
      <c r="R69" s="1"/>
      <c r="S69" s="1"/>
      <c r="T69" s="1"/>
      <c r="U69" s="1"/>
    </row>
    <row r="70" spans="2:21" ht="15" customHeight="1" x14ac:dyDescent="0.25">
      <c r="B70" s="239" t="s">
        <v>972</v>
      </c>
      <c r="C70" s="240"/>
      <c r="D70" s="240"/>
      <c r="E70" s="240"/>
      <c r="F70" s="240"/>
      <c r="G70" s="240"/>
      <c r="H70" s="241"/>
      <c r="I70" s="1"/>
      <c r="J70" s="1"/>
      <c r="K70" s="1"/>
      <c r="L70" s="244" t="s">
        <v>971</v>
      </c>
      <c r="M70" s="245"/>
      <c r="N70" s="245"/>
      <c r="O70" s="245"/>
      <c r="P70" s="245"/>
      <c r="Q70" s="245"/>
      <c r="R70" s="246"/>
      <c r="S70" s="1"/>
      <c r="T70" s="1"/>
      <c r="U70" s="1"/>
    </row>
    <row r="71" spans="2:21" ht="14.15" customHeight="1" x14ac:dyDescent="0.25">
      <c r="B71" s="1"/>
      <c r="C71" s="1"/>
      <c r="D71" s="1"/>
      <c r="E71" s="1"/>
      <c r="F71" s="1"/>
      <c r="G71" s="1"/>
      <c r="H71" s="1"/>
      <c r="I71" s="1"/>
      <c r="J71" s="1"/>
      <c r="K71" s="1"/>
      <c r="L71" s="1"/>
      <c r="M71" s="1"/>
      <c r="N71" s="1"/>
      <c r="O71" s="1"/>
      <c r="P71" s="1"/>
      <c r="Q71" s="1"/>
      <c r="R71" s="1"/>
      <c r="S71" s="1"/>
      <c r="T71" s="1"/>
      <c r="U71" s="1"/>
    </row>
    <row r="72" spans="2:21" ht="19.899999999999999" customHeight="1" x14ac:dyDescent="0.25">
      <c r="B72" s="167" t="s">
        <v>973</v>
      </c>
      <c r="C72" s="168"/>
      <c r="D72" s="168"/>
      <c r="E72" s="168"/>
      <c r="F72" s="168"/>
      <c r="G72" s="168"/>
      <c r="H72" s="168"/>
      <c r="I72" s="168"/>
      <c r="J72" s="168"/>
      <c r="K72" s="168"/>
      <c r="L72" s="168"/>
      <c r="M72" s="168"/>
      <c r="N72" s="168"/>
      <c r="O72" s="168"/>
      <c r="P72" s="168"/>
      <c r="Q72" s="168"/>
      <c r="R72" s="169"/>
      <c r="S72" s="1"/>
      <c r="T72" s="1"/>
      <c r="U72" s="1"/>
    </row>
    <row r="73" spans="2:21" ht="7.4" customHeight="1" x14ac:dyDescent="0.25">
      <c r="B73" s="1"/>
      <c r="C73" s="1"/>
      <c r="D73" s="1"/>
      <c r="E73" s="1"/>
      <c r="F73" s="1"/>
      <c r="G73" s="1"/>
      <c r="H73" s="1"/>
      <c r="I73" s="1"/>
      <c r="J73" s="1"/>
      <c r="K73" s="1"/>
      <c r="L73" s="1"/>
      <c r="M73" s="1"/>
      <c r="N73" s="1"/>
      <c r="O73" s="1"/>
      <c r="P73" s="1"/>
      <c r="Q73" s="1"/>
      <c r="R73" s="1"/>
      <c r="S73" s="1"/>
      <c r="T73" s="1"/>
      <c r="U73" s="1"/>
    </row>
    <row r="74" spans="2:21" ht="15" customHeight="1" x14ac:dyDescent="0.25">
      <c r="B74" s="182" t="s">
        <v>974</v>
      </c>
      <c r="C74" s="183"/>
      <c r="D74" s="183"/>
      <c r="E74" s="183"/>
      <c r="F74" s="183"/>
      <c r="G74" s="183"/>
      <c r="H74" s="183"/>
      <c r="I74" s="183"/>
      <c r="J74" s="183"/>
      <c r="K74" s="183"/>
      <c r="L74" s="183"/>
      <c r="M74" s="183"/>
      <c r="N74" s="247">
        <v>1448811673.5506492</v>
      </c>
      <c r="O74" s="195"/>
      <c r="P74" s="195"/>
      <c r="Q74" s="195"/>
      <c r="R74" s="195"/>
      <c r="S74" s="209" t="s">
        <v>975</v>
      </c>
      <c r="T74" s="210"/>
      <c r="U74" s="1"/>
    </row>
    <row r="75" spans="2:21" ht="7.75" customHeight="1" x14ac:dyDescent="0.25">
      <c r="B75" s="1"/>
      <c r="C75" s="1"/>
      <c r="D75" s="1"/>
      <c r="E75" s="1"/>
      <c r="F75" s="1"/>
      <c r="G75" s="1"/>
      <c r="H75" s="1"/>
      <c r="I75" s="1"/>
      <c r="J75" s="1"/>
      <c r="K75" s="1"/>
      <c r="L75" s="1"/>
      <c r="M75" s="1"/>
      <c r="N75" s="1"/>
      <c r="O75" s="1"/>
      <c r="P75" s="1"/>
      <c r="Q75" s="1"/>
      <c r="R75" s="1"/>
      <c r="S75" s="210"/>
      <c r="T75" s="210"/>
      <c r="U75" s="1"/>
    </row>
    <row r="76" spans="2:21" ht="15" customHeight="1" x14ac:dyDescent="0.25">
      <c r="B76" s="182" t="s">
        <v>976</v>
      </c>
      <c r="C76" s="183"/>
      <c r="D76" s="183"/>
      <c r="E76" s="183"/>
      <c r="F76" s="183"/>
      <c r="G76" s="183"/>
      <c r="H76" s="183"/>
      <c r="I76" s="183"/>
      <c r="J76" s="183"/>
      <c r="K76" s="183"/>
      <c r="L76" s="183"/>
      <c r="M76" s="183"/>
      <c r="N76" s="183"/>
      <c r="O76" s="223">
        <v>-7788583.8873349763</v>
      </c>
      <c r="P76" s="173"/>
      <c r="Q76" s="173"/>
      <c r="R76" s="173"/>
      <c r="S76" s="209" t="s">
        <v>977</v>
      </c>
      <c r="T76" s="210"/>
      <c r="U76" s="1"/>
    </row>
    <row r="77" spans="2:21" ht="7.5" customHeight="1" x14ac:dyDescent="0.25">
      <c r="B77" s="1"/>
      <c r="C77" s="1"/>
      <c r="D77" s="1"/>
      <c r="E77" s="1"/>
      <c r="F77" s="1"/>
      <c r="G77" s="1"/>
      <c r="H77" s="1"/>
      <c r="I77" s="1"/>
      <c r="J77" s="1"/>
      <c r="K77" s="1"/>
      <c r="L77" s="1"/>
      <c r="M77" s="1"/>
      <c r="N77" s="1"/>
      <c r="O77" s="1"/>
      <c r="P77" s="1"/>
      <c r="Q77" s="1"/>
      <c r="R77" s="1"/>
      <c r="S77" s="1"/>
      <c r="T77" s="1"/>
      <c r="U77" s="1"/>
    </row>
    <row r="78" spans="2:21" ht="15" customHeight="1" x14ac:dyDescent="0.25">
      <c r="B78" s="182" t="s">
        <v>978</v>
      </c>
      <c r="C78" s="183"/>
      <c r="D78" s="183"/>
      <c r="E78" s="183"/>
      <c r="F78" s="183"/>
      <c r="G78" s="183"/>
      <c r="H78" s="183"/>
      <c r="I78" s="183"/>
      <c r="J78" s="183"/>
      <c r="K78" s="183"/>
      <c r="L78" s="183"/>
      <c r="M78" s="183"/>
      <c r="N78" s="183"/>
      <c r="O78" s="1"/>
      <c r="P78" s="1"/>
      <c r="Q78" s="248">
        <v>1441023089.6633143</v>
      </c>
      <c r="R78" s="173"/>
      <c r="S78" s="1"/>
      <c r="T78" s="1"/>
      <c r="U78" s="1"/>
    </row>
    <row r="79" spans="2:21" ht="7.15" customHeight="1" x14ac:dyDescent="0.25">
      <c r="B79" s="1"/>
      <c r="C79" s="1"/>
      <c r="D79" s="1"/>
      <c r="E79" s="1"/>
      <c r="F79" s="1"/>
      <c r="G79" s="1"/>
      <c r="H79" s="1"/>
      <c r="I79" s="1"/>
      <c r="J79" s="1"/>
      <c r="K79" s="1"/>
      <c r="L79" s="1"/>
      <c r="M79" s="1"/>
      <c r="N79" s="1"/>
      <c r="O79" s="1"/>
      <c r="P79" s="1"/>
      <c r="Q79" s="1"/>
      <c r="R79" s="1"/>
      <c r="S79" s="1"/>
      <c r="T79" s="1"/>
      <c r="U79" s="1"/>
    </row>
    <row r="80" spans="2:21" ht="15" customHeight="1" x14ac:dyDescent="0.25">
      <c r="B80" s="239" t="s">
        <v>979</v>
      </c>
      <c r="C80" s="240"/>
      <c r="D80" s="240"/>
      <c r="E80" s="240"/>
      <c r="F80" s="240"/>
      <c r="G80" s="240"/>
      <c r="H80" s="241"/>
      <c r="I80" s="1"/>
      <c r="J80" s="1"/>
      <c r="K80" s="1"/>
      <c r="L80" s="244" t="s">
        <v>971</v>
      </c>
      <c r="M80" s="245"/>
      <c r="N80" s="245"/>
      <c r="O80" s="245"/>
      <c r="P80" s="245"/>
      <c r="Q80" s="245"/>
      <c r="R80" s="246"/>
      <c r="S80" s="1"/>
      <c r="T80" s="1"/>
      <c r="U80" s="1"/>
    </row>
    <row r="81" spans="2:21" ht="5.65" customHeight="1" x14ac:dyDescent="0.25">
      <c r="B81" s="1"/>
      <c r="C81" s="1"/>
      <c r="D81" s="1"/>
      <c r="E81" s="1"/>
      <c r="F81" s="1"/>
      <c r="G81" s="1"/>
      <c r="H81" s="1"/>
      <c r="I81" s="1"/>
      <c r="J81" s="1"/>
      <c r="K81" s="1"/>
      <c r="L81" s="1"/>
      <c r="M81" s="1"/>
      <c r="N81" s="1"/>
      <c r="O81" s="1"/>
      <c r="P81" s="1"/>
      <c r="Q81" s="1"/>
      <c r="R81" s="1"/>
      <c r="S81" s="1"/>
      <c r="T81" s="1"/>
      <c r="U81" s="1"/>
    </row>
    <row r="82" spans="2:21" ht="7" customHeight="1" x14ac:dyDescent="0.25">
      <c r="B82" s="242"/>
      <c r="C82" s="243"/>
      <c r="D82" s="243"/>
      <c r="E82" s="243"/>
      <c r="F82" s="243"/>
      <c r="G82" s="243"/>
      <c r="H82" s="243"/>
      <c r="I82" s="243"/>
      <c r="J82" s="243"/>
      <c r="K82" s="243"/>
      <c r="L82" s="243"/>
      <c r="M82" s="243"/>
      <c r="N82" s="243"/>
      <c r="O82" s="243"/>
      <c r="P82" s="243"/>
      <c r="Q82" s="243"/>
      <c r="R82" s="243"/>
      <c r="S82" s="1"/>
      <c r="T82" s="1"/>
      <c r="U82" s="1"/>
    </row>
    <row r="83" spans="2:21" ht="8" customHeight="1" x14ac:dyDescent="0.25">
      <c r="B83" s="1"/>
      <c r="C83" s="1"/>
      <c r="D83" s="1"/>
      <c r="E83" s="1"/>
      <c r="F83" s="1"/>
      <c r="G83" s="1"/>
      <c r="H83" s="1"/>
      <c r="I83" s="1"/>
      <c r="J83" s="1"/>
      <c r="K83" s="1"/>
      <c r="L83" s="1"/>
      <c r="M83" s="1"/>
      <c r="N83" s="1"/>
      <c r="O83" s="1"/>
      <c r="P83" s="1"/>
      <c r="Q83" s="1"/>
      <c r="R83" s="1"/>
      <c r="S83" s="1"/>
      <c r="T83" s="1"/>
      <c r="U83" s="1"/>
    </row>
    <row r="84" spans="2:21" ht="15" customHeight="1" x14ac:dyDescent="0.25">
      <c r="B84" s="182" t="s">
        <v>980</v>
      </c>
      <c r="C84" s="183"/>
      <c r="D84" s="183"/>
      <c r="E84" s="183"/>
      <c r="F84" s="183"/>
      <c r="G84" s="183"/>
      <c r="H84" s="183"/>
      <c r="I84" s="183"/>
      <c r="J84" s="183"/>
      <c r="K84" s="183"/>
      <c r="L84" s="183"/>
      <c r="M84" s="183"/>
      <c r="N84" s="1"/>
      <c r="O84" s="184">
        <v>90215118.79065001</v>
      </c>
      <c r="P84" s="183"/>
      <c r="Q84" s="183"/>
      <c r="R84" s="183"/>
      <c r="S84" s="209" t="s">
        <v>981</v>
      </c>
      <c r="T84" s="210"/>
      <c r="U84" s="1"/>
    </row>
    <row r="85" spans="2:21" ht="7.75" customHeight="1" x14ac:dyDescent="0.25">
      <c r="B85" s="1"/>
      <c r="C85" s="1"/>
      <c r="D85" s="1"/>
      <c r="E85" s="1"/>
      <c r="F85" s="1"/>
      <c r="G85" s="1"/>
      <c r="H85" s="1"/>
      <c r="I85" s="1"/>
      <c r="J85" s="1"/>
      <c r="K85" s="1"/>
      <c r="L85" s="1"/>
      <c r="M85" s="1"/>
      <c r="N85" s="1"/>
      <c r="O85" s="1"/>
      <c r="P85" s="1"/>
      <c r="Q85" s="1"/>
      <c r="R85" s="1"/>
      <c r="S85" s="1"/>
      <c r="T85" s="1"/>
      <c r="U85" s="1"/>
    </row>
    <row r="86" spans="2:21" ht="15" customHeight="1" x14ac:dyDescent="0.25">
      <c r="B86" s="182" t="s">
        <v>982</v>
      </c>
      <c r="C86" s="183"/>
      <c r="D86" s="183"/>
      <c r="E86" s="183"/>
      <c r="F86" s="183"/>
      <c r="G86" s="183"/>
      <c r="H86" s="183"/>
      <c r="I86" s="183"/>
      <c r="J86" s="183"/>
      <c r="K86" s="183"/>
      <c r="L86" s="183"/>
      <c r="M86" s="183"/>
      <c r="N86" s="1"/>
      <c r="O86" s="20"/>
      <c r="P86" s="223">
        <v>0</v>
      </c>
      <c r="Q86" s="173"/>
      <c r="R86" s="173"/>
      <c r="S86" s="209" t="s">
        <v>983</v>
      </c>
      <c r="T86" s="210"/>
      <c r="U86" s="1"/>
    </row>
    <row r="87" spans="2:21" ht="7.75" customHeight="1" x14ac:dyDescent="0.25">
      <c r="B87" s="1"/>
      <c r="C87" s="1"/>
      <c r="D87" s="1"/>
      <c r="E87" s="1"/>
      <c r="F87" s="1"/>
      <c r="G87" s="1"/>
      <c r="H87" s="1"/>
      <c r="I87" s="1"/>
      <c r="J87" s="1"/>
      <c r="K87" s="1"/>
      <c r="L87" s="1"/>
      <c r="M87" s="1"/>
      <c r="N87" s="1"/>
      <c r="O87" s="1"/>
      <c r="P87" s="1"/>
      <c r="Q87" s="1"/>
      <c r="R87" s="1"/>
      <c r="S87" s="1"/>
      <c r="T87" s="1"/>
      <c r="U87" s="1"/>
    </row>
    <row r="88" spans="2:21" ht="15" customHeight="1" x14ac:dyDescent="0.25">
      <c r="B88" s="182" t="s">
        <v>984</v>
      </c>
      <c r="C88" s="183"/>
      <c r="D88" s="183"/>
      <c r="E88" s="183"/>
      <c r="F88" s="183"/>
      <c r="G88" s="183"/>
      <c r="H88" s="183"/>
      <c r="I88" s="183"/>
      <c r="J88" s="183"/>
      <c r="K88" s="183"/>
      <c r="L88" s="183"/>
      <c r="M88" s="183"/>
      <c r="O88" s="20"/>
      <c r="P88" s="223">
        <v>90215118.79065001</v>
      </c>
      <c r="Q88" s="173"/>
      <c r="R88" s="173"/>
      <c r="S88" s="209" t="s">
        <v>985</v>
      </c>
      <c r="T88" s="210"/>
    </row>
  </sheetData>
  <mergeCells count="116">
    <mergeCell ref="B84:M84"/>
    <mergeCell ref="O84:R84"/>
    <mergeCell ref="S84:T84"/>
    <mergeCell ref="B86:M86"/>
    <mergeCell ref="S86:T86"/>
    <mergeCell ref="B88:M88"/>
    <mergeCell ref="S88:T88"/>
    <mergeCell ref="P86:R86"/>
    <mergeCell ref="P88:R88"/>
    <mergeCell ref="S74:T75"/>
    <mergeCell ref="B76:N76"/>
    <mergeCell ref="S76:T76"/>
    <mergeCell ref="B78:N78"/>
    <mergeCell ref="B80:H80"/>
    <mergeCell ref="B82:R82"/>
    <mergeCell ref="L80:R80"/>
    <mergeCell ref="B68:N68"/>
    <mergeCell ref="O68:R68"/>
    <mergeCell ref="L70:R70"/>
    <mergeCell ref="B70:H70"/>
    <mergeCell ref="B72:R72"/>
    <mergeCell ref="B74:M74"/>
    <mergeCell ref="N74:R74"/>
    <mergeCell ref="O76:R76"/>
    <mergeCell ref="Q78:R78"/>
    <mergeCell ref="S62:T62"/>
    <mergeCell ref="S64:T64"/>
    <mergeCell ref="B64:N64"/>
    <mergeCell ref="O64:R64"/>
    <mergeCell ref="O66:R66"/>
    <mergeCell ref="B66:N66"/>
    <mergeCell ref="S66:T66"/>
    <mergeCell ref="D58:N58"/>
    <mergeCell ref="O58:R58"/>
    <mergeCell ref="D60:N60"/>
    <mergeCell ref="O60:R60"/>
    <mergeCell ref="B62:N62"/>
    <mergeCell ref="O62:R62"/>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32:T32"/>
    <mergeCell ref="M32:R32"/>
    <mergeCell ref="B32:I32"/>
    <mergeCell ref="S36:U38"/>
    <mergeCell ref="B40:R40"/>
    <mergeCell ref="S42:T42"/>
    <mergeCell ref="B42:M42"/>
    <mergeCell ref="O42:R42"/>
    <mergeCell ref="B35:H35"/>
    <mergeCell ref="I35:J35"/>
    <mergeCell ref="B34:H34"/>
    <mergeCell ref="I34:J34"/>
    <mergeCell ref="K34:R34"/>
    <mergeCell ref="B38:H38"/>
    <mergeCell ref="I38:J38"/>
    <mergeCell ref="K38:R38"/>
    <mergeCell ref="K35:R35"/>
    <mergeCell ref="B36:H36"/>
    <mergeCell ref="I36:J36"/>
    <mergeCell ref="K36:R36"/>
    <mergeCell ref="B37:H37"/>
    <mergeCell ref="I37:J37"/>
    <mergeCell ref="K37:R37"/>
    <mergeCell ref="S22:T22"/>
    <mergeCell ref="S24:U26"/>
    <mergeCell ref="B28:R28"/>
    <mergeCell ref="B30:I30"/>
    <mergeCell ref="S30:T30"/>
    <mergeCell ref="M30:R30"/>
    <mergeCell ref="B22:H22"/>
    <mergeCell ref="I22:J22"/>
    <mergeCell ref="K22:R22"/>
    <mergeCell ref="B23:H23"/>
    <mergeCell ref="B26:H26"/>
    <mergeCell ref="I26:J26"/>
    <mergeCell ref="K26:R26"/>
    <mergeCell ref="I23:J23"/>
    <mergeCell ref="K23:R23"/>
    <mergeCell ref="B24:K24"/>
    <mergeCell ref="M24:R24"/>
    <mergeCell ref="B25:H25"/>
    <mergeCell ref="I25:J25"/>
    <mergeCell ref="K25:R25"/>
    <mergeCell ref="S16:T16"/>
    <mergeCell ref="B18:I18"/>
    <mergeCell ref="K18:R18"/>
    <mergeCell ref="B20:R20"/>
    <mergeCell ref="S12:T12"/>
    <mergeCell ref="B12:I12"/>
    <mergeCell ref="K12:R12"/>
    <mergeCell ref="B14:I14"/>
    <mergeCell ref="S14:T14"/>
    <mergeCell ref="M14:R14"/>
    <mergeCell ref="G2:M2"/>
    <mergeCell ref="F3:Q4"/>
    <mergeCell ref="B5:R5"/>
    <mergeCell ref="B6:G6"/>
    <mergeCell ref="B8:R8"/>
    <mergeCell ref="B10:I10"/>
    <mergeCell ref="K10:R10"/>
    <mergeCell ref="B16:I16"/>
    <mergeCell ref="M16:R16"/>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topLeftCell="B1" zoomScaleNormal="100" workbookViewId="0"/>
  </sheetViews>
  <sheetFormatPr defaultRowHeight="12.5" x14ac:dyDescent="0.25"/>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163" t="s">
        <v>855</v>
      </c>
      <c r="I2" s="164"/>
      <c r="J2" s="164"/>
      <c r="K2" s="164"/>
      <c r="L2" s="164"/>
      <c r="M2" s="164"/>
      <c r="N2" s="164"/>
      <c r="O2" s="164"/>
      <c r="P2" s="1"/>
      <c r="Q2" s="1"/>
      <c r="R2" s="1"/>
      <c r="S2" s="1"/>
      <c r="T2" s="1"/>
      <c r="U2" s="1"/>
    </row>
    <row r="3" spans="2:21" ht="6.25" customHeight="1" x14ac:dyDescent="0.25">
      <c r="B3" s="1"/>
      <c r="C3" s="1"/>
      <c r="D3" s="1"/>
      <c r="E3" s="1"/>
      <c r="F3" s="1"/>
      <c r="G3" s="1"/>
      <c r="H3" s="1"/>
      <c r="I3" s="1"/>
      <c r="J3" s="1"/>
      <c r="K3" s="1"/>
      <c r="L3" s="1"/>
      <c r="M3" s="1"/>
      <c r="N3" s="1"/>
      <c r="O3" s="1"/>
      <c r="P3" s="1"/>
      <c r="Q3" s="1"/>
      <c r="R3" s="1"/>
      <c r="S3" s="1"/>
      <c r="T3" s="1"/>
      <c r="U3" s="1"/>
    </row>
    <row r="4" spans="2:21" ht="33.5" customHeight="1" x14ac:dyDescent="0.25">
      <c r="B4" s="165" t="s">
        <v>991</v>
      </c>
      <c r="C4" s="166"/>
      <c r="D4" s="166"/>
      <c r="E4" s="166"/>
      <c r="F4" s="166"/>
      <c r="G4" s="166"/>
      <c r="H4" s="166"/>
      <c r="I4" s="166"/>
      <c r="J4" s="166"/>
      <c r="K4" s="166"/>
      <c r="L4" s="166"/>
      <c r="M4" s="166"/>
      <c r="N4" s="166"/>
      <c r="O4" s="166"/>
      <c r="P4" s="166"/>
      <c r="Q4" s="166"/>
      <c r="R4" s="166"/>
      <c r="S4" s="166"/>
      <c r="T4" s="1"/>
      <c r="U4" s="1"/>
    </row>
    <row r="5" spans="2:21" ht="6.75" customHeight="1" x14ac:dyDescent="0.25">
      <c r="B5" s="1"/>
      <c r="C5" s="1"/>
      <c r="D5" s="1"/>
      <c r="E5" s="1"/>
      <c r="F5" s="1"/>
      <c r="G5" s="1"/>
      <c r="H5" s="1"/>
      <c r="I5" s="1"/>
      <c r="J5" s="1"/>
      <c r="K5" s="1"/>
      <c r="L5" s="1"/>
      <c r="M5" s="1"/>
      <c r="N5" s="1"/>
      <c r="O5" s="1"/>
      <c r="P5" s="1"/>
      <c r="Q5" s="1"/>
      <c r="R5" s="1"/>
      <c r="S5" s="1"/>
      <c r="T5" s="1"/>
      <c r="U5" s="1"/>
    </row>
    <row r="6" spans="2:21" ht="24" customHeight="1" x14ac:dyDescent="0.25">
      <c r="B6" s="170" t="s">
        <v>992</v>
      </c>
      <c r="C6" s="171"/>
      <c r="D6" s="171"/>
      <c r="E6" s="1"/>
      <c r="F6" s="172">
        <v>44347</v>
      </c>
      <c r="G6" s="173"/>
      <c r="H6" s="173"/>
      <c r="I6" s="1"/>
      <c r="J6" s="1"/>
      <c r="K6" s="1"/>
      <c r="L6" s="1"/>
      <c r="M6" s="1"/>
      <c r="N6" s="1"/>
      <c r="O6" s="1"/>
      <c r="P6" s="1"/>
      <c r="Q6" s="1"/>
      <c r="R6" s="1"/>
      <c r="S6" s="1"/>
      <c r="T6" s="1"/>
      <c r="U6" s="1"/>
    </row>
    <row r="7" spans="2:21" ht="4.5" customHeight="1" x14ac:dyDescent="0.25">
      <c r="B7" s="1"/>
      <c r="C7" s="1"/>
      <c r="D7" s="1"/>
      <c r="E7" s="1"/>
      <c r="F7" s="1"/>
      <c r="G7" s="1"/>
      <c r="H7" s="1"/>
      <c r="I7" s="1"/>
      <c r="J7" s="1"/>
      <c r="K7" s="1"/>
      <c r="L7" s="1"/>
      <c r="M7" s="1"/>
      <c r="N7" s="1"/>
      <c r="O7" s="1"/>
      <c r="P7" s="1"/>
      <c r="Q7" s="1"/>
      <c r="R7" s="1"/>
      <c r="S7" s="1"/>
      <c r="T7" s="1"/>
      <c r="U7" s="1"/>
    </row>
    <row r="8" spans="2:21" ht="18.75" customHeight="1" x14ac:dyDescent="0.25">
      <c r="B8" s="201" t="s">
        <v>993</v>
      </c>
      <c r="C8" s="202"/>
      <c r="D8" s="202"/>
      <c r="E8" s="202"/>
      <c r="F8" s="202"/>
      <c r="G8" s="202"/>
      <c r="H8" s="202"/>
      <c r="I8" s="202"/>
      <c r="J8" s="202"/>
      <c r="K8" s="202"/>
      <c r="L8" s="202"/>
      <c r="M8" s="202"/>
      <c r="N8" s="202"/>
      <c r="O8" s="202"/>
      <c r="P8" s="202"/>
      <c r="Q8" s="202"/>
      <c r="R8" s="202"/>
      <c r="S8" s="203"/>
      <c r="T8" s="1"/>
      <c r="U8" s="1"/>
    </row>
    <row r="9" spans="2:21" ht="11.25" customHeight="1" x14ac:dyDescent="0.25">
      <c r="B9" s="1"/>
      <c r="C9" s="1"/>
      <c r="D9" s="1"/>
      <c r="E9" s="1"/>
      <c r="F9" s="1"/>
      <c r="G9" s="1"/>
      <c r="H9" s="1"/>
      <c r="I9" s="1"/>
      <c r="J9" s="1"/>
      <c r="K9" s="1"/>
      <c r="L9" s="1"/>
      <c r="M9" s="1"/>
      <c r="N9" s="1"/>
      <c r="O9" s="1"/>
      <c r="P9" s="1"/>
      <c r="Q9" s="1"/>
      <c r="R9" s="1"/>
      <c r="S9" s="1"/>
      <c r="T9" s="1"/>
      <c r="U9" s="1"/>
    </row>
    <row r="10" spans="2:21" ht="18" customHeight="1" x14ac:dyDescent="0.25">
      <c r="B10" s="1"/>
      <c r="C10" s="209" t="s">
        <v>994</v>
      </c>
      <c r="D10" s="210"/>
      <c r="E10" s="210"/>
      <c r="F10" s="210"/>
      <c r="G10" s="210"/>
      <c r="H10" s="210"/>
      <c r="I10" s="210"/>
      <c r="J10" s="210"/>
      <c r="K10" s="210"/>
      <c r="L10" s="210"/>
      <c r="M10" s="210"/>
      <c r="N10" s="210"/>
      <c r="O10" s="210"/>
      <c r="P10" s="210"/>
      <c r="Q10" s="1"/>
      <c r="R10" s="1"/>
      <c r="S10" s="1"/>
      <c r="T10" s="1"/>
      <c r="U10" s="1"/>
    </row>
    <row r="11" spans="2:21" ht="9.9" customHeight="1" x14ac:dyDescent="0.25">
      <c r="B11" s="1"/>
      <c r="C11" s="1"/>
      <c r="D11" s="1"/>
      <c r="E11" s="1"/>
      <c r="F11" s="1"/>
      <c r="G11" s="1"/>
      <c r="H11" s="1"/>
      <c r="I11" s="1"/>
      <c r="J11" s="1"/>
      <c r="K11" s="1"/>
      <c r="L11" s="1"/>
      <c r="M11" s="1"/>
      <c r="N11" s="1"/>
      <c r="O11" s="1"/>
      <c r="P11" s="1"/>
      <c r="Q11" s="1"/>
      <c r="R11" s="1"/>
      <c r="S11" s="1"/>
      <c r="T11" s="1"/>
      <c r="U11" s="1"/>
    </row>
    <row r="12" spans="2:21" ht="15.25" customHeight="1" x14ac:dyDescent="0.25">
      <c r="B12" s="1"/>
      <c r="C12" s="249" t="s">
        <v>1000</v>
      </c>
      <c r="D12" s="250"/>
      <c r="E12" s="250"/>
      <c r="F12" s="250"/>
      <c r="G12" s="250"/>
      <c r="H12" s="250"/>
      <c r="I12" s="250"/>
      <c r="J12" s="250"/>
      <c r="K12" s="250"/>
      <c r="L12" s="250"/>
      <c r="M12" s="250"/>
      <c r="N12" s="250"/>
      <c r="O12" s="250"/>
      <c r="P12" s="250"/>
      <c r="Q12" s="251">
        <v>15110239678.09993</v>
      </c>
      <c r="R12" s="250"/>
      <c r="S12" s="250"/>
      <c r="T12" s="1"/>
      <c r="U12" s="1"/>
    </row>
    <row r="13" spans="2:21" ht="26.75" customHeight="1" x14ac:dyDescent="0.25">
      <c r="B13" s="1"/>
      <c r="C13" s="252" t="s">
        <v>1001</v>
      </c>
      <c r="D13" s="173"/>
      <c r="E13" s="173"/>
      <c r="F13" s="173"/>
      <c r="G13" s="173"/>
      <c r="H13" s="173"/>
      <c r="I13" s="173"/>
      <c r="J13" s="173"/>
      <c r="K13" s="173"/>
      <c r="L13" s="173"/>
      <c r="M13" s="173"/>
      <c r="N13" s="173"/>
      <c r="O13" s="173"/>
      <c r="P13" s="173"/>
      <c r="Q13" s="253">
        <v>15110239678.09993</v>
      </c>
      <c r="R13" s="173"/>
      <c r="S13" s="173"/>
      <c r="T13" s="1"/>
      <c r="U13" s="1"/>
    </row>
    <row r="14" spans="2:21" ht="26.75" customHeight="1" x14ac:dyDescent="0.25">
      <c r="B14" s="1"/>
      <c r="C14" s="177" t="s">
        <v>1002</v>
      </c>
      <c r="D14" s="173"/>
      <c r="E14" s="173"/>
      <c r="F14" s="173"/>
      <c r="G14" s="173"/>
      <c r="H14" s="173"/>
      <c r="I14" s="173"/>
      <c r="J14" s="173"/>
      <c r="K14" s="173"/>
      <c r="L14" s="173"/>
      <c r="M14" s="173"/>
      <c r="N14" s="173"/>
      <c r="O14" s="173"/>
      <c r="P14" s="173"/>
      <c r="Q14" s="173"/>
      <c r="R14" s="253">
        <v>2058981307.8099945</v>
      </c>
      <c r="S14" s="173"/>
      <c r="T14" s="1"/>
      <c r="U14" s="1"/>
    </row>
    <row r="15" spans="2:21" ht="15.25" customHeight="1" x14ac:dyDescent="0.25">
      <c r="B15" s="1"/>
      <c r="C15" s="177" t="s">
        <v>427</v>
      </c>
      <c r="D15" s="173"/>
      <c r="E15" s="173"/>
      <c r="F15" s="173"/>
      <c r="G15" s="173"/>
      <c r="H15" s="173"/>
      <c r="I15" s="173"/>
      <c r="J15" s="173"/>
      <c r="K15" s="173"/>
      <c r="L15" s="173"/>
      <c r="M15" s="173"/>
      <c r="N15" s="173"/>
      <c r="O15" s="173"/>
      <c r="P15" s="173"/>
      <c r="Q15" s="173"/>
      <c r="R15" s="253">
        <v>116015</v>
      </c>
      <c r="S15" s="173"/>
      <c r="T15" s="1"/>
      <c r="U15" s="1"/>
    </row>
    <row r="16" spans="2:21" ht="15.25" customHeight="1" x14ac:dyDescent="0.25">
      <c r="B16" s="1"/>
      <c r="C16" s="177" t="s">
        <v>1003</v>
      </c>
      <c r="D16" s="173"/>
      <c r="E16" s="173"/>
      <c r="F16" s="173"/>
      <c r="G16" s="173"/>
      <c r="H16" s="173"/>
      <c r="I16" s="173"/>
      <c r="J16" s="173"/>
      <c r="K16" s="173"/>
      <c r="L16" s="173"/>
      <c r="M16" s="173"/>
      <c r="N16" s="173"/>
      <c r="O16" s="173"/>
      <c r="P16" s="173"/>
      <c r="Q16" s="173"/>
      <c r="R16" s="253">
        <v>222377</v>
      </c>
      <c r="S16" s="173"/>
      <c r="T16" s="1"/>
      <c r="U16" s="1"/>
    </row>
    <row r="17" spans="2:21" ht="17.899999999999999" customHeight="1" x14ac:dyDescent="0.25">
      <c r="B17" s="1"/>
      <c r="C17" s="180" t="s">
        <v>1004</v>
      </c>
      <c r="D17" s="173"/>
      <c r="E17" s="173"/>
      <c r="F17" s="173"/>
      <c r="G17" s="173"/>
      <c r="H17" s="173"/>
      <c r="I17" s="173"/>
      <c r="J17" s="173"/>
      <c r="K17" s="173"/>
      <c r="L17" s="173"/>
      <c r="M17" s="173"/>
      <c r="N17" s="173"/>
      <c r="O17" s="223">
        <v>130243.84500366435</v>
      </c>
      <c r="P17" s="173"/>
      <c r="Q17" s="173"/>
      <c r="R17" s="173"/>
      <c r="S17" s="173"/>
      <c r="T17" s="1"/>
      <c r="U17" s="1"/>
    </row>
    <row r="18" spans="2:21" ht="17.899999999999999" customHeight="1" x14ac:dyDescent="0.25">
      <c r="B18" s="1"/>
      <c r="C18" s="180" t="s">
        <v>1005</v>
      </c>
      <c r="D18" s="173"/>
      <c r="E18" s="173"/>
      <c r="F18" s="173"/>
      <c r="G18" s="173"/>
      <c r="H18" s="173"/>
      <c r="I18" s="173"/>
      <c r="J18" s="173"/>
      <c r="K18" s="173"/>
      <c r="L18" s="173"/>
      <c r="M18" s="173"/>
      <c r="N18" s="173"/>
      <c r="O18" s="223">
        <v>67948.75224551119</v>
      </c>
      <c r="P18" s="173"/>
      <c r="Q18" s="173"/>
      <c r="R18" s="173"/>
      <c r="S18" s="173"/>
      <c r="T18" s="1"/>
      <c r="U18" s="1"/>
    </row>
    <row r="19" spans="2:21" ht="17.899999999999999" customHeight="1" x14ac:dyDescent="0.25">
      <c r="B19" s="1"/>
      <c r="C19" s="180" t="s">
        <v>1006</v>
      </c>
      <c r="D19" s="173"/>
      <c r="E19" s="173"/>
      <c r="F19" s="173"/>
      <c r="G19" s="173"/>
      <c r="H19" s="173"/>
      <c r="I19" s="173"/>
      <c r="J19" s="173"/>
      <c r="K19" s="231">
        <v>0.47380227694441002</v>
      </c>
      <c r="L19" s="173"/>
      <c r="M19" s="173"/>
      <c r="N19" s="173"/>
      <c r="O19" s="173"/>
      <c r="P19" s="173"/>
      <c r="Q19" s="173"/>
      <c r="R19" s="173"/>
      <c r="S19" s="173"/>
      <c r="T19" s="1"/>
      <c r="U19" s="1"/>
    </row>
    <row r="20" spans="2:21" ht="17.899999999999999" customHeight="1" x14ac:dyDescent="0.25">
      <c r="B20" s="1"/>
      <c r="C20" s="180" t="s">
        <v>1007</v>
      </c>
      <c r="D20" s="173"/>
      <c r="E20" s="173"/>
      <c r="F20" s="173"/>
      <c r="G20" s="173"/>
      <c r="H20" s="173"/>
      <c r="I20" s="173"/>
      <c r="J20" s="254">
        <v>3.4456931997891913</v>
      </c>
      <c r="K20" s="173"/>
      <c r="L20" s="173"/>
      <c r="M20" s="173"/>
      <c r="N20" s="173"/>
      <c r="O20" s="173"/>
      <c r="P20" s="173"/>
      <c r="Q20" s="173"/>
      <c r="R20" s="173"/>
      <c r="S20" s="173"/>
      <c r="T20" s="1"/>
      <c r="U20" s="1"/>
    </row>
    <row r="21" spans="2:21" ht="17.899999999999999" customHeight="1" x14ac:dyDescent="0.25">
      <c r="B21" s="1"/>
      <c r="C21" s="180" t="s">
        <v>1008</v>
      </c>
      <c r="D21" s="173"/>
      <c r="E21" s="173"/>
      <c r="F21" s="173"/>
      <c r="G21" s="173"/>
      <c r="H21" s="173"/>
      <c r="I21" s="173"/>
      <c r="J21" s="173"/>
      <c r="K21" s="173"/>
      <c r="L21" s="255">
        <v>14.922115926534222</v>
      </c>
      <c r="M21" s="173"/>
      <c r="N21" s="173"/>
      <c r="O21" s="173"/>
      <c r="P21" s="173"/>
      <c r="Q21" s="173"/>
      <c r="R21" s="173"/>
      <c r="S21" s="173"/>
      <c r="T21" s="1"/>
      <c r="U21" s="1"/>
    </row>
    <row r="22" spans="2:21" ht="17.899999999999999" customHeight="1" x14ac:dyDescent="0.25">
      <c r="B22" s="1"/>
      <c r="C22" s="180" t="s">
        <v>1009</v>
      </c>
      <c r="D22" s="173"/>
      <c r="E22" s="173"/>
      <c r="F22" s="173"/>
      <c r="G22" s="173"/>
      <c r="H22" s="173"/>
      <c r="I22" s="173"/>
      <c r="J22" s="173"/>
      <c r="K22" s="255">
        <v>18.367792049174849</v>
      </c>
      <c r="L22" s="173"/>
      <c r="M22" s="173"/>
      <c r="N22" s="173"/>
      <c r="O22" s="173"/>
      <c r="P22" s="173"/>
      <c r="Q22" s="173"/>
      <c r="R22" s="173"/>
      <c r="S22" s="173"/>
      <c r="T22" s="1"/>
      <c r="U22" s="1"/>
    </row>
    <row r="23" spans="2:21" ht="16.149999999999999" customHeight="1" x14ac:dyDescent="0.25">
      <c r="B23" s="1"/>
      <c r="C23" s="180" t="s">
        <v>1010</v>
      </c>
      <c r="D23" s="173"/>
      <c r="E23" s="173"/>
      <c r="F23" s="173"/>
      <c r="G23" s="173"/>
      <c r="H23" s="173"/>
      <c r="I23" s="173"/>
      <c r="J23" s="173"/>
      <c r="K23" s="173"/>
      <c r="L23" s="173"/>
      <c r="M23" s="173"/>
      <c r="N23" s="173"/>
      <c r="O23" s="231">
        <v>0.8150710592029875</v>
      </c>
      <c r="P23" s="173"/>
      <c r="Q23" s="173"/>
      <c r="R23" s="173"/>
      <c r="S23" s="173"/>
      <c r="T23" s="1"/>
      <c r="U23" s="1"/>
    </row>
    <row r="24" spans="2:21" ht="4.5" customHeight="1" x14ac:dyDescent="0.25">
      <c r="B24" s="1"/>
      <c r="C24" s="256"/>
      <c r="D24" s="188"/>
      <c r="E24" s="188"/>
      <c r="F24" s="188"/>
      <c r="G24" s="188"/>
      <c r="H24" s="188"/>
      <c r="I24" s="188"/>
      <c r="J24" s="188"/>
      <c r="K24" s="188"/>
      <c r="L24" s="188"/>
      <c r="M24" s="188"/>
      <c r="N24" s="188"/>
      <c r="O24" s="230"/>
      <c r="P24" s="173"/>
      <c r="Q24" s="173"/>
      <c r="R24" s="173"/>
      <c r="S24" s="173"/>
      <c r="T24" s="1"/>
      <c r="U24" s="1"/>
    </row>
    <row r="25" spans="2:21" ht="13.25" customHeight="1" x14ac:dyDescent="0.25">
      <c r="B25" s="1"/>
      <c r="C25" s="180" t="s">
        <v>1011</v>
      </c>
      <c r="D25" s="173"/>
      <c r="E25" s="173"/>
      <c r="F25" s="173"/>
      <c r="G25" s="173"/>
      <c r="H25" s="173"/>
      <c r="I25" s="173"/>
      <c r="J25" s="173"/>
      <c r="K25" s="173"/>
      <c r="L25" s="173"/>
      <c r="M25" s="173"/>
      <c r="N25" s="173"/>
      <c r="O25" s="231">
        <v>0.18492894079701247</v>
      </c>
      <c r="P25" s="173"/>
      <c r="Q25" s="173"/>
      <c r="R25" s="173"/>
      <c r="S25" s="173"/>
      <c r="T25" s="1"/>
      <c r="U25" s="1"/>
    </row>
    <row r="26" spans="2:21" ht="4.5" customHeight="1" x14ac:dyDescent="0.25">
      <c r="B26" s="1"/>
      <c r="C26" s="256"/>
      <c r="D26" s="188"/>
      <c r="E26" s="188"/>
      <c r="F26" s="188"/>
      <c r="G26" s="188"/>
      <c r="H26" s="188"/>
      <c r="I26" s="188"/>
      <c r="J26" s="188"/>
      <c r="K26" s="188"/>
      <c r="L26" s="188"/>
      <c r="M26" s="188"/>
      <c r="N26" s="188"/>
      <c r="O26" s="230"/>
      <c r="P26" s="173"/>
      <c r="Q26" s="173"/>
      <c r="R26" s="173"/>
      <c r="S26" s="173"/>
      <c r="T26" s="1"/>
      <c r="U26" s="1"/>
    </row>
    <row r="27" spans="2:21" ht="15" customHeight="1" x14ac:dyDescent="0.25">
      <c r="B27" s="1"/>
      <c r="C27" s="180" t="s">
        <v>1012</v>
      </c>
      <c r="D27" s="173"/>
      <c r="E27" s="173"/>
      <c r="F27" s="173"/>
      <c r="G27" s="173"/>
      <c r="H27" s="173"/>
      <c r="I27" s="173"/>
      <c r="J27" s="173"/>
      <c r="K27" s="173"/>
      <c r="L27" s="173"/>
      <c r="M27" s="173"/>
      <c r="N27" s="173"/>
      <c r="O27" s="231">
        <v>1.6902869731432377E-2</v>
      </c>
      <c r="P27" s="173"/>
      <c r="Q27" s="173"/>
      <c r="R27" s="173"/>
      <c r="S27" s="173"/>
      <c r="T27" s="1"/>
      <c r="U27" s="1"/>
    </row>
    <row r="28" spans="2:21" ht="17.899999999999999" customHeight="1" x14ac:dyDescent="0.25">
      <c r="B28" s="1"/>
      <c r="C28" s="180" t="s">
        <v>1013</v>
      </c>
      <c r="D28" s="173"/>
      <c r="E28" s="173"/>
      <c r="F28" s="173"/>
      <c r="G28" s="173"/>
      <c r="H28" s="173"/>
      <c r="I28" s="173"/>
      <c r="J28" s="173"/>
      <c r="K28" s="173"/>
      <c r="L28" s="173"/>
      <c r="M28" s="173"/>
      <c r="N28" s="231">
        <v>1.7372204884782499E-2</v>
      </c>
      <c r="O28" s="173"/>
      <c r="P28" s="173"/>
      <c r="Q28" s="173"/>
      <c r="R28" s="173"/>
      <c r="S28" s="173"/>
      <c r="T28" s="1"/>
      <c r="U28" s="1"/>
    </row>
    <row r="29" spans="2:21" ht="17.899999999999999" customHeight="1" x14ac:dyDescent="0.25">
      <c r="B29" s="1"/>
      <c r="C29" s="180" t="s">
        <v>1014</v>
      </c>
      <c r="D29" s="173"/>
      <c r="E29" s="173"/>
      <c r="F29" s="173"/>
      <c r="G29" s="173"/>
      <c r="H29" s="173"/>
      <c r="I29" s="173"/>
      <c r="J29" s="173"/>
      <c r="K29" s="173"/>
      <c r="L29" s="173"/>
      <c r="M29" s="173"/>
      <c r="N29" s="231">
        <v>1.4834283284586056E-2</v>
      </c>
      <c r="O29" s="173"/>
      <c r="P29" s="173"/>
      <c r="Q29" s="173"/>
      <c r="R29" s="173"/>
      <c r="S29" s="173"/>
      <c r="T29" s="1"/>
      <c r="U29" s="1"/>
    </row>
    <row r="30" spans="2:21" ht="17.899999999999999" customHeight="1" x14ac:dyDescent="0.25">
      <c r="B30" s="1"/>
      <c r="C30" s="180" t="s">
        <v>1015</v>
      </c>
      <c r="D30" s="173"/>
      <c r="E30" s="173"/>
      <c r="F30" s="173"/>
      <c r="G30" s="173"/>
      <c r="H30" s="173"/>
      <c r="I30" s="173"/>
      <c r="J30" s="173"/>
      <c r="K30" s="173"/>
      <c r="L30" s="173"/>
      <c r="M30" s="173"/>
      <c r="N30" s="173"/>
      <c r="O30" s="254">
        <v>7.7750687960906735</v>
      </c>
      <c r="P30" s="173"/>
      <c r="Q30" s="173"/>
      <c r="R30" s="173"/>
      <c r="S30" s="173"/>
      <c r="T30" s="1"/>
      <c r="U30" s="1"/>
    </row>
    <row r="31" spans="2:21" ht="17.899999999999999" customHeight="1" x14ac:dyDescent="0.25">
      <c r="B31" s="1"/>
      <c r="C31" s="257" t="s">
        <v>1016</v>
      </c>
      <c r="D31" s="258"/>
      <c r="E31" s="258"/>
      <c r="F31" s="258"/>
      <c r="G31" s="258"/>
      <c r="H31" s="258"/>
      <c r="I31" s="258"/>
      <c r="J31" s="258"/>
      <c r="K31" s="258"/>
      <c r="L31" s="258"/>
      <c r="M31" s="258"/>
      <c r="N31" s="258"/>
      <c r="O31" s="259">
        <v>6.5657952054752888</v>
      </c>
      <c r="P31" s="258"/>
      <c r="Q31" s="258"/>
      <c r="R31" s="258"/>
      <c r="S31" s="258"/>
      <c r="T31" s="1"/>
      <c r="U31" s="1"/>
    </row>
    <row r="32" spans="2:21" ht="18.75" customHeight="1" x14ac:dyDescent="0.25">
      <c r="B32" s="201" t="s">
        <v>995</v>
      </c>
      <c r="C32" s="202"/>
      <c r="D32" s="202"/>
      <c r="E32" s="202"/>
      <c r="F32" s="202"/>
      <c r="G32" s="202"/>
      <c r="H32" s="202"/>
      <c r="I32" s="202"/>
      <c r="J32" s="202"/>
      <c r="K32" s="202"/>
      <c r="L32" s="202"/>
      <c r="M32" s="202"/>
      <c r="N32" s="202"/>
      <c r="O32" s="202"/>
      <c r="P32" s="202"/>
      <c r="Q32" s="202"/>
      <c r="R32" s="202"/>
      <c r="S32" s="203"/>
      <c r="T32" s="1"/>
      <c r="U32" s="1"/>
    </row>
    <row r="33" spans="2:21" ht="15.25" customHeight="1" x14ac:dyDescent="0.25">
      <c r="B33" s="1"/>
      <c r="C33" s="182" t="s">
        <v>996</v>
      </c>
      <c r="D33" s="183"/>
      <c r="E33" s="183"/>
      <c r="F33" s="183"/>
      <c r="G33" s="183"/>
      <c r="H33" s="183"/>
      <c r="I33" s="183"/>
      <c r="J33" s="183"/>
      <c r="K33" s="183"/>
      <c r="L33" s="183"/>
      <c r="M33" s="183"/>
      <c r="N33" s="183"/>
      <c r="O33" s="183"/>
      <c r="P33" s="183"/>
      <c r="Q33" s="184">
        <v>700961416.84000003</v>
      </c>
      <c r="R33" s="183"/>
      <c r="S33" s="183"/>
      <c r="T33" s="1"/>
      <c r="U33" s="1"/>
    </row>
    <row r="34" spans="2:21" ht="7.65" customHeight="1" x14ac:dyDescent="0.25">
      <c r="B34" s="1"/>
      <c r="C34" s="1"/>
      <c r="D34" s="1"/>
      <c r="E34" s="1"/>
      <c r="F34" s="1"/>
      <c r="G34" s="1"/>
      <c r="H34" s="1"/>
      <c r="I34" s="1"/>
      <c r="J34" s="1"/>
      <c r="K34" s="1"/>
      <c r="L34" s="1"/>
      <c r="M34" s="1"/>
      <c r="N34" s="1"/>
      <c r="O34" s="1"/>
      <c r="P34" s="1"/>
      <c r="Q34" s="1"/>
      <c r="R34" s="1"/>
      <c r="S34" s="1"/>
      <c r="T34" s="1"/>
      <c r="U34" s="1"/>
    </row>
    <row r="35" spans="2:21" ht="18.75" customHeight="1" x14ac:dyDescent="0.25">
      <c r="B35" s="201" t="s">
        <v>997</v>
      </c>
      <c r="C35" s="202"/>
      <c r="D35" s="202"/>
      <c r="E35" s="202"/>
      <c r="F35" s="202"/>
      <c r="G35" s="202"/>
      <c r="H35" s="202"/>
      <c r="I35" s="202"/>
      <c r="J35" s="202"/>
      <c r="K35" s="202"/>
      <c r="L35" s="202"/>
      <c r="M35" s="202"/>
      <c r="N35" s="202"/>
      <c r="O35" s="202"/>
      <c r="P35" s="202"/>
      <c r="Q35" s="202"/>
      <c r="R35" s="202"/>
      <c r="S35" s="203"/>
      <c r="T35" s="1"/>
      <c r="U35" s="1"/>
    </row>
    <row r="36" spans="2:21" ht="11.25" customHeight="1" x14ac:dyDescent="0.25">
      <c r="B36" s="1"/>
      <c r="C36" s="1"/>
      <c r="D36" s="1"/>
      <c r="E36" s="1"/>
      <c r="F36" s="1"/>
      <c r="G36" s="1"/>
      <c r="H36" s="1"/>
      <c r="I36" s="1"/>
      <c r="J36" s="1"/>
      <c r="K36" s="1"/>
      <c r="L36" s="1"/>
      <c r="M36" s="1"/>
      <c r="N36" s="1"/>
      <c r="O36" s="1"/>
      <c r="P36" s="1"/>
      <c r="Q36" s="1"/>
      <c r="R36" s="1"/>
      <c r="S36" s="1"/>
      <c r="T36" s="1"/>
      <c r="U36" s="1"/>
    </row>
    <row r="37" spans="2:21" ht="13.25" customHeight="1" x14ac:dyDescent="0.25">
      <c r="B37" s="260"/>
      <c r="C37" s="261"/>
      <c r="D37" s="262" t="s">
        <v>1017</v>
      </c>
      <c r="E37" s="263"/>
      <c r="F37" s="263"/>
      <c r="G37" s="262" t="s">
        <v>1017</v>
      </c>
      <c r="H37" s="263"/>
      <c r="I37" s="263"/>
      <c r="J37" s="262" t="s">
        <v>1017</v>
      </c>
      <c r="K37" s="263"/>
      <c r="L37" s="263"/>
      <c r="M37" s="262" t="s">
        <v>1017</v>
      </c>
      <c r="N37" s="263"/>
      <c r="O37" s="263"/>
      <c r="P37" s="263"/>
      <c r="Q37" s="263"/>
      <c r="R37" s="263"/>
      <c r="S37" s="262" t="s">
        <v>1017</v>
      </c>
      <c r="T37" s="263"/>
      <c r="U37" s="21" t="s">
        <v>1017</v>
      </c>
    </row>
    <row r="38" spans="2:21" ht="10.4" customHeight="1" x14ac:dyDescent="0.25">
      <c r="B38" s="264" t="s">
        <v>885</v>
      </c>
      <c r="C38" s="265"/>
      <c r="D38" s="266" t="s">
        <v>1018</v>
      </c>
      <c r="E38" s="267"/>
      <c r="F38" s="267"/>
      <c r="G38" s="266" t="s">
        <v>1018</v>
      </c>
      <c r="H38" s="267"/>
      <c r="I38" s="267"/>
      <c r="J38" s="266" t="s">
        <v>1018</v>
      </c>
      <c r="K38" s="267"/>
      <c r="L38" s="267"/>
      <c r="M38" s="266" t="s">
        <v>1018</v>
      </c>
      <c r="N38" s="267"/>
      <c r="O38" s="267"/>
      <c r="P38" s="267"/>
      <c r="Q38" s="267"/>
      <c r="R38" s="267"/>
      <c r="S38" s="266" t="s">
        <v>1019</v>
      </c>
      <c r="T38" s="267"/>
      <c r="U38" s="22" t="s">
        <v>1019</v>
      </c>
    </row>
    <row r="39" spans="2:21" ht="13.9" customHeight="1" x14ac:dyDescent="0.25">
      <c r="B39" s="260" t="s">
        <v>1020</v>
      </c>
      <c r="C39" s="261"/>
      <c r="D39" s="187" t="s">
        <v>1021</v>
      </c>
      <c r="E39" s="188"/>
      <c r="F39" s="188"/>
      <c r="G39" s="187" t="s">
        <v>1021</v>
      </c>
      <c r="H39" s="188"/>
      <c r="I39" s="188"/>
      <c r="J39" s="187" t="s">
        <v>1021</v>
      </c>
      <c r="K39" s="188"/>
      <c r="L39" s="188"/>
      <c r="M39" s="187" t="s">
        <v>1021</v>
      </c>
      <c r="N39" s="188"/>
      <c r="O39" s="188"/>
      <c r="P39" s="188"/>
      <c r="Q39" s="188"/>
      <c r="R39" s="188"/>
      <c r="S39" s="187" t="s">
        <v>1021</v>
      </c>
      <c r="T39" s="188"/>
      <c r="U39" s="9" t="s">
        <v>1021</v>
      </c>
    </row>
    <row r="40" spans="2:21" ht="12.4" customHeight="1" x14ac:dyDescent="0.25">
      <c r="B40" s="268" t="s">
        <v>1022</v>
      </c>
      <c r="C40" s="261"/>
      <c r="D40" s="269" t="s">
        <v>1023</v>
      </c>
      <c r="E40" s="270"/>
      <c r="F40" s="270"/>
      <c r="G40" s="269" t="s">
        <v>1023</v>
      </c>
      <c r="H40" s="270"/>
      <c r="I40" s="270"/>
      <c r="J40" s="269" t="s">
        <v>1023</v>
      </c>
      <c r="K40" s="270"/>
      <c r="L40" s="270"/>
      <c r="M40" s="269" t="s">
        <v>1023</v>
      </c>
      <c r="N40" s="270"/>
      <c r="O40" s="270"/>
      <c r="P40" s="270"/>
      <c r="Q40" s="270"/>
      <c r="R40" s="270"/>
      <c r="S40" s="269" t="s">
        <v>1024</v>
      </c>
      <c r="T40" s="270"/>
      <c r="U40" s="23" t="s">
        <v>1024</v>
      </c>
    </row>
    <row r="41" spans="2:21" ht="12.4" customHeight="1" x14ac:dyDescent="0.25">
      <c r="B41" s="260" t="s">
        <v>889</v>
      </c>
      <c r="C41" s="261"/>
      <c r="D41" s="187" t="s">
        <v>1</v>
      </c>
      <c r="E41" s="188"/>
      <c r="F41" s="188"/>
      <c r="G41" s="187" t="s">
        <v>1</v>
      </c>
      <c r="H41" s="188"/>
      <c r="I41" s="188"/>
      <c r="J41" s="187" t="s">
        <v>1</v>
      </c>
      <c r="K41" s="188"/>
      <c r="L41" s="188"/>
      <c r="M41" s="187" t="s">
        <v>1</v>
      </c>
      <c r="N41" s="188"/>
      <c r="O41" s="188"/>
      <c r="P41" s="188"/>
      <c r="Q41" s="188"/>
      <c r="R41" s="188"/>
      <c r="S41" s="187" t="s">
        <v>1</v>
      </c>
      <c r="T41" s="188"/>
      <c r="U41" s="9" t="s">
        <v>1</v>
      </c>
    </row>
    <row r="42" spans="2:21" ht="11.5" customHeight="1" x14ac:dyDescent="0.25">
      <c r="B42" s="268" t="s">
        <v>1025</v>
      </c>
      <c r="C42" s="261"/>
      <c r="D42" s="192">
        <v>5000000</v>
      </c>
      <c r="E42" s="188"/>
      <c r="F42" s="188"/>
      <c r="G42" s="192">
        <v>5000000</v>
      </c>
      <c r="H42" s="188"/>
      <c r="I42" s="188"/>
      <c r="J42" s="192">
        <v>10000000</v>
      </c>
      <c r="K42" s="188"/>
      <c r="L42" s="188"/>
      <c r="M42" s="192">
        <v>25000000</v>
      </c>
      <c r="N42" s="188"/>
      <c r="O42" s="188"/>
      <c r="P42" s="188"/>
      <c r="Q42" s="188"/>
      <c r="R42" s="188"/>
      <c r="S42" s="192">
        <v>11500000</v>
      </c>
      <c r="T42" s="188"/>
      <c r="U42" s="10">
        <v>35000000</v>
      </c>
    </row>
    <row r="43" spans="2:21" ht="12.4" customHeight="1" x14ac:dyDescent="0.25">
      <c r="B43" s="268" t="s">
        <v>887</v>
      </c>
      <c r="C43" s="261"/>
      <c r="D43" s="193">
        <v>43483</v>
      </c>
      <c r="E43" s="188"/>
      <c r="F43" s="188"/>
      <c r="G43" s="193">
        <v>43497</v>
      </c>
      <c r="H43" s="188"/>
      <c r="I43" s="188"/>
      <c r="J43" s="193">
        <v>43489</v>
      </c>
      <c r="K43" s="188"/>
      <c r="L43" s="188"/>
      <c r="M43" s="193">
        <v>43490</v>
      </c>
      <c r="N43" s="188"/>
      <c r="O43" s="188"/>
      <c r="P43" s="188"/>
      <c r="Q43" s="188"/>
      <c r="R43" s="188"/>
      <c r="S43" s="193">
        <v>43928</v>
      </c>
      <c r="T43" s="188"/>
      <c r="U43" s="11">
        <v>43955</v>
      </c>
    </row>
    <row r="44" spans="2:21" ht="11.25" customHeight="1" x14ac:dyDescent="0.25">
      <c r="B44" s="268" t="s">
        <v>888</v>
      </c>
      <c r="C44" s="261"/>
      <c r="D44" s="193">
        <v>46560</v>
      </c>
      <c r="E44" s="188"/>
      <c r="F44" s="188"/>
      <c r="G44" s="193">
        <v>46560</v>
      </c>
      <c r="H44" s="188"/>
      <c r="I44" s="188"/>
      <c r="J44" s="193">
        <v>46560</v>
      </c>
      <c r="K44" s="188"/>
      <c r="L44" s="188"/>
      <c r="M44" s="193">
        <v>46560</v>
      </c>
      <c r="N44" s="188"/>
      <c r="O44" s="188"/>
      <c r="P44" s="188"/>
      <c r="Q44" s="188"/>
      <c r="R44" s="188"/>
      <c r="S44" s="193">
        <v>46682</v>
      </c>
      <c r="T44" s="188"/>
      <c r="U44" s="11">
        <v>46682</v>
      </c>
    </row>
    <row r="45" spans="2:21" ht="10.9" customHeight="1" x14ac:dyDescent="0.25">
      <c r="B45" s="268" t="s">
        <v>890</v>
      </c>
      <c r="C45" s="261"/>
      <c r="D45" s="187" t="s">
        <v>1026</v>
      </c>
      <c r="E45" s="188"/>
      <c r="F45" s="188"/>
      <c r="G45" s="187" t="s">
        <v>1026</v>
      </c>
      <c r="H45" s="188"/>
      <c r="I45" s="188"/>
      <c r="J45" s="187" t="s">
        <v>1026</v>
      </c>
      <c r="K45" s="188"/>
      <c r="L45" s="188"/>
      <c r="M45" s="187" t="s">
        <v>1026</v>
      </c>
      <c r="N45" s="188"/>
      <c r="O45" s="188"/>
      <c r="P45" s="188"/>
      <c r="Q45" s="188"/>
      <c r="R45" s="188"/>
      <c r="S45" s="187" t="s">
        <v>1026</v>
      </c>
      <c r="T45" s="188"/>
      <c r="U45" s="9" t="s">
        <v>1026</v>
      </c>
    </row>
    <row r="46" spans="2:21" ht="12.4" customHeight="1" x14ac:dyDescent="0.25">
      <c r="B46" s="260" t="s">
        <v>891</v>
      </c>
      <c r="C46" s="261"/>
      <c r="D46" s="271">
        <v>8.0000000000000002E-3</v>
      </c>
      <c r="E46" s="188"/>
      <c r="F46" s="188"/>
      <c r="G46" s="271">
        <v>8.0000000000000002E-3</v>
      </c>
      <c r="H46" s="188"/>
      <c r="I46" s="188"/>
      <c r="J46" s="271">
        <v>8.0000000000000002E-3</v>
      </c>
      <c r="K46" s="188"/>
      <c r="L46" s="188"/>
      <c r="M46" s="271">
        <v>8.0000000000000002E-3</v>
      </c>
      <c r="N46" s="188"/>
      <c r="O46" s="188"/>
      <c r="P46" s="188"/>
      <c r="Q46" s="188"/>
      <c r="R46" s="188"/>
      <c r="S46" s="271">
        <v>0</v>
      </c>
      <c r="T46" s="188"/>
      <c r="U46" s="12">
        <v>0</v>
      </c>
    </row>
    <row r="47" spans="2:21" ht="12.15" customHeight="1" x14ac:dyDescent="0.25">
      <c r="B47" s="260" t="s">
        <v>1027</v>
      </c>
      <c r="C47" s="261"/>
      <c r="D47" s="187" t="s">
        <v>1028</v>
      </c>
      <c r="E47" s="188"/>
      <c r="F47" s="188"/>
      <c r="G47" s="187" t="s">
        <v>1028</v>
      </c>
      <c r="H47" s="188"/>
      <c r="I47" s="188"/>
      <c r="J47" s="187" t="s">
        <v>1028</v>
      </c>
      <c r="K47" s="188"/>
      <c r="L47" s="188"/>
      <c r="M47" s="187" t="s">
        <v>1028</v>
      </c>
      <c r="N47" s="188"/>
      <c r="O47" s="188"/>
      <c r="P47" s="188"/>
      <c r="Q47" s="188"/>
      <c r="R47" s="188"/>
      <c r="S47" s="187" t="s">
        <v>1028</v>
      </c>
      <c r="T47" s="188"/>
      <c r="U47" s="9" t="s">
        <v>1028</v>
      </c>
    </row>
    <row r="48" spans="2:21" ht="10.5" customHeight="1" x14ac:dyDescent="0.25">
      <c r="B48" s="260" t="s">
        <v>1029</v>
      </c>
      <c r="C48" s="261"/>
      <c r="D48" s="187" t="s">
        <v>1030</v>
      </c>
      <c r="E48" s="188"/>
      <c r="F48" s="188"/>
      <c r="G48" s="187" t="s">
        <v>1030</v>
      </c>
      <c r="H48" s="188"/>
      <c r="I48" s="188"/>
      <c r="J48" s="187" t="s">
        <v>1030</v>
      </c>
      <c r="K48" s="188"/>
      <c r="L48" s="188"/>
      <c r="M48" s="187" t="s">
        <v>1030</v>
      </c>
      <c r="N48" s="188"/>
      <c r="O48" s="188"/>
      <c r="P48" s="188"/>
      <c r="Q48" s="188"/>
      <c r="R48" s="188"/>
      <c r="S48" s="187" t="s">
        <v>1030</v>
      </c>
      <c r="T48" s="188"/>
      <c r="U48" s="9" t="s">
        <v>1030</v>
      </c>
    </row>
    <row r="49" spans="2:21" ht="14.65" customHeight="1" x14ac:dyDescent="0.25">
      <c r="B49" s="260" t="s">
        <v>1031</v>
      </c>
      <c r="C49" s="261"/>
      <c r="D49" s="187" t="s">
        <v>1032</v>
      </c>
      <c r="E49" s="188"/>
      <c r="F49" s="188"/>
      <c r="G49" s="187" t="s">
        <v>1032</v>
      </c>
      <c r="H49" s="188"/>
      <c r="I49" s="188"/>
      <c r="J49" s="187" t="s">
        <v>1032</v>
      </c>
      <c r="K49" s="188"/>
      <c r="L49" s="188"/>
      <c r="M49" s="187" t="s">
        <v>1032</v>
      </c>
      <c r="N49" s="188"/>
      <c r="O49" s="188"/>
      <c r="P49" s="188"/>
      <c r="Q49" s="188"/>
      <c r="R49" s="188"/>
      <c r="S49" s="187" t="s">
        <v>1032</v>
      </c>
      <c r="T49" s="188"/>
      <c r="U49" s="9" t="s">
        <v>1032</v>
      </c>
    </row>
    <row r="50" spans="2:21" ht="18" customHeight="1" x14ac:dyDescent="0.25">
      <c r="B50" s="1"/>
      <c r="C50" s="1"/>
      <c r="D50" s="1"/>
      <c r="E50" s="1"/>
      <c r="F50" s="1"/>
      <c r="G50" s="1"/>
      <c r="H50" s="1"/>
      <c r="I50" s="1"/>
      <c r="J50" s="1"/>
      <c r="K50" s="1"/>
      <c r="L50" s="1"/>
      <c r="M50" s="1"/>
      <c r="N50" s="1"/>
      <c r="O50" s="1"/>
      <c r="P50" s="1"/>
      <c r="Q50" s="1"/>
      <c r="R50" s="1"/>
      <c r="S50" s="1"/>
      <c r="T50" s="1"/>
      <c r="U50" s="1"/>
    </row>
    <row r="51" spans="2:21" ht="18.75" customHeight="1" x14ac:dyDescent="0.25">
      <c r="B51" s="201" t="s">
        <v>998</v>
      </c>
      <c r="C51" s="202"/>
      <c r="D51" s="202"/>
      <c r="E51" s="202"/>
      <c r="F51" s="202"/>
      <c r="G51" s="202"/>
      <c r="H51" s="202"/>
      <c r="I51" s="202"/>
      <c r="J51" s="202"/>
      <c r="K51" s="202"/>
      <c r="L51" s="202"/>
      <c r="M51" s="202"/>
      <c r="N51" s="202"/>
      <c r="O51" s="202"/>
      <c r="P51" s="202"/>
      <c r="Q51" s="202"/>
      <c r="R51" s="202"/>
      <c r="S51" s="203"/>
      <c r="T51" s="1"/>
      <c r="U51" s="1"/>
    </row>
    <row r="52" spans="2:21" ht="5.75" customHeight="1" x14ac:dyDescent="0.25">
      <c r="B52" s="1"/>
      <c r="C52" s="1"/>
      <c r="D52" s="1"/>
      <c r="E52" s="1"/>
      <c r="F52" s="1"/>
      <c r="G52" s="1"/>
      <c r="H52" s="1"/>
      <c r="I52" s="1"/>
      <c r="J52" s="1"/>
      <c r="K52" s="1"/>
      <c r="L52" s="1"/>
      <c r="M52" s="1"/>
      <c r="N52" s="1"/>
      <c r="O52" s="1"/>
      <c r="P52" s="1"/>
      <c r="Q52" s="1"/>
      <c r="R52" s="1"/>
      <c r="S52" s="1"/>
      <c r="T52" s="1"/>
      <c r="U52" s="1"/>
    </row>
    <row r="53" spans="2:21" ht="18.75" customHeight="1" x14ac:dyDescent="0.25">
      <c r="B53" s="182" t="s">
        <v>999</v>
      </c>
      <c r="C53" s="183"/>
    </row>
  </sheetData>
  <mergeCells count="130">
    <mergeCell ref="B49:C49"/>
    <mergeCell ref="D49:F49"/>
    <mergeCell ref="G49:I49"/>
    <mergeCell ref="J49:L49"/>
    <mergeCell ref="M49:R49"/>
    <mergeCell ref="S49:T49"/>
    <mergeCell ref="B48:C48"/>
    <mergeCell ref="D48:F48"/>
    <mergeCell ref="G48:I48"/>
    <mergeCell ref="J48:L48"/>
    <mergeCell ref="M48:R48"/>
    <mergeCell ref="S48:T48"/>
    <mergeCell ref="B47:C47"/>
    <mergeCell ref="D47:F47"/>
    <mergeCell ref="G47:I47"/>
    <mergeCell ref="J47:L47"/>
    <mergeCell ref="M47:R47"/>
    <mergeCell ref="S47:T47"/>
    <mergeCell ref="B46:C46"/>
    <mergeCell ref="D46:F46"/>
    <mergeCell ref="G46:I46"/>
    <mergeCell ref="J46:L46"/>
    <mergeCell ref="M46:R46"/>
    <mergeCell ref="S46:T46"/>
    <mergeCell ref="B45:C45"/>
    <mergeCell ref="D45:F45"/>
    <mergeCell ref="G45:I45"/>
    <mergeCell ref="J45:L45"/>
    <mergeCell ref="M45:R45"/>
    <mergeCell ref="S45:T45"/>
    <mergeCell ref="B44:C44"/>
    <mergeCell ref="D44:F44"/>
    <mergeCell ref="G44:I44"/>
    <mergeCell ref="J44:L44"/>
    <mergeCell ref="M44:R44"/>
    <mergeCell ref="S44:T44"/>
    <mergeCell ref="B43:C43"/>
    <mergeCell ref="D43:F43"/>
    <mergeCell ref="G43:I43"/>
    <mergeCell ref="J43:L43"/>
    <mergeCell ref="M43:R43"/>
    <mergeCell ref="S43:T43"/>
    <mergeCell ref="B42:C42"/>
    <mergeCell ref="D42:F42"/>
    <mergeCell ref="G42:I42"/>
    <mergeCell ref="J42:L42"/>
    <mergeCell ref="M42:R42"/>
    <mergeCell ref="S42:T42"/>
    <mergeCell ref="B41:C41"/>
    <mergeCell ref="D41:F41"/>
    <mergeCell ref="G41:I41"/>
    <mergeCell ref="J41:L41"/>
    <mergeCell ref="M41:R41"/>
    <mergeCell ref="S41:T41"/>
    <mergeCell ref="B40:C40"/>
    <mergeCell ref="D40:F40"/>
    <mergeCell ref="G40:I40"/>
    <mergeCell ref="J40:L40"/>
    <mergeCell ref="M40:R40"/>
    <mergeCell ref="S40:T40"/>
    <mergeCell ref="B39:C39"/>
    <mergeCell ref="D39:F39"/>
    <mergeCell ref="G39:I39"/>
    <mergeCell ref="J39:L39"/>
    <mergeCell ref="M39:R39"/>
    <mergeCell ref="S39:T39"/>
    <mergeCell ref="B38:C38"/>
    <mergeCell ref="D38:F38"/>
    <mergeCell ref="G38:I38"/>
    <mergeCell ref="J38:L38"/>
    <mergeCell ref="M38:R38"/>
    <mergeCell ref="S38:T38"/>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C27:N27"/>
    <mergeCell ref="O27:S27"/>
    <mergeCell ref="C22:J22"/>
    <mergeCell ref="K22:S22"/>
    <mergeCell ref="C23:N23"/>
    <mergeCell ref="O23:S23"/>
    <mergeCell ref="C24:N24"/>
    <mergeCell ref="O24:S24"/>
    <mergeCell ref="C31:N31"/>
    <mergeCell ref="O31:S31"/>
    <mergeCell ref="R16:S16"/>
    <mergeCell ref="C17:N17"/>
    <mergeCell ref="O17:S17"/>
    <mergeCell ref="C18:N18"/>
    <mergeCell ref="O18:S18"/>
    <mergeCell ref="C25:N25"/>
    <mergeCell ref="O25:S25"/>
    <mergeCell ref="C26:N26"/>
    <mergeCell ref="O26:S26"/>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4"/>
  <sheetViews>
    <sheetView showGridLines="0" topLeftCell="B1" zoomScaleNormal="100" workbookViewId="0"/>
  </sheetViews>
  <sheetFormatPr defaultRowHeight="12.5" x14ac:dyDescent="0.25"/>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5"/>
    <row r="2" spans="2:35" ht="8.25"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5">
      <c r="B3" s="1"/>
      <c r="C3" s="1"/>
      <c r="D3" s="1"/>
      <c r="E3" s="1"/>
      <c r="F3" s="1"/>
      <c r="G3" s="1"/>
      <c r="H3" s="1"/>
      <c r="I3" s="1"/>
      <c r="J3" s="1"/>
      <c r="K3" s="1"/>
      <c r="L3" s="1"/>
      <c r="M3" s="1"/>
      <c r="N3" s="1"/>
      <c r="O3" s="1"/>
      <c r="P3" s="1"/>
      <c r="Q3" s="163" t="s">
        <v>855</v>
      </c>
      <c r="R3" s="164"/>
      <c r="S3" s="164"/>
      <c r="T3" s="164"/>
      <c r="U3" s="164"/>
      <c r="V3" s="164"/>
      <c r="W3" s="164"/>
      <c r="X3" s="164"/>
      <c r="Y3" s="164"/>
      <c r="Z3" s="164"/>
      <c r="AA3" s="164"/>
      <c r="AB3" s="1"/>
      <c r="AC3" s="1"/>
      <c r="AD3" s="1"/>
      <c r="AE3" s="1"/>
      <c r="AF3" s="1"/>
      <c r="AG3" s="1"/>
      <c r="AH3" s="1"/>
      <c r="AI3" s="1"/>
    </row>
    <row r="4" spans="2:35" ht="7"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5" customHeight="1" x14ac:dyDescent="0.25">
      <c r="B5" s="165" t="s">
        <v>1033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row>
    <row r="6" spans="2:35" ht="6.75" customHeigh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5">
      <c r="B7" s="170" t="s">
        <v>992</v>
      </c>
      <c r="C7" s="171"/>
      <c r="D7" s="171"/>
      <c r="E7" s="171"/>
      <c r="F7" s="171"/>
      <c r="G7" s="171"/>
      <c r="H7" s="171"/>
      <c r="I7" s="171"/>
      <c r="J7" s="171"/>
      <c r="K7" s="1"/>
      <c r="L7" s="172">
        <v>44347</v>
      </c>
      <c r="M7" s="173"/>
      <c r="N7" s="173"/>
      <c r="O7" s="173"/>
      <c r="P7" s="173"/>
      <c r="Q7" s="173"/>
      <c r="R7" s="173"/>
      <c r="S7" s="173"/>
      <c r="T7" s="1"/>
      <c r="U7" s="1"/>
      <c r="V7" s="1"/>
      <c r="W7" s="1"/>
      <c r="X7" s="1"/>
      <c r="Y7" s="1"/>
      <c r="Z7" s="1"/>
      <c r="AA7" s="1"/>
      <c r="AB7" s="1"/>
      <c r="AC7" s="1"/>
      <c r="AD7" s="1"/>
      <c r="AE7" s="1"/>
      <c r="AF7" s="1"/>
      <c r="AG7" s="1"/>
      <c r="AH7" s="1"/>
      <c r="AI7" s="1"/>
    </row>
    <row r="8" spans="2:35" ht="5.25" customHeight="1" x14ac:dyDescent="0.25">
      <c r="B8" s="171"/>
      <c r="C8" s="171"/>
      <c r="D8" s="171"/>
      <c r="E8" s="171"/>
      <c r="F8" s="171"/>
      <c r="G8" s="171"/>
      <c r="H8" s="171"/>
      <c r="I8" s="171"/>
      <c r="J8" s="171"/>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5">
      <c r="B9" s="201" t="s">
        <v>1034</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row>
    <row r="10" spans="2:35" ht="5.25" customHeigh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5">
      <c r="B11" s="272"/>
      <c r="C11" s="186"/>
      <c r="D11" s="186"/>
      <c r="E11" s="186"/>
      <c r="F11" s="186"/>
      <c r="G11" s="186"/>
      <c r="H11" s="186"/>
      <c r="I11" s="191" t="s">
        <v>1049</v>
      </c>
      <c r="J11" s="186"/>
      <c r="K11" s="186"/>
      <c r="L11" s="186"/>
      <c r="M11" s="186"/>
      <c r="N11" s="186"/>
      <c r="O11" s="186"/>
      <c r="P11" s="186"/>
      <c r="Q11" s="186"/>
      <c r="R11" s="186"/>
      <c r="S11" s="186"/>
      <c r="T11" s="191" t="s">
        <v>1050</v>
      </c>
      <c r="U11" s="186"/>
      <c r="V11" s="186"/>
      <c r="W11" s="186"/>
      <c r="X11" s="186"/>
      <c r="Y11" s="186"/>
      <c r="Z11" s="186"/>
      <c r="AA11" s="191" t="s">
        <v>1051</v>
      </c>
      <c r="AB11" s="186"/>
      <c r="AC11" s="186"/>
      <c r="AD11" s="186"/>
      <c r="AE11" s="186"/>
      <c r="AF11" s="186"/>
      <c r="AG11" s="186"/>
      <c r="AH11" s="191" t="s">
        <v>1050</v>
      </c>
      <c r="AI11" s="186"/>
    </row>
    <row r="12" spans="2:35" ht="12" customHeight="1" x14ac:dyDescent="0.25">
      <c r="B12" s="256" t="s">
        <v>531</v>
      </c>
      <c r="C12" s="188"/>
      <c r="D12" s="188"/>
      <c r="E12" s="188"/>
      <c r="F12" s="188"/>
      <c r="G12" s="188"/>
      <c r="H12" s="188"/>
      <c r="I12" s="273">
        <v>2368684378.300025</v>
      </c>
      <c r="J12" s="188"/>
      <c r="K12" s="188"/>
      <c r="L12" s="188"/>
      <c r="M12" s="188"/>
      <c r="N12" s="188"/>
      <c r="O12" s="188"/>
      <c r="P12" s="188"/>
      <c r="Q12" s="188"/>
      <c r="R12" s="188"/>
      <c r="S12" s="188"/>
      <c r="T12" s="271">
        <v>0.15676021219789579</v>
      </c>
      <c r="U12" s="188"/>
      <c r="V12" s="188"/>
      <c r="W12" s="188"/>
      <c r="X12" s="188"/>
      <c r="Y12" s="188"/>
      <c r="Z12" s="188"/>
      <c r="AA12" s="192">
        <v>34308</v>
      </c>
      <c r="AB12" s="188"/>
      <c r="AC12" s="188"/>
      <c r="AD12" s="188"/>
      <c r="AE12" s="188"/>
      <c r="AF12" s="188"/>
      <c r="AG12" s="188"/>
      <c r="AH12" s="271">
        <v>0.15427854499341209</v>
      </c>
      <c r="AI12" s="188"/>
    </row>
    <row r="13" spans="2:35" ht="12" customHeight="1" x14ac:dyDescent="0.25">
      <c r="B13" s="256" t="s">
        <v>535</v>
      </c>
      <c r="C13" s="188"/>
      <c r="D13" s="188"/>
      <c r="E13" s="188"/>
      <c r="F13" s="188"/>
      <c r="G13" s="188"/>
      <c r="H13" s="188"/>
      <c r="I13" s="273">
        <v>2358071929.7000103</v>
      </c>
      <c r="J13" s="188"/>
      <c r="K13" s="188"/>
      <c r="L13" s="188"/>
      <c r="M13" s="188"/>
      <c r="N13" s="188"/>
      <c r="O13" s="188"/>
      <c r="P13" s="188"/>
      <c r="Q13" s="188"/>
      <c r="R13" s="188"/>
      <c r="S13" s="188"/>
      <c r="T13" s="271">
        <v>0.15605787730274545</v>
      </c>
      <c r="U13" s="188"/>
      <c r="V13" s="188"/>
      <c r="W13" s="188"/>
      <c r="X13" s="188"/>
      <c r="Y13" s="188"/>
      <c r="Z13" s="188"/>
      <c r="AA13" s="192">
        <v>36350</v>
      </c>
      <c r="AB13" s="188"/>
      <c r="AC13" s="188"/>
      <c r="AD13" s="188"/>
      <c r="AE13" s="188"/>
      <c r="AF13" s="188"/>
      <c r="AG13" s="188"/>
      <c r="AH13" s="271">
        <v>0.16346114930950592</v>
      </c>
      <c r="AI13" s="188"/>
    </row>
    <row r="14" spans="2:35" ht="12" customHeight="1" x14ac:dyDescent="0.25">
      <c r="B14" s="256" t="s">
        <v>533</v>
      </c>
      <c r="C14" s="188"/>
      <c r="D14" s="188"/>
      <c r="E14" s="188"/>
      <c r="F14" s="188"/>
      <c r="G14" s="188"/>
      <c r="H14" s="188"/>
      <c r="I14" s="273">
        <v>2162151941.0700021</v>
      </c>
      <c r="J14" s="188"/>
      <c r="K14" s="188"/>
      <c r="L14" s="188"/>
      <c r="M14" s="188"/>
      <c r="N14" s="188"/>
      <c r="O14" s="188"/>
      <c r="P14" s="188"/>
      <c r="Q14" s="188"/>
      <c r="R14" s="188"/>
      <c r="S14" s="188"/>
      <c r="T14" s="271">
        <v>0.14309183620718532</v>
      </c>
      <c r="U14" s="188"/>
      <c r="V14" s="188"/>
      <c r="W14" s="188"/>
      <c r="X14" s="188"/>
      <c r="Y14" s="188"/>
      <c r="Z14" s="188"/>
      <c r="AA14" s="192">
        <v>30550</v>
      </c>
      <c r="AB14" s="188"/>
      <c r="AC14" s="188"/>
      <c r="AD14" s="188"/>
      <c r="AE14" s="188"/>
      <c r="AF14" s="188"/>
      <c r="AG14" s="188"/>
      <c r="AH14" s="271">
        <v>0.13737931530688874</v>
      </c>
      <c r="AI14" s="188"/>
    </row>
    <row r="15" spans="2:35" ht="12" customHeight="1" x14ac:dyDescent="0.25">
      <c r="B15" s="256" t="s">
        <v>539</v>
      </c>
      <c r="C15" s="188"/>
      <c r="D15" s="188"/>
      <c r="E15" s="188"/>
      <c r="F15" s="188"/>
      <c r="G15" s="188"/>
      <c r="H15" s="188"/>
      <c r="I15" s="273">
        <v>1680068642.4899945</v>
      </c>
      <c r="J15" s="188"/>
      <c r="K15" s="188"/>
      <c r="L15" s="188"/>
      <c r="M15" s="188"/>
      <c r="N15" s="188"/>
      <c r="O15" s="188"/>
      <c r="P15" s="188"/>
      <c r="Q15" s="188"/>
      <c r="R15" s="188"/>
      <c r="S15" s="188"/>
      <c r="T15" s="271">
        <v>0.11118742510252805</v>
      </c>
      <c r="U15" s="188"/>
      <c r="V15" s="188"/>
      <c r="W15" s="188"/>
      <c r="X15" s="188"/>
      <c r="Y15" s="188"/>
      <c r="Z15" s="188"/>
      <c r="AA15" s="192">
        <v>27626</v>
      </c>
      <c r="AB15" s="188"/>
      <c r="AC15" s="188"/>
      <c r="AD15" s="188"/>
      <c r="AE15" s="188"/>
      <c r="AF15" s="188"/>
      <c r="AG15" s="188"/>
      <c r="AH15" s="271">
        <v>0.12423047347522451</v>
      </c>
      <c r="AI15" s="188"/>
    </row>
    <row r="16" spans="2:35" ht="12" customHeight="1" x14ac:dyDescent="0.25">
      <c r="B16" s="256" t="s">
        <v>537</v>
      </c>
      <c r="C16" s="188"/>
      <c r="D16" s="188"/>
      <c r="E16" s="188"/>
      <c r="F16" s="188"/>
      <c r="G16" s="188"/>
      <c r="H16" s="188"/>
      <c r="I16" s="273">
        <v>1321166491.489995</v>
      </c>
      <c r="J16" s="188"/>
      <c r="K16" s="188"/>
      <c r="L16" s="188"/>
      <c r="M16" s="188"/>
      <c r="N16" s="188"/>
      <c r="O16" s="188"/>
      <c r="P16" s="188"/>
      <c r="Q16" s="188"/>
      <c r="R16" s="188"/>
      <c r="S16" s="188"/>
      <c r="T16" s="271">
        <v>8.7435177709644332E-2</v>
      </c>
      <c r="U16" s="188"/>
      <c r="V16" s="188"/>
      <c r="W16" s="188"/>
      <c r="X16" s="188"/>
      <c r="Y16" s="188"/>
      <c r="Z16" s="188"/>
      <c r="AA16" s="192">
        <v>12695</v>
      </c>
      <c r="AB16" s="188"/>
      <c r="AC16" s="188"/>
      <c r="AD16" s="188"/>
      <c r="AE16" s="188"/>
      <c r="AF16" s="188"/>
      <c r="AG16" s="188"/>
      <c r="AH16" s="271">
        <v>5.7087738390211216E-2</v>
      </c>
      <c r="AI16" s="188"/>
    </row>
    <row r="17" spans="2:35" ht="12" customHeight="1" x14ac:dyDescent="0.25">
      <c r="B17" s="256" t="s">
        <v>541</v>
      </c>
      <c r="C17" s="188"/>
      <c r="D17" s="188"/>
      <c r="E17" s="188"/>
      <c r="F17" s="188"/>
      <c r="G17" s="188"/>
      <c r="H17" s="188"/>
      <c r="I17" s="273">
        <v>1219379921.7100003</v>
      </c>
      <c r="J17" s="188"/>
      <c r="K17" s="188"/>
      <c r="L17" s="188"/>
      <c r="M17" s="188"/>
      <c r="N17" s="188"/>
      <c r="O17" s="188"/>
      <c r="P17" s="188"/>
      <c r="Q17" s="188"/>
      <c r="R17" s="188"/>
      <c r="S17" s="188"/>
      <c r="T17" s="271">
        <v>8.0698913298993147E-2</v>
      </c>
      <c r="U17" s="188"/>
      <c r="V17" s="188"/>
      <c r="W17" s="188"/>
      <c r="X17" s="188"/>
      <c r="Y17" s="188"/>
      <c r="Z17" s="188"/>
      <c r="AA17" s="192">
        <v>21079</v>
      </c>
      <c r="AB17" s="188"/>
      <c r="AC17" s="188"/>
      <c r="AD17" s="188"/>
      <c r="AE17" s="188"/>
      <c r="AF17" s="188"/>
      <c r="AG17" s="188"/>
      <c r="AH17" s="271">
        <v>9.4789479127787499E-2</v>
      </c>
      <c r="AI17" s="188"/>
    </row>
    <row r="18" spans="2:35" ht="12" customHeight="1" x14ac:dyDescent="0.25">
      <c r="B18" s="256" t="s">
        <v>543</v>
      </c>
      <c r="C18" s="188"/>
      <c r="D18" s="188"/>
      <c r="E18" s="188"/>
      <c r="F18" s="188"/>
      <c r="G18" s="188"/>
      <c r="H18" s="188"/>
      <c r="I18" s="273">
        <v>1113224885.9500048</v>
      </c>
      <c r="J18" s="188"/>
      <c r="K18" s="188"/>
      <c r="L18" s="188"/>
      <c r="M18" s="188"/>
      <c r="N18" s="188"/>
      <c r="O18" s="188"/>
      <c r="P18" s="188"/>
      <c r="Q18" s="188"/>
      <c r="R18" s="188"/>
      <c r="S18" s="188"/>
      <c r="T18" s="271">
        <v>7.3673542555612356E-2</v>
      </c>
      <c r="U18" s="188"/>
      <c r="V18" s="188"/>
      <c r="W18" s="188"/>
      <c r="X18" s="188"/>
      <c r="Y18" s="188"/>
      <c r="Z18" s="188"/>
      <c r="AA18" s="192">
        <v>17099</v>
      </c>
      <c r="AB18" s="188"/>
      <c r="AC18" s="188"/>
      <c r="AD18" s="188"/>
      <c r="AE18" s="188"/>
      <c r="AF18" s="188"/>
      <c r="AG18" s="188"/>
      <c r="AH18" s="271">
        <v>7.6891944760474326E-2</v>
      </c>
      <c r="AI18" s="188"/>
    </row>
    <row r="19" spans="2:35" ht="12" customHeight="1" x14ac:dyDescent="0.25">
      <c r="B19" s="256" t="s">
        <v>545</v>
      </c>
      <c r="C19" s="188"/>
      <c r="D19" s="188"/>
      <c r="E19" s="188"/>
      <c r="F19" s="188"/>
      <c r="G19" s="188"/>
      <c r="H19" s="188"/>
      <c r="I19" s="273">
        <v>1026718529.4799976</v>
      </c>
      <c r="J19" s="188"/>
      <c r="K19" s="188"/>
      <c r="L19" s="188"/>
      <c r="M19" s="188"/>
      <c r="N19" s="188"/>
      <c r="O19" s="188"/>
      <c r="P19" s="188"/>
      <c r="Q19" s="188"/>
      <c r="R19" s="188"/>
      <c r="S19" s="188"/>
      <c r="T19" s="271">
        <v>6.7948527048718385E-2</v>
      </c>
      <c r="U19" s="188"/>
      <c r="V19" s="188"/>
      <c r="W19" s="188"/>
      <c r="X19" s="188"/>
      <c r="Y19" s="188"/>
      <c r="Z19" s="188"/>
      <c r="AA19" s="192">
        <v>16496</v>
      </c>
      <c r="AB19" s="188"/>
      <c r="AC19" s="188"/>
      <c r="AD19" s="188"/>
      <c r="AE19" s="188"/>
      <c r="AF19" s="188"/>
      <c r="AG19" s="188"/>
      <c r="AH19" s="271">
        <v>7.4180333397788442E-2</v>
      </c>
      <c r="AI19" s="188"/>
    </row>
    <row r="20" spans="2:35" ht="12" customHeight="1" x14ac:dyDescent="0.25">
      <c r="B20" s="256" t="s">
        <v>547</v>
      </c>
      <c r="C20" s="188"/>
      <c r="D20" s="188"/>
      <c r="E20" s="188"/>
      <c r="F20" s="188"/>
      <c r="G20" s="188"/>
      <c r="H20" s="188"/>
      <c r="I20" s="273">
        <v>766930669.53999913</v>
      </c>
      <c r="J20" s="188"/>
      <c r="K20" s="188"/>
      <c r="L20" s="188"/>
      <c r="M20" s="188"/>
      <c r="N20" s="188"/>
      <c r="O20" s="188"/>
      <c r="P20" s="188"/>
      <c r="Q20" s="188"/>
      <c r="R20" s="188"/>
      <c r="S20" s="188"/>
      <c r="T20" s="271">
        <v>5.0755691893593677E-2</v>
      </c>
      <c r="U20" s="188"/>
      <c r="V20" s="188"/>
      <c r="W20" s="188"/>
      <c r="X20" s="188"/>
      <c r="Y20" s="188"/>
      <c r="Z20" s="188"/>
      <c r="AA20" s="192">
        <v>9289</v>
      </c>
      <c r="AB20" s="188"/>
      <c r="AC20" s="188"/>
      <c r="AD20" s="188"/>
      <c r="AE20" s="188"/>
      <c r="AF20" s="188"/>
      <c r="AG20" s="188"/>
      <c r="AH20" s="271">
        <v>4.1771406215570857E-2</v>
      </c>
      <c r="AI20" s="188"/>
    </row>
    <row r="21" spans="2:35" ht="12" customHeight="1" x14ac:dyDescent="0.25">
      <c r="B21" s="256" t="s">
        <v>549</v>
      </c>
      <c r="C21" s="188"/>
      <c r="D21" s="188"/>
      <c r="E21" s="188"/>
      <c r="F21" s="188"/>
      <c r="G21" s="188"/>
      <c r="H21" s="188"/>
      <c r="I21" s="273">
        <v>650344232.03000081</v>
      </c>
      <c r="J21" s="188"/>
      <c r="K21" s="188"/>
      <c r="L21" s="188"/>
      <c r="M21" s="188"/>
      <c r="N21" s="188"/>
      <c r="O21" s="188"/>
      <c r="P21" s="188"/>
      <c r="Q21" s="188"/>
      <c r="R21" s="188"/>
      <c r="S21" s="188"/>
      <c r="T21" s="271">
        <v>4.303996798757434E-2</v>
      </c>
      <c r="U21" s="188"/>
      <c r="V21" s="188"/>
      <c r="W21" s="188"/>
      <c r="X21" s="188"/>
      <c r="Y21" s="188"/>
      <c r="Z21" s="188"/>
      <c r="AA21" s="192">
        <v>10234</v>
      </c>
      <c r="AB21" s="188"/>
      <c r="AC21" s="188"/>
      <c r="AD21" s="188"/>
      <c r="AE21" s="188"/>
      <c r="AF21" s="188"/>
      <c r="AG21" s="188"/>
      <c r="AH21" s="271">
        <v>4.602094641082486E-2</v>
      </c>
      <c r="AI21" s="188"/>
    </row>
    <row r="22" spans="2:35" ht="12" customHeight="1" x14ac:dyDescent="0.25">
      <c r="B22" s="256" t="s">
        <v>483</v>
      </c>
      <c r="C22" s="188"/>
      <c r="D22" s="188"/>
      <c r="E22" s="188"/>
      <c r="F22" s="188"/>
      <c r="G22" s="188"/>
      <c r="H22" s="188"/>
      <c r="I22" s="273">
        <v>398992774.86000031</v>
      </c>
      <c r="J22" s="188"/>
      <c r="K22" s="188"/>
      <c r="L22" s="188"/>
      <c r="M22" s="188"/>
      <c r="N22" s="188"/>
      <c r="O22" s="188"/>
      <c r="P22" s="188"/>
      <c r="Q22" s="188"/>
      <c r="R22" s="188"/>
      <c r="S22" s="188"/>
      <c r="T22" s="271">
        <v>2.6405456389833382E-2</v>
      </c>
      <c r="U22" s="188"/>
      <c r="V22" s="188"/>
      <c r="W22" s="188"/>
      <c r="X22" s="188"/>
      <c r="Y22" s="188"/>
      <c r="Z22" s="188"/>
      <c r="AA22" s="192">
        <v>5867</v>
      </c>
      <c r="AB22" s="188"/>
      <c r="AC22" s="188"/>
      <c r="AD22" s="188"/>
      <c r="AE22" s="188"/>
      <c r="AF22" s="188"/>
      <c r="AG22" s="188"/>
      <c r="AH22" s="271">
        <v>2.6383124154026719E-2</v>
      </c>
      <c r="AI22" s="188"/>
    </row>
    <row r="23" spans="2:35" ht="12" customHeight="1" x14ac:dyDescent="0.25">
      <c r="B23" s="256" t="s">
        <v>62</v>
      </c>
      <c r="C23" s="188"/>
      <c r="D23" s="188"/>
      <c r="E23" s="188"/>
      <c r="F23" s="188"/>
      <c r="G23" s="188"/>
      <c r="H23" s="188"/>
      <c r="I23" s="273">
        <v>44505281.480000064</v>
      </c>
      <c r="J23" s="188"/>
      <c r="K23" s="188"/>
      <c r="L23" s="188"/>
      <c r="M23" s="188"/>
      <c r="N23" s="188"/>
      <c r="O23" s="188"/>
      <c r="P23" s="188"/>
      <c r="Q23" s="188"/>
      <c r="R23" s="188"/>
      <c r="S23" s="188"/>
      <c r="T23" s="271">
        <v>2.9453723056758413E-3</v>
      </c>
      <c r="U23" s="188"/>
      <c r="V23" s="188"/>
      <c r="W23" s="188"/>
      <c r="X23" s="188"/>
      <c r="Y23" s="188"/>
      <c r="Z23" s="188"/>
      <c r="AA23" s="192">
        <v>784</v>
      </c>
      <c r="AB23" s="188"/>
      <c r="AC23" s="188"/>
      <c r="AD23" s="188"/>
      <c r="AE23" s="188"/>
      <c r="AF23" s="188"/>
      <c r="AG23" s="188"/>
      <c r="AH23" s="271">
        <v>3.5255444582848044E-3</v>
      </c>
      <c r="AI23" s="188"/>
    </row>
    <row r="24" spans="2:35" ht="13.5" customHeight="1" x14ac:dyDescent="0.25">
      <c r="B24" s="274"/>
      <c r="C24" s="275"/>
      <c r="D24" s="275"/>
      <c r="E24" s="275"/>
      <c r="F24" s="275"/>
      <c r="G24" s="275"/>
      <c r="H24" s="275"/>
      <c r="I24" s="276">
        <v>15110239678.100029</v>
      </c>
      <c r="J24" s="275"/>
      <c r="K24" s="275"/>
      <c r="L24" s="275"/>
      <c r="M24" s="275"/>
      <c r="N24" s="275"/>
      <c r="O24" s="275"/>
      <c r="P24" s="275"/>
      <c r="Q24" s="275"/>
      <c r="R24" s="275"/>
      <c r="S24" s="275"/>
      <c r="T24" s="277">
        <v>0.99999999999999345</v>
      </c>
      <c r="U24" s="275"/>
      <c r="V24" s="275"/>
      <c r="W24" s="275"/>
      <c r="X24" s="275"/>
      <c r="Y24" s="275"/>
      <c r="Z24" s="275"/>
      <c r="AA24" s="278">
        <v>222377</v>
      </c>
      <c r="AB24" s="275"/>
      <c r="AC24" s="275"/>
      <c r="AD24" s="275"/>
      <c r="AE24" s="275"/>
      <c r="AF24" s="275"/>
      <c r="AG24" s="275"/>
      <c r="AH24" s="277">
        <v>1</v>
      </c>
      <c r="AI24" s="275"/>
    </row>
    <row r="25" spans="2:35" ht="9"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5">
      <c r="B26" s="201" t="s">
        <v>1035</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row>
    <row r="27" spans="2:35" ht="8.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5">
      <c r="B28" s="191" t="s">
        <v>1052</v>
      </c>
      <c r="C28" s="186"/>
      <c r="D28" s="186"/>
      <c r="E28" s="186"/>
      <c r="F28" s="186"/>
      <c r="G28" s="186"/>
      <c r="H28" s="186"/>
      <c r="I28" s="186"/>
      <c r="J28" s="191" t="s">
        <v>1049</v>
      </c>
      <c r="K28" s="186"/>
      <c r="L28" s="186"/>
      <c r="M28" s="186"/>
      <c r="N28" s="186"/>
      <c r="O28" s="186"/>
      <c r="P28" s="186"/>
      <c r="Q28" s="186"/>
      <c r="R28" s="186"/>
      <c r="S28" s="186"/>
      <c r="T28" s="191" t="s">
        <v>1050</v>
      </c>
      <c r="U28" s="186"/>
      <c r="V28" s="186"/>
      <c r="W28" s="186"/>
      <c r="X28" s="186"/>
      <c r="Y28" s="186"/>
      <c r="Z28" s="186"/>
      <c r="AA28" s="191" t="s">
        <v>1051</v>
      </c>
      <c r="AB28" s="186"/>
      <c r="AC28" s="186"/>
      <c r="AD28" s="186"/>
      <c r="AE28" s="186"/>
      <c r="AF28" s="186"/>
      <c r="AG28" s="191" t="s">
        <v>1050</v>
      </c>
      <c r="AH28" s="186"/>
      <c r="AI28" s="186"/>
    </row>
    <row r="29" spans="2:35" ht="12.75" customHeight="1" x14ac:dyDescent="0.25">
      <c r="B29" s="187" t="s">
        <v>1053</v>
      </c>
      <c r="C29" s="188"/>
      <c r="D29" s="188"/>
      <c r="E29" s="188"/>
      <c r="F29" s="188"/>
      <c r="G29" s="188"/>
      <c r="H29" s="188"/>
      <c r="I29" s="188"/>
      <c r="J29" s="273">
        <v>820357620.37999976</v>
      </c>
      <c r="K29" s="188"/>
      <c r="L29" s="188"/>
      <c r="M29" s="188"/>
      <c r="N29" s="188"/>
      <c r="O29" s="188"/>
      <c r="P29" s="188"/>
      <c r="Q29" s="188"/>
      <c r="R29" s="188"/>
      <c r="S29" s="188"/>
      <c r="T29" s="271">
        <v>5.4291502838898026E-2</v>
      </c>
      <c r="U29" s="188"/>
      <c r="V29" s="188"/>
      <c r="W29" s="188"/>
      <c r="X29" s="188"/>
      <c r="Y29" s="188"/>
      <c r="Z29" s="188"/>
      <c r="AA29" s="192">
        <v>7515</v>
      </c>
      <c r="AB29" s="188"/>
      <c r="AC29" s="188"/>
      <c r="AD29" s="188"/>
      <c r="AE29" s="188"/>
      <c r="AF29" s="188"/>
      <c r="AG29" s="271">
        <v>3.379396250511519E-2</v>
      </c>
      <c r="AH29" s="188"/>
      <c r="AI29" s="188"/>
    </row>
    <row r="30" spans="2:35" ht="12.75" customHeight="1" x14ac:dyDescent="0.25">
      <c r="B30" s="187" t="s">
        <v>1054</v>
      </c>
      <c r="C30" s="188"/>
      <c r="D30" s="188"/>
      <c r="E30" s="188"/>
      <c r="F30" s="188"/>
      <c r="G30" s="188"/>
      <c r="H30" s="188"/>
      <c r="I30" s="188"/>
      <c r="J30" s="273">
        <v>5362612410.6600685</v>
      </c>
      <c r="K30" s="188"/>
      <c r="L30" s="188"/>
      <c r="M30" s="188"/>
      <c r="N30" s="188"/>
      <c r="O30" s="188"/>
      <c r="P30" s="188"/>
      <c r="Q30" s="188"/>
      <c r="R30" s="188"/>
      <c r="S30" s="188"/>
      <c r="T30" s="271">
        <v>0.35489922892701264</v>
      </c>
      <c r="U30" s="188"/>
      <c r="V30" s="188"/>
      <c r="W30" s="188"/>
      <c r="X30" s="188"/>
      <c r="Y30" s="188"/>
      <c r="Z30" s="188"/>
      <c r="AA30" s="192">
        <v>61193</v>
      </c>
      <c r="AB30" s="188"/>
      <c r="AC30" s="188"/>
      <c r="AD30" s="188"/>
      <c r="AE30" s="188"/>
      <c r="AF30" s="188"/>
      <c r="AG30" s="271">
        <v>0.27517683933140569</v>
      </c>
      <c r="AH30" s="188"/>
      <c r="AI30" s="188"/>
    </row>
    <row r="31" spans="2:35" ht="12.75" customHeight="1" x14ac:dyDescent="0.25">
      <c r="B31" s="187" t="s">
        <v>1055</v>
      </c>
      <c r="C31" s="188"/>
      <c r="D31" s="188"/>
      <c r="E31" s="188"/>
      <c r="F31" s="188"/>
      <c r="G31" s="188"/>
      <c r="H31" s="188"/>
      <c r="I31" s="188"/>
      <c r="J31" s="273">
        <v>2423399242.8900037</v>
      </c>
      <c r="K31" s="188"/>
      <c r="L31" s="188"/>
      <c r="M31" s="188"/>
      <c r="N31" s="188"/>
      <c r="O31" s="188"/>
      <c r="P31" s="188"/>
      <c r="Q31" s="188"/>
      <c r="R31" s="188"/>
      <c r="S31" s="188"/>
      <c r="T31" s="271">
        <v>0.16038125764492944</v>
      </c>
      <c r="U31" s="188"/>
      <c r="V31" s="188"/>
      <c r="W31" s="188"/>
      <c r="X31" s="188"/>
      <c r="Y31" s="188"/>
      <c r="Z31" s="188"/>
      <c r="AA31" s="192">
        <v>31735</v>
      </c>
      <c r="AB31" s="188"/>
      <c r="AC31" s="188"/>
      <c r="AD31" s="188"/>
      <c r="AE31" s="188"/>
      <c r="AF31" s="188"/>
      <c r="AG31" s="271">
        <v>0.14270810380569934</v>
      </c>
      <c r="AH31" s="188"/>
      <c r="AI31" s="188"/>
    </row>
    <row r="32" spans="2:35" ht="12.75" customHeight="1" x14ac:dyDescent="0.25">
      <c r="B32" s="187" t="s">
        <v>1056</v>
      </c>
      <c r="C32" s="188"/>
      <c r="D32" s="188"/>
      <c r="E32" s="188"/>
      <c r="F32" s="188"/>
      <c r="G32" s="188"/>
      <c r="H32" s="188"/>
      <c r="I32" s="188"/>
      <c r="J32" s="273">
        <v>1565595328.6800058</v>
      </c>
      <c r="K32" s="188"/>
      <c r="L32" s="188"/>
      <c r="M32" s="188"/>
      <c r="N32" s="188"/>
      <c r="O32" s="188"/>
      <c r="P32" s="188"/>
      <c r="Q32" s="188"/>
      <c r="R32" s="188"/>
      <c r="S32" s="188"/>
      <c r="T32" s="271">
        <v>0.10361154832964635</v>
      </c>
      <c r="U32" s="188"/>
      <c r="V32" s="188"/>
      <c r="W32" s="188"/>
      <c r="X32" s="188"/>
      <c r="Y32" s="188"/>
      <c r="Z32" s="188"/>
      <c r="AA32" s="192">
        <v>21564</v>
      </c>
      <c r="AB32" s="188"/>
      <c r="AC32" s="188"/>
      <c r="AD32" s="188"/>
      <c r="AE32" s="188"/>
      <c r="AF32" s="188"/>
      <c r="AG32" s="271">
        <v>9.6970460074558076E-2</v>
      </c>
      <c r="AH32" s="188"/>
      <c r="AI32" s="188"/>
    </row>
    <row r="33" spans="2:35" ht="12.75" customHeight="1" x14ac:dyDescent="0.25">
      <c r="B33" s="187" t="s">
        <v>1057</v>
      </c>
      <c r="C33" s="188"/>
      <c r="D33" s="188"/>
      <c r="E33" s="188"/>
      <c r="F33" s="188"/>
      <c r="G33" s="188"/>
      <c r="H33" s="188"/>
      <c r="I33" s="188"/>
      <c r="J33" s="273">
        <v>2413812562.9199972</v>
      </c>
      <c r="K33" s="188"/>
      <c r="L33" s="188"/>
      <c r="M33" s="188"/>
      <c r="N33" s="188"/>
      <c r="O33" s="188"/>
      <c r="P33" s="188"/>
      <c r="Q33" s="188"/>
      <c r="R33" s="188"/>
      <c r="S33" s="188"/>
      <c r="T33" s="271">
        <v>0.15974680841220806</v>
      </c>
      <c r="U33" s="188"/>
      <c r="V33" s="188"/>
      <c r="W33" s="188"/>
      <c r="X33" s="188"/>
      <c r="Y33" s="188"/>
      <c r="Z33" s="188"/>
      <c r="AA33" s="192">
        <v>38441</v>
      </c>
      <c r="AB33" s="188"/>
      <c r="AC33" s="188"/>
      <c r="AD33" s="188"/>
      <c r="AE33" s="188"/>
      <c r="AF33" s="188"/>
      <c r="AG33" s="271">
        <v>0.17286410015424258</v>
      </c>
      <c r="AH33" s="188"/>
      <c r="AI33" s="188"/>
    </row>
    <row r="34" spans="2:35" ht="12.75" customHeight="1" x14ac:dyDescent="0.25">
      <c r="B34" s="187" t="s">
        <v>1058</v>
      </c>
      <c r="C34" s="188"/>
      <c r="D34" s="188"/>
      <c r="E34" s="188"/>
      <c r="F34" s="188"/>
      <c r="G34" s="188"/>
      <c r="H34" s="188"/>
      <c r="I34" s="188"/>
      <c r="J34" s="273">
        <v>944596236.35000324</v>
      </c>
      <c r="K34" s="188"/>
      <c r="L34" s="188"/>
      <c r="M34" s="188"/>
      <c r="N34" s="188"/>
      <c r="O34" s="188"/>
      <c r="P34" s="188"/>
      <c r="Q34" s="188"/>
      <c r="R34" s="188"/>
      <c r="S34" s="188"/>
      <c r="T34" s="271">
        <v>6.2513650112317382E-2</v>
      </c>
      <c r="U34" s="188"/>
      <c r="V34" s="188"/>
      <c r="W34" s="188"/>
      <c r="X34" s="188"/>
      <c r="Y34" s="188"/>
      <c r="Z34" s="188"/>
      <c r="AA34" s="192">
        <v>18236</v>
      </c>
      <c r="AB34" s="188"/>
      <c r="AC34" s="188"/>
      <c r="AD34" s="188"/>
      <c r="AE34" s="188"/>
      <c r="AF34" s="188"/>
      <c r="AG34" s="271">
        <v>8.2004883598573594E-2</v>
      </c>
      <c r="AH34" s="188"/>
      <c r="AI34" s="188"/>
    </row>
    <row r="35" spans="2:35" ht="12.75" customHeight="1" x14ac:dyDescent="0.25">
      <c r="B35" s="187" t="s">
        <v>1059</v>
      </c>
      <c r="C35" s="188"/>
      <c r="D35" s="188"/>
      <c r="E35" s="188"/>
      <c r="F35" s="188"/>
      <c r="G35" s="188"/>
      <c r="H35" s="188"/>
      <c r="I35" s="188"/>
      <c r="J35" s="273">
        <v>513882889.20000178</v>
      </c>
      <c r="K35" s="188"/>
      <c r="L35" s="188"/>
      <c r="M35" s="188"/>
      <c r="N35" s="188"/>
      <c r="O35" s="188"/>
      <c r="P35" s="188"/>
      <c r="Q35" s="188"/>
      <c r="R35" s="188"/>
      <c r="S35" s="188"/>
      <c r="T35" s="271">
        <v>3.4008917141453057E-2</v>
      </c>
      <c r="U35" s="188"/>
      <c r="V35" s="188"/>
      <c r="W35" s="188"/>
      <c r="X35" s="188"/>
      <c r="Y35" s="188"/>
      <c r="Z35" s="188"/>
      <c r="AA35" s="192">
        <v>10503</v>
      </c>
      <c r="AB35" s="188"/>
      <c r="AC35" s="188"/>
      <c r="AD35" s="188"/>
      <c r="AE35" s="188"/>
      <c r="AF35" s="188"/>
      <c r="AG35" s="271">
        <v>4.7230603884394519E-2</v>
      </c>
      <c r="AH35" s="188"/>
      <c r="AI35" s="188"/>
    </row>
    <row r="36" spans="2:35" ht="12.75" customHeight="1" x14ac:dyDescent="0.25">
      <c r="B36" s="187" t="s">
        <v>1060</v>
      </c>
      <c r="C36" s="188"/>
      <c r="D36" s="188"/>
      <c r="E36" s="188"/>
      <c r="F36" s="188"/>
      <c r="G36" s="188"/>
      <c r="H36" s="188"/>
      <c r="I36" s="188"/>
      <c r="J36" s="273">
        <v>75199898.060000002</v>
      </c>
      <c r="K36" s="188"/>
      <c r="L36" s="188"/>
      <c r="M36" s="188"/>
      <c r="N36" s="188"/>
      <c r="O36" s="188"/>
      <c r="P36" s="188"/>
      <c r="Q36" s="188"/>
      <c r="R36" s="188"/>
      <c r="S36" s="188"/>
      <c r="T36" s="271">
        <v>4.9767508432702412E-3</v>
      </c>
      <c r="U36" s="188"/>
      <c r="V36" s="188"/>
      <c r="W36" s="188"/>
      <c r="X36" s="188"/>
      <c r="Y36" s="188"/>
      <c r="Z36" s="188"/>
      <c r="AA36" s="192">
        <v>1504</v>
      </c>
      <c r="AB36" s="188"/>
      <c r="AC36" s="188"/>
      <c r="AD36" s="188"/>
      <c r="AE36" s="188"/>
      <c r="AF36" s="188"/>
      <c r="AG36" s="271">
        <v>6.7632893689545228E-3</v>
      </c>
      <c r="AH36" s="188"/>
      <c r="AI36" s="188"/>
    </row>
    <row r="37" spans="2:35" ht="12.75" customHeight="1" x14ac:dyDescent="0.25">
      <c r="B37" s="187" t="s">
        <v>1061</v>
      </c>
      <c r="C37" s="188"/>
      <c r="D37" s="188"/>
      <c r="E37" s="188"/>
      <c r="F37" s="188"/>
      <c r="G37" s="188"/>
      <c r="H37" s="188"/>
      <c r="I37" s="188"/>
      <c r="J37" s="273">
        <v>76067405.519999981</v>
      </c>
      <c r="K37" s="188"/>
      <c r="L37" s="188"/>
      <c r="M37" s="188"/>
      <c r="N37" s="188"/>
      <c r="O37" s="188"/>
      <c r="P37" s="188"/>
      <c r="Q37" s="188"/>
      <c r="R37" s="188"/>
      <c r="S37" s="188"/>
      <c r="T37" s="271">
        <v>5.0341627360317633E-3</v>
      </c>
      <c r="U37" s="188"/>
      <c r="V37" s="188"/>
      <c r="W37" s="188"/>
      <c r="X37" s="188"/>
      <c r="Y37" s="188"/>
      <c r="Z37" s="188"/>
      <c r="AA37" s="192">
        <v>1787</v>
      </c>
      <c r="AB37" s="188"/>
      <c r="AC37" s="188"/>
      <c r="AD37" s="188"/>
      <c r="AE37" s="188"/>
      <c r="AF37" s="188"/>
      <c r="AG37" s="271">
        <v>8.0359029935649813E-3</v>
      </c>
      <c r="AH37" s="188"/>
      <c r="AI37" s="188"/>
    </row>
    <row r="38" spans="2:35" ht="12.75" customHeight="1" x14ac:dyDescent="0.25">
      <c r="B38" s="187" t="s">
        <v>1062</v>
      </c>
      <c r="C38" s="188"/>
      <c r="D38" s="188"/>
      <c r="E38" s="188"/>
      <c r="F38" s="188"/>
      <c r="G38" s="188"/>
      <c r="H38" s="188"/>
      <c r="I38" s="188"/>
      <c r="J38" s="273">
        <v>118645845.23999965</v>
      </c>
      <c r="K38" s="188"/>
      <c r="L38" s="188"/>
      <c r="M38" s="188"/>
      <c r="N38" s="188"/>
      <c r="O38" s="188"/>
      <c r="P38" s="188"/>
      <c r="Q38" s="188"/>
      <c r="R38" s="188"/>
      <c r="S38" s="188"/>
      <c r="T38" s="271">
        <v>7.8520161008404261E-3</v>
      </c>
      <c r="U38" s="188"/>
      <c r="V38" s="188"/>
      <c r="W38" s="188"/>
      <c r="X38" s="188"/>
      <c r="Y38" s="188"/>
      <c r="Z38" s="188"/>
      <c r="AA38" s="192">
        <v>7195</v>
      </c>
      <c r="AB38" s="188"/>
      <c r="AC38" s="188"/>
      <c r="AD38" s="188"/>
      <c r="AE38" s="188"/>
      <c r="AF38" s="188"/>
      <c r="AG38" s="271">
        <v>3.2354964767039758E-2</v>
      </c>
      <c r="AH38" s="188"/>
      <c r="AI38" s="188"/>
    </row>
    <row r="39" spans="2:35" ht="12.75" customHeight="1" x14ac:dyDescent="0.25">
      <c r="B39" s="187" t="s">
        <v>1063</v>
      </c>
      <c r="C39" s="188"/>
      <c r="D39" s="188"/>
      <c r="E39" s="188"/>
      <c r="F39" s="188"/>
      <c r="G39" s="188"/>
      <c r="H39" s="188"/>
      <c r="I39" s="188"/>
      <c r="J39" s="273">
        <v>281487259.46999961</v>
      </c>
      <c r="K39" s="188"/>
      <c r="L39" s="188"/>
      <c r="M39" s="188"/>
      <c r="N39" s="188"/>
      <c r="O39" s="188"/>
      <c r="P39" s="188"/>
      <c r="Q39" s="188"/>
      <c r="R39" s="188"/>
      <c r="S39" s="188"/>
      <c r="T39" s="271">
        <v>1.8628907645850998E-2</v>
      </c>
      <c r="U39" s="188"/>
      <c r="V39" s="188"/>
      <c r="W39" s="188"/>
      <c r="X39" s="188"/>
      <c r="Y39" s="188"/>
      <c r="Z39" s="188"/>
      <c r="AA39" s="192">
        <v>7703</v>
      </c>
      <c r="AB39" s="188"/>
      <c r="AC39" s="188"/>
      <c r="AD39" s="188"/>
      <c r="AE39" s="188"/>
      <c r="AF39" s="188"/>
      <c r="AG39" s="271">
        <v>3.46393736762345E-2</v>
      </c>
      <c r="AH39" s="188"/>
      <c r="AI39" s="188"/>
    </row>
    <row r="40" spans="2:35" ht="12.75" customHeight="1" x14ac:dyDescent="0.25">
      <c r="B40" s="187" t="s">
        <v>1064</v>
      </c>
      <c r="C40" s="188"/>
      <c r="D40" s="188"/>
      <c r="E40" s="188"/>
      <c r="F40" s="188"/>
      <c r="G40" s="188"/>
      <c r="H40" s="188"/>
      <c r="I40" s="188"/>
      <c r="J40" s="273">
        <v>265251546.87999943</v>
      </c>
      <c r="K40" s="188"/>
      <c r="L40" s="188"/>
      <c r="M40" s="188"/>
      <c r="N40" s="188"/>
      <c r="O40" s="188"/>
      <c r="P40" s="188"/>
      <c r="Q40" s="188"/>
      <c r="R40" s="188"/>
      <c r="S40" s="188"/>
      <c r="T40" s="271">
        <v>1.7554423525421636E-2</v>
      </c>
      <c r="U40" s="188"/>
      <c r="V40" s="188"/>
      <c r="W40" s="188"/>
      <c r="X40" s="188"/>
      <c r="Y40" s="188"/>
      <c r="Z40" s="188"/>
      <c r="AA40" s="192">
        <v>5611</v>
      </c>
      <c r="AB40" s="188"/>
      <c r="AC40" s="188"/>
      <c r="AD40" s="188"/>
      <c r="AE40" s="188"/>
      <c r="AF40" s="188"/>
      <c r="AG40" s="271">
        <v>2.5231925963566375E-2</v>
      </c>
      <c r="AH40" s="188"/>
      <c r="AI40" s="188"/>
    </row>
    <row r="41" spans="2:35" ht="12.75" customHeight="1" x14ac:dyDescent="0.25">
      <c r="B41" s="187" t="s">
        <v>1065</v>
      </c>
      <c r="C41" s="188"/>
      <c r="D41" s="188"/>
      <c r="E41" s="188"/>
      <c r="F41" s="188"/>
      <c r="G41" s="188"/>
      <c r="H41" s="188"/>
      <c r="I41" s="188"/>
      <c r="J41" s="273">
        <v>57766449.760000035</v>
      </c>
      <c r="K41" s="188"/>
      <c r="L41" s="188"/>
      <c r="M41" s="188"/>
      <c r="N41" s="188"/>
      <c r="O41" s="188"/>
      <c r="P41" s="188"/>
      <c r="Q41" s="188"/>
      <c r="R41" s="188"/>
      <c r="S41" s="188"/>
      <c r="T41" s="271">
        <v>3.8230002296868563E-3</v>
      </c>
      <c r="U41" s="188"/>
      <c r="V41" s="188"/>
      <c r="W41" s="188"/>
      <c r="X41" s="188"/>
      <c r="Y41" s="188"/>
      <c r="Z41" s="188"/>
      <c r="AA41" s="192">
        <v>1689</v>
      </c>
      <c r="AB41" s="188"/>
      <c r="AC41" s="188"/>
      <c r="AD41" s="188"/>
      <c r="AE41" s="188"/>
      <c r="AF41" s="188"/>
      <c r="AG41" s="271">
        <v>7.5952099362793816E-3</v>
      </c>
      <c r="AH41" s="188"/>
      <c r="AI41" s="188"/>
    </row>
    <row r="42" spans="2:35" ht="12.75" customHeight="1" x14ac:dyDescent="0.25">
      <c r="B42" s="187" t="s">
        <v>1066</v>
      </c>
      <c r="C42" s="188"/>
      <c r="D42" s="188"/>
      <c r="E42" s="188"/>
      <c r="F42" s="188"/>
      <c r="G42" s="188"/>
      <c r="H42" s="188"/>
      <c r="I42" s="188"/>
      <c r="J42" s="273">
        <v>16077269.510000004</v>
      </c>
      <c r="K42" s="188"/>
      <c r="L42" s="188"/>
      <c r="M42" s="188"/>
      <c r="N42" s="188"/>
      <c r="O42" s="188"/>
      <c r="P42" s="188"/>
      <c r="Q42" s="188"/>
      <c r="R42" s="188"/>
      <c r="S42" s="188"/>
      <c r="T42" s="271">
        <v>1.0639983119064278E-3</v>
      </c>
      <c r="U42" s="188"/>
      <c r="V42" s="188"/>
      <c r="W42" s="188"/>
      <c r="X42" s="188"/>
      <c r="Y42" s="188"/>
      <c r="Z42" s="188"/>
      <c r="AA42" s="192">
        <v>367</v>
      </c>
      <c r="AB42" s="188"/>
      <c r="AC42" s="188"/>
      <c r="AD42" s="188"/>
      <c r="AE42" s="188"/>
      <c r="AF42" s="188"/>
      <c r="AG42" s="271">
        <v>1.6503505308552594E-3</v>
      </c>
      <c r="AH42" s="188"/>
      <c r="AI42" s="188"/>
    </row>
    <row r="43" spans="2:35" ht="12.75" customHeight="1" x14ac:dyDescent="0.25">
      <c r="B43" s="187" t="s">
        <v>1067</v>
      </c>
      <c r="C43" s="188"/>
      <c r="D43" s="188"/>
      <c r="E43" s="188"/>
      <c r="F43" s="188"/>
      <c r="G43" s="188"/>
      <c r="H43" s="188"/>
      <c r="I43" s="188"/>
      <c r="J43" s="273">
        <v>14967970.989999983</v>
      </c>
      <c r="K43" s="188"/>
      <c r="L43" s="188"/>
      <c r="M43" s="188"/>
      <c r="N43" s="188"/>
      <c r="O43" s="188"/>
      <c r="P43" s="188"/>
      <c r="Q43" s="188"/>
      <c r="R43" s="188"/>
      <c r="S43" s="188"/>
      <c r="T43" s="271">
        <v>9.9058461737663319E-4</v>
      </c>
      <c r="U43" s="188"/>
      <c r="V43" s="188"/>
      <c r="W43" s="188"/>
      <c r="X43" s="188"/>
      <c r="Y43" s="188"/>
      <c r="Z43" s="188"/>
      <c r="AA43" s="192">
        <v>459</v>
      </c>
      <c r="AB43" s="188"/>
      <c r="AC43" s="188"/>
      <c r="AD43" s="188"/>
      <c r="AE43" s="188"/>
      <c r="AF43" s="188"/>
      <c r="AG43" s="271">
        <v>2.0640623805519456E-3</v>
      </c>
      <c r="AH43" s="188"/>
      <c r="AI43" s="188"/>
    </row>
    <row r="44" spans="2:35" ht="12.75" customHeight="1" x14ac:dyDescent="0.25">
      <c r="B44" s="187" t="s">
        <v>1068</v>
      </c>
      <c r="C44" s="188"/>
      <c r="D44" s="188"/>
      <c r="E44" s="188"/>
      <c r="F44" s="188"/>
      <c r="G44" s="188"/>
      <c r="H44" s="188"/>
      <c r="I44" s="188"/>
      <c r="J44" s="273">
        <v>62082325.870000005</v>
      </c>
      <c r="K44" s="188"/>
      <c r="L44" s="188"/>
      <c r="M44" s="188"/>
      <c r="N44" s="188"/>
      <c r="O44" s="188"/>
      <c r="P44" s="188"/>
      <c r="Q44" s="188"/>
      <c r="R44" s="188"/>
      <c r="S44" s="188"/>
      <c r="T44" s="271">
        <v>4.1086261497214113E-3</v>
      </c>
      <c r="U44" s="188"/>
      <c r="V44" s="188"/>
      <c r="W44" s="188"/>
      <c r="X44" s="188"/>
      <c r="Y44" s="188"/>
      <c r="Z44" s="188"/>
      <c r="AA44" s="192">
        <v>1749</v>
      </c>
      <c r="AB44" s="188"/>
      <c r="AC44" s="188"/>
      <c r="AD44" s="188"/>
      <c r="AE44" s="188"/>
      <c r="AF44" s="188"/>
      <c r="AG44" s="271">
        <v>7.8650220121685242E-3</v>
      </c>
      <c r="AH44" s="188"/>
      <c r="AI44" s="188"/>
    </row>
    <row r="45" spans="2:35" ht="12.75" customHeight="1" x14ac:dyDescent="0.25">
      <c r="B45" s="187" t="s">
        <v>1069</v>
      </c>
      <c r="C45" s="188"/>
      <c r="D45" s="188"/>
      <c r="E45" s="188"/>
      <c r="F45" s="188"/>
      <c r="G45" s="188"/>
      <c r="H45" s="188"/>
      <c r="I45" s="188"/>
      <c r="J45" s="273">
        <v>64068746.220000118</v>
      </c>
      <c r="K45" s="188"/>
      <c r="L45" s="188"/>
      <c r="M45" s="188"/>
      <c r="N45" s="188"/>
      <c r="O45" s="188"/>
      <c r="P45" s="188"/>
      <c r="Q45" s="188"/>
      <c r="R45" s="188"/>
      <c r="S45" s="188"/>
      <c r="T45" s="271">
        <v>4.2400880187795911E-3</v>
      </c>
      <c r="U45" s="188"/>
      <c r="V45" s="188"/>
      <c r="W45" s="188"/>
      <c r="X45" s="188"/>
      <c r="Y45" s="188"/>
      <c r="Z45" s="188"/>
      <c r="AA45" s="192">
        <v>2578</v>
      </c>
      <c r="AB45" s="188"/>
      <c r="AC45" s="188"/>
      <c r="AD45" s="188"/>
      <c r="AE45" s="188"/>
      <c r="AF45" s="188"/>
      <c r="AG45" s="271">
        <v>1.1592925527370186E-2</v>
      </c>
      <c r="AH45" s="188"/>
      <c r="AI45" s="188"/>
    </row>
    <row r="46" spans="2:35" ht="12.75" customHeight="1" x14ac:dyDescent="0.25">
      <c r="B46" s="187" t="s">
        <v>1070</v>
      </c>
      <c r="C46" s="188"/>
      <c r="D46" s="188"/>
      <c r="E46" s="188"/>
      <c r="F46" s="188"/>
      <c r="G46" s="188"/>
      <c r="H46" s="188"/>
      <c r="I46" s="188"/>
      <c r="J46" s="273">
        <v>24023264.549999963</v>
      </c>
      <c r="K46" s="188"/>
      <c r="L46" s="188"/>
      <c r="M46" s="188"/>
      <c r="N46" s="188"/>
      <c r="O46" s="188"/>
      <c r="P46" s="188"/>
      <c r="Q46" s="188"/>
      <c r="R46" s="188"/>
      <c r="S46" s="188"/>
      <c r="T46" s="271">
        <v>1.5898665449243616E-3</v>
      </c>
      <c r="U46" s="188"/>
      <c r="V46" s="188"/>
      <c r="W46" s="188"/>
      <c r="X46" s="188"/>
      <c r="Y46" s="188"/>
      <c r="Z46" s="188"/>
      <c r="AA46" s="192">
        <v>1683</v>
      </c>
      <c r="AB46" s="188"/>
      <c r="AC46" s="188"/>
      <c r="AD46" s="188"/>
      <c r="AE46" s="188"/>
      <c r="AF46" s="188"/>
      <c r="AG46" s="271">
        <v>7.5682287286904671E-3</v>
      </c>
      <c r="AH46" s="188"/>
      <c r="AI46" s="188"/>
    </row>
    <row r="47" spans="2:35" ht="12.75" customHeight="1" x14ac:dyDescent="0.25">
      <c r="B47" s="187" t="s">
        <v>1071</v>
      </c>
      <c r="C47" s="188"/>
      <c r="D47" s="188"/>
      <c r="E47" s="188"/>
      <c r="F47" s="188"/>
      <c r="G47" s="188"/>
      <c r="H47" s="188"/>
      <c r="I47" s="188"/>
      <c r="J47" s="273">
        <v>5499531.9900000012</v>
      </c>
      <c r="K47" s="188"/>
      <c r="L47" s="188"/>
      <c r="M47" s="188"/>
      <c r="N47" s="188"/>
      <c r="O47" s="188"/>
      <c r="P47" s="188"/>
      <c r="Q47" s="188"/>
      <c r="R47" s="188"/>
      <c r="S47" s="188"/>
      <c r="T47" s="271">
        <v>3.6396060599691951E-4</v>
      </c>
      <c r="U47" s="188"/>
      <c r="V47" s="188"/>
      <c r="W47" s="188"/>
      <c r="X47" s="188"/>
      <c r="Y47" s="188"/>
      <c r="Z47" s="188"/>
      <c r="AA47" s="192">
        <v>475</v>
      </c>
      <c r="AB47" s="188"/>
      <c r="AC47" s="188"/>
      <c r="AD47" s="188"/>
      <c r="AE47" s="188"/>
      <c r="AF47" s="188"/>
      <c r="AG47" s="271">
        <v>2.1360122674557169E-3</v>
      </c>
      <c r="AH47" s="188"/>
      <c r="AI47" s="188"/>
    </row>
    <row r="48" spans="2:35" ht="12.75" customHeight="1" x14ac:dyDescent="0.25">
      <c r="B48" s="187" t="s">
        <v>1072</v>
      </c>
      <c r="C48" s="188"/>
      <c r="D48" s="188"/>
      <c r="E48" s="188"/>
      <c r="F48" s="188"/>
      <c r="G48" s="188"/>
      <c r="H48" s="188"/>
      <c r="I48" s="188"/>
      <c r="J48" s="273">
        <v>1282097.6100000001</v>
      </c>
      <c r="K48" s="188"/>
      <c r="L48" s="188"/>
      <c r="M48" s="188"/>
      <c r="N48" s="188"/>
      <c r="O48" s="188"/>
      <c r="P48" s="188"/>
      <c r="Q48" s="188"/>
      <c r="R48" s="188"/>
      <c r="S48" s="188"/>
      <c r="T48" s="271">
        <v>8.4849587916080497E-5</v>
      </c>
      <c r="U48" s="188"/>
      <c r="V48" s="188"/>
      <c r="W48" s="188"/>
      <c r="X48" s="188"/>
      <c r="Y48" s="188"/>
      <c r="Z48" s="188"/>
      <c r="AA48" s="192">
        <v>120</v>
      </c>
      <c r="AB48" s="188"/>
      <c r="AC48" s="188"/>
      <c r="AD48" s="188"/>
      <c r="AE48" s="188"/>
      <c r="AF48" s="188"/>
      <c r="AG48" s="271">
        <v>5.3962415177828639E-4</v>
      </c>
      <c r="AH48" s="188"/>
      <c r="AI48" s="188"/>
    </row>
    <row r="49" spans="2:35" ht="12.75" customHeight="1" x14ac:dyDescent="0.25">
      <c r="B49" s="187" t="s">
        <v>1073</v>
      </c>
      <c r="C49" s="188"/>
      <c r="D49" s="188"/>
      <c r="E49" s="188"/>
      <c r="F49" s="188"/>
      <c r="G49" s="188"/>
      <c r="H49" s="188"/>
      <c r="I49" s="188"/>
      <c r="J49" s="273">
        <v>800236.63000000024</v>
      </c>
      <c r="K49" s="188"/>
      <c r="L49" s="188"/>
      <c r="M49" s="188"/>
      <c r="N49" s="188"/>
      <c r="O49" s="188"/>
      <c r="P49" s="188"/>
      <c r="Q49" s="188"/>
      <c r="R49" s="188"/>
      <c r="S49" s="188"/>
      <c r="T49" s="271">
        <v>5.2959889918875203E-5</v>
      </c>
      <c r="U49" s="188"/>
      <c r="V49" s="188"/>
      <c r="W49" s="188"/>
      <c r="X49" s="188"/>
      <c r="Y49" s="188"/>
      <c r="Z49" s="188"/>
      <c r="AA49" s="192">
        <v>55</v>
      </c>
      <c r="AB49" s="188"/>
      <c r="AC49" s="188"/>
      <c r="AD49" s="188"/>
      <c r="AE49" s="188"/>
      <c r="AF49" s="188"/>
      <c r="AG49" s="271">
        <v>2.4732773623171463E-4</v>
      </c>
      <c r="AH49" s="188"/>
      <c r="AI49" s="188"/>
    </row>
    <row r="50" spans="2:35" ht="12.75" customHeight="1" x14ac:dyDescent="0.25">
      <c r="B50" s="187" t="s">
        <v>1074</v>
      </c>
      <c r="C50" s="188"/>
      <c r="D50" s="188"/>
      <c r="E50" s="188"/>
      <c r="F50" s="188"/>
      <c r="G50" s="188"/>
      <c r="H50" s="188"/>
      <c r="I50" s="188"/>
      <c r="J50" s="273">
        <v>1584440.4700000002</v>
      </c>
      <c r="K50" s="188"/>
      <c r="L50" s="188"/>
      <c r="M50" s="188"/>
      <c r="N50" s="188"/>
      <c r="O50" s="188"/>
      <c r="P50" s="188"/>
      <c r="Q50" s="188"/>
      <c r="R50" s="188"/>
      <c r="S50" s="188"/>
      <c r="T50" s="271">
        <v>1.0485872519258569E-4</v>
      </c>
      <c r="U50" s="188"/>
      <c r="V50" s="188"/>
      <c r="W50" s="188"/>
      <c r="X50" s="188"/>
      <c r="Y50" s="188"/>
      <c r="Z50" s="188"/>
      <c r="AA50" s="192">
        <v>109</v>
      </c>
      <c r="AB50" s="188"/>
      <c r="AC50" s="188"/>
      <c r="AD50" s="188"/>
      <c r="AE50" s="188"/>
      <c r="AF50" s="188"/>
      <c r="AG50" s="271">
        <v>4.9015860453194347E-4</v>
      </c>
      <c r="AH50" s="188"/>
      <c r="AI50" s="188"/>
    </row>
    <row r="51" spans="2:35" ht="12.75" customHeight="1" x14ac:dyDescent="0.25">
      <c r="B51" s="187" t="s">
        <v>1075</v>
      </c>
      <c r="C51" s="188"/>
      <c r="D51" s="188"/>
      <c r="E51" s="188"/>
      <c r="F51" s="188"/>
      <c r="G51" s="188"/>
      <c r="H51" s="188"/>
      <c r="I51" s="188"/>
      <c r="J51" s="273">
        <v>522144.16</v>
      </c>
      <c r="K51" s="188"/>
      <c r="L51" s="188"/>
      <c r="M51" s="188"/>
      <c r="N51" s="188"/>
      <c r="O51" s="188"/>
      <c r="P51" s="188"/>
      <c r="Q51" s="188"/>
      <c r="R51" s="188"/>
      <c r="S51" s="188"/>
      <c r="T51" s="271">
        <v>3.455565041478238E-5</v>
      </c>
      <c r="U51" s="188"/>
      <c r="V51" s="188"/>
      <c r="W51" s="188"/>
      <c r="X51" s="188"/>
      <c r="Y51" s="188"/>
      <c r="Z51" s="188"/>
      <c r="AA51" s="192">
        <v>37</v>
      </c>
      <c r="AB51" s="188"/>
      <c r="AC51" s="188"/>
      <c r="AD51" s="188"/>
      <c r="AE51" s="188"/>
      <c r="AF51" s="188"/>
      <c r="AG51" s="271">
        <v>1.6638411346497166E-4</v>
      </c>
      <c r="AH51" s="188"/>
      <c r="AI51" s="188"/>
    </row>
    <row r="52" spans="2:35" ht="12.75" customHeight="1" x14ac:dyDescent="0.25">
      <c r="B52" s="187" t="s">
        <v>1076</v>
      </c>
      <c r="C52" s="188"/>
      <c r="D52" s="188"/>
      <c r="E52" s="188"/>
      <c r="F52" s="188"/>
      <c r="G52" s="188"/>
      <c r="H52" s="188"/>
      <c r="I52" s="188"/>
      <c r="J52" s="273">
        <v>324379.02</v>
      </c>
      <c r="K52" s="188"/>
      <c r="L52" s="188"/>
      <c r="M52" s="188"/>
      <c r="N52" s="188"/>
      <c r="O52" s="188"/>
      <c r="P52" s="188"/>
      <c r="Q52" s="188"/>
      <c r="R52" s="188"/>
      <c r="S52" s="188"/>
      <c r="T52" s="271">
        <v>2.1467496671818951E-5</v>
      </c>
      <c r="U52" s="188"/>
      <c r="V52" s="188"/>
      <c r="W52" s="188"/>
      <c r="X52" s="188"/>
      <c r="Y52" s="188"/>
      <c r="Z52" s="188"/>
      <c r="AA52" s="192">
        <v>25</v>
      </c>
      <c r="AB52" s="188"/>
      <c r="AC52" s="188"/>
      <c r="AD52" s="188"/>
      <c r="AE52" s="188"/>
      <c r="AF52" s="188"/>
      <c r="AG52" s="271">
        <v>1.1242169828714301E-4</v>
      </c>
      <c r="AH52" s="188"/>
      <c r="AI52" s="188"/>
    </row>
    <row r="53" spans="2:35" ht="12.75" customHeight="1" x14ac:dyDescent="0.25">
      <c r="B53" s="187" t="s">
        <v>1077</v>
      </c>
      <c r="C53" s="188"/>
      <c r="D53" s="188"/>
      <c r="E53" s="188"/>
      <c r="F53" s="188"/>
      <c r="G53" s="188"/>
      <c r="H53" s="188"/>
      <c r="I53" s="188"/>
      <c r="J53" s="273">
        <v>156707.26</v>
      </c>
      <c r="K53" s="188"/>
      <c r="L53" s="188"/>
      <c r="M53" s="188"/>
      <c r="N53" s="188"/>
      <c r="O53" s="188"/>
      <c r="P53" s="188"/>
      <c r="Q53" s="188"/>
      <c r="R53" s="188"/>
      <c r="S53" s="188"/>
      <c r="T53" s="271">
        <v>1.0370931456972363E-5</v>
      </c>
      <c r="U53" s="188"/>
      <c r="V53" s="188"/>
      <c r="W53" s="188"/>
      <c r="X53" s="188"/>
      <c r="Y53" s="188"/>
      <c r="Z53" s="188"/>
      <c r="AA53" s="192">
        <v>24</v>
      </c>
      <c r="AB53" s="188"/>
      <c r="AC53" s="188"/>
      <c r="AD53" s="188"/>
      <c r="AE53" s="188"/>
      <c r="AF53" s="188"/>
      <c r="AG53" s="271">
        <v>1.0792483035565729E-4</v>
      </c>
      <c r="AH53" s="188"/>
      <c r="AI53" s="188"/>
    </row>
    <row r="54" spans="2:35" ht="12.75" customHeight="1" x14ac:dyDescent="0.25">
      <c r="B54" s="187" t="s">
        <v>1078</v>
      </c>
      <c r="C54" s="188"/>
      <c r="D54" s="188"/>
      <c r="E54" s="188"/>
      <c r="F54" s="188"/>
      <c r="G54" s="188"/>
      <c r="H54" s="188"/>
      <c r="I54" s="188"/>
      <c r="J54" s="273">
        <v>64997.68</v>
      </c>
      <c r="K54" s="188"/>
      <c r="L54" s="188"/>
      <c r="M54" s="188"/>
      <c r="N54" s="188"/>
      <c r="O54" s="188"/>
      <c r="P54" s="188"/>
      <c r="Q54" s="188"/>
      <c r="R54" s="188"/>
      <c r="S54" s="188"/>
      <c r="T54" s="271">
        <v>4.3015651230340146E-6</v>
      </c>
      <c r="U54" s="188"/>
      <c r="V54" s="188"/>
      <c r="W54" s="188"/>
      <c r="X54" s="188"/>
      <c r="Y54" s="188"/>
      <c r="Z54" s="188"/>
      <c r="AA54" s="192">
        <v>5</v>
      </c>
      <c r="AB54" s="188"/>
      <c r="AC54" s="188"/>
      <c r="AD54" s="188"/>
      <c r="AE54" s="188"/>
      <c r="AF54" s="188"/>
      <c r="AG54" s="271">
        <v>2.2484339657428601E-5</v>
      </c>
      <c r="AH54" s="188"/>
      <c r="AI54" s="188"/>
    </row>
    <row r="55" spans="2:35" ht="12.75" customHeight="1" x14ac:dyDescent="0.25">
      <c r="B55" s="187" t="s">
        <v>1079</v>
      </c>
      <c r="C55" s="188"/>
      <c r="D55" s="188"/>
      <c r="E55" s="188"/>
      <c r="F55" s="188"/>
      <c r="G55" s="188"/>
      <c r="H55" s="188"/>
      <c r="I55" s="188"/>
      <c r="J55" s="273">
        <v>3485.46</v>
      </c>
      <c r="K55" s="188"/>
      <c r="L55" s="188"/>
      <c r="M55" s="188"/>
      <c r="N55" s="188"/>
      <c r="O55" s="188"/>
      <c r="P55" s="188"/>
      <c r="Q55" s="188"/>
      <c r="R55" s="188"/>
      <c r="S55" s="188"/>
      <c r="T55" s="271">
        <v>2.3066874346484579E-7</v>
      </c>
      <c r="U55" s="188"/>
      <c r="V55" s="188"/>
      <c r="W55" s="188"/>
      <c r="X55" s="188"/>
      <c r="Y55" s="188"/>
      <c r="Z55" s="188"/>
      <c r="AA55" s="192">
        <v>1</v>
      </c>
      <c r="AB55" s="188"/>
      <c r="AC55" s="188"/>
      <c r="AD55" s="188"/>
      <c r="AE55" s="188"/>
      <c r="AF55" s="188"/>
      <c r="AG55" s="271">
        <v>4.4968679314857199E-6</v>
      </c>
      <c r="AH55" s="188"/>
      <c r="AI55" s="188"/>
    </row>
    <row r="56" spans="2:35" ht="12.75" customHeight="1" x14ac:dyDescent="0.25">
      <c r="B56" s="187" t="s">
        <v>1080</v>
      </c>
      <c r="C56" s="188"/>
      <c r="D56" s="188"/>
      <c r="E56" s="188"/>
      <c r="F56" s="188"/>
      <c r="G56" s="188"/>
      <c r="H56" s="188"/>
      <c r="I56" s="188"/>
      <c r="J56" s="273">
        <v>42042.740000000005</v>
      </c>
      <c r="K56" s="188"/>
      <c r="L56" s="188"/>
      <c r="M56" s="188"/>
      <c r="N56" s="188"/>
      <c r="O56" s="188"/>
      <c r="P56" s="188"/>
      <c r="Q56" s="188"/>
      <c r="R56" s="188"/>
      <c r="S56" s="188"/>
      <c r="T56" s="271">
        <v>2.7824006035413434E-6</v>
      </c>
      <c r="U56" s="188"/>
      <c r="V56" s="188"/>
      <c r="W56" s="188"/>
      <c r="X56" s="188"/>
      <c r="Y56" s="188"/>
      <c r="Z56" s="188"/>
      <c r="AA56" s="192">
        <v>2</v>
      </c>
      <c r="AB56" s="188"/>
      <c r="AC56" s="188"/>
      <c r="AD56" s="188"/>
      <c r="AE56" s="188"/>
      <c r="AF56" s="188"/>
      <c r="AG56" s="271">
        <v>8.9937358629714399E-6</v>
      </c>
      <c r="AH56" s="188"/>
      <c r="AI56" s="188"/>
    </row>
    <row r="57" spans="2:35" ht="12.75" customHeight="1" x14ac:dyDescent="0.25">
      <c r="B57" s="187" t="s">
        <v>1081</v>
      </c>
      <c r="C57" s="188"/>
      <c r="D57" s="188"/>
      <c r="E57" s="188"/>
      <c r="F57" s="188"/>
      <c r="G57" s="188"/>
      <c r="H57" s="188"/>
      <c r="I57" s="188"/>
      <c r="J57" s="273">
        <v>18096.23</v>
      </c>
      <c r="K57" s="188"/>
      <c r="L57" s="188"/>
      <c r="M57" s="188"/>
      <c r="N57" s="188"/>
      <c r="O57" s="188"/>
      <c r="P57" s="188"/>
      <c r="Q57" s="188"/>
      <c r="R57" s="188"/>
      <c r="S57" s="188"/>
      <c r="T57" s="271">
        <v>1.1976136967719745E-6</v>
      </c>
      <c r="U57" s="188"/>
      <c r="V57" s="188"/>
      <c r="W57" s="188"/>
      <c r="X57" s="188"/>
      <c r="Y57" s="188"/>
      <c r="Z57" s="188"/>
      <c r="AA57" s="192">
        <v>1</v>
      </c>
      <c r="AB57" s="188"/>
      <c r="AC57" s="188"/>
      <c r="AD57" s="188"/>
      <c r="AE57" s="188"/>
      <c r="AF57" s="188"/>
      <c r="AG57" s="271">
        <v>4.4968679314857199E-6</v>
      </c>
      <c r="AH57" s="188"/>
      <c r="AI57" s="188"/>
    </row>
    <row r="58" spans="2:35" ht="12.75" customHeight="1" x14ac:dyDescent="0.25">
      <c r="B58" s="187" t="s">
        <v>1082</v>
      </c>
      <c r="C58" s="188"/>
      <c r="D58" s="188"/>
      <c r="E58" s="188"/>
      <c r="F58" s="188"/>
      <c r="G58" s="188"/>
      <c r="H58" s="188"/>
      <c r="I58" s="188"/>
      <c r="J58" s="273">
        <v>39751.129999999997</v>
      </c>
      <c r="K58" s="188"/>
      <c r="L58" s="188"/>
      <c r="M58" s="188"/>
      <c r="N58" s="188"/>
      <c r="O58" s="188"/>
      <c r="P58" s="188"/>
      <c r="Q58" s="188"/>
      <c r="R58" s="188"/>
      <c r="S58" s="188"/>
      <c r="T58" s="271">
        <v>2.6307411958271604E-6</v>
      </c>
      <c r="U58" s="188"/>
      <c r="V58" s="188"/>
      <c r="W58" s="188"/>
      <c r="X58" s="188"/>
      <c r="Y58" s="188"/>
      <c r="Z58" s="188"/>
      <c r="AA58" s="192">
        <v>8</v>
      </c>
      <c r="AB58" s="188"/>
      <c r="AC58" s="188"/>
      <c r="AD58" s="188"/>
      <c r="AE58" s="188"/>
      <c r="AF58" s="188"/>
      <c r="AG58" s="271">
        <v>3.597494345188576E-5</v>
      </c>
      <c r="AH58" s="188"/>
      <c r="AI58" s="188"/>
    </row>
    <row r="59" spans="2:35" ht="12.75" customHeight="1" x14ac:dyDescent="0.25">
      <c r="B59" s="187" t="s">
        <v>1083</v>
      </c>
      <c r="C59" s="188"/>
      <c r="D59" s="188"/>
      <c r="E59" s="188"/>
      <c r="F59" s="188"/>
      <c r="G59" s="188"/>
      <c r="H59" s="188"/>
      <c r="I59" s="188"/>
      <c r="J59" s="273">
        <v>7494.57</v>
      </c>
      <c r="K59" s="188"/>
      <c r="L59" s="188"/>
      <c r="M59" s="188"/>
      <c r="N59" s="188"/>
      <c r="O59" s="188"/>
      <c r="P59" s="188"/>
      <c r="Q59" s="188"/>
      <c r="R59" s="188"/>
      <c r="S59" s="188"/>
      <c r="T59" s="271">
        <v>4.9599279426799594E-7</v>
      </c>
      <c r="U59" s="188"/>
      <c r="V59" s="188"/>
      <c r="W59" s="188"/>
      <c r="X59" s="188"/>
      <c r="Y59" s="188"/>
      <c r="Z59" s="188"/>
      <c r="AA59" s="192">
        <v>3</v>
      </c>
      <c r="AB59" s="188"/>
      <c r="AC59" s="188"/>
      <c r="AD59" s="188"/>
      <c r="AE59" s="188"/>
      <c r="AF59" s="188"/>
      <c r="AG59" s="271">
        <v>1.3490603794457161E-5</v>
      </c>
      <c r="AH59" s="188"/>
      <c r="AI59" s="188"/>
    </row>
    <row r="60" spans="2:35" ht="12.75" customHeight="1" x14ac:dyDescent="0.25">
      <c r="B60" s="279"/>
      <c r="C60" s="275"/>
      <c r="D60" s="275"/>
      <c r="E60" s="275"/>
      <c r="F60" s="275"/>
      <c r="G60" s="275"/>
      <c r="H60" s="275"/>
      <c r="I60" s="275"/>
      <c r="J60" s="276">
        <v>15110239678.100075</v>
      </c>
      <c r="K60" s="275"/>
      <c r="L60" s="275"/>
      <c r="M60" s="275"/>
      <c r="N60" s="275"/>
      <c r="O60" s="275"/>
      <c r="P60" s="275"/>
      <c r="Q60" s="275"/>
      <c r="R60" s="275"/>
      <c r="S60" s="275"/>
      <c r="T60" s="277">
        <v>0.99999999999999045</v>
      </c>
      <c r="U60" s="275"/>
      <c r="V60" s="275"/>
      <c r="W60" s="275"/>
      <c r="X60" s="275"/>
      <c r="Y60" s="275"/>
      <c r="Z60" s="275"/>
      <c r="AA60" s="278">
        <v>222377</v>
      </c>
      <c r="AB60" s="275"/>
      <c r="AC60" s="275"/>
      <c r="AD60" s="275"/>
      <c r="AE60" s="275"/>
      <c r="AF60" s="275"/>
      <c r="AG60" s="277">
        <v>1</v>
      </c>
      <c r="AH60" s="275"/>
      <c r="AI60" s="275"/>
    </row>
    <row r="61" spans="2:35" ht="8.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18.75" customHeight="1" x14ac:dyDescent="0.25">
      <c r="B62" s="201" t="s">
        <v>1036</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3"/>
    </row>
    <row r="63" spans="2:35" ht="9.6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ht="13.5" customHeight="1" x14ac:dyDescent="0.25">
      <c r="B64" s="191" t="s">
        <v>1052</v>
      </c>
      <c r="C64" s="186"/>
      <c r="D64" s="186"/>
      <c r="E64" s="186"/>
      <c r="F64" s="186"/>
      <c r="G64" s="186"/>
      <c r="H64" s="186"/>
      <c r="I64" s="186"/>
      <c r="J64" s="191" t="s">
        <v>1049</v>
      </c>
      <c r="K64" s="186"/>
      <c r="L64" s="186"/>
      <c r="M64" s="186"/>
      <c r="N64" s="186"/>
      <c r="O64" s="186"/>
      <c r="P64" s="186"/>
      <c r="Q64" s="186"/>
      <c r="R64" s="186"/>
      <c r="S64" s="186"/>
      <c r="T64" s="191" t="s">
        <v>1050</v>
      </c>
      <c r="U64" s="186"/>
      <c r="V64" s="186"/>
      <c r="W64" s="186"/>
      <c r="X64" s="186"/>
      <c r="Y64" s="186"/>
      <c r="Z64" s="186"/>
      <c r="AA64" s="191" t="s">
        <v>1051</v>
      </c>
      <c r="AB64" s="186"/>
      <c r="AC64" s="186"/>
      <c r="AD64" s="186"/>
      <c r="AE64" s="186"/>
      <c r="AF64" s="191" t="s">
        <v>1050</v>
      </c>
      <c r="AG64" s="186"/>
      <c r="AH64" s="186"/>
      <c r="AI64" s="186"/>
    </row>
    <row r="65" spans="2:35" ht="10.5" customHeight="1" x14ac:dyDescent="0.25">
      <c r="B65" s="187" t="s">
        <v>1084</v>
      </c>
      <c r="C65" s="188"/>
      <c r="D65" s="188"/>
      <c r="E65" s="188"/>
      <c r="F65" s="188"/>
      <c r="G65" s="188"/>
      <c r="H65" s="188"/>
      <c r="I65" s="188"/>
      <c r="J65" s="273">
        <v>1416398.18</v>
      </c>
      <c r="K65" s="188"/>
      <c r="L65" s="188"/>
      <c r="M65" s="188"/>
      <c r="N65" s="188"/>
      <c r="O65" s="188"/>
      <c r="P65" s="188"/>
      <c r="Q65" s="188"/>
      <c r="R65" s="188"/>
      <c r="S65" s="188"/>
      <c r="T65" s="271">
        <v>9.3737638195961627E-5</v>
      </c>
      <c r="U65" s="188"/>
      <c r="V65" s="188"/>
      <c r="W65" s="188"/>
      <c r="X65" s="188"/>
      <c r="Y65" s="188"/>
      <c r="Z65" s="188"/>
      <c r="AA65" s="192">
        <v>2338</v>
      </c>
      <c r="AB65" s="188"/>
      <c r="AC65" s="188"/>
      <c r="AD65" s="188"/>
      <c r="AE65" s="188"/>
      <c r="AF65" s="271">
        <v>1.0513677223813614E-2</v>
      </c>
      <c r="AG65" s="188"/>
      <c r="AH65" s="188"/>
      <c r="AI65" s="188"/>
    </row>
    <row r="66" spans="2:35" ht="10.5" customHeight="1" x14ac:dyDescent="0.25">
      <c r="B66" s="187" t="s">
        <v>1053</v>
      </c>
      <c r="C66" s="188"/>
      <c r="D66" s="188"/>
      <c r="E66" s="188"/>
      <c r="F66" s="188"/>
      <c r="G66" s="188"/>
      <c r="H66" s="188"/>
      <c r="I66" s="188"/>
      <c r="J66" s="273">
        <v>114457678.91</v>
      </c>
      <c r="K66" s="188"/>
      <c r="L66" s="188"/>
      <c r="M66" s="188"/>
      <c r="N66" s="188"/>
      <c r="O66" s="188"/>
      <c r="P66" s="188"/>
      <c r="Q66" s="188"/>
      <c r="R66" s="188"/>
      <c r="S66" s="188"/>
      <c r="T66" s="271">
        <v>7.5748420507114238E-3</v>
      </c>
      <c r="U66" s="188"/>
      <c r="V66" s="188"/>
      <c r="W66" s="188"/>
      <c r="X66" s="188"/>
      <c r="Y66" s="188"/>
      <c r="Z66" s="188"/>
      <c r="AA66" s="192">
        <v>6328</v>
      </c>
      <c r="AB66" s="188"/>
      <c r="AC66" s="188"/>
      <c r="AD66" s="188"/>
      <c r="AE66" s="188"/>
      <c r="AF66" s="271">
        <v>2.8456180270441639E-2</v>
      </c>
      <c r="AG66" s="188"/>
      <c r="AH66" s="188"/>
      <c r="AI66" s="188"/>
    </row>
    <row r="67" spans="2:35" ht="10.5" customHeight="1" x14ac:dyDescent="0.25">
      <c r="B67" s="187" t="s">
        <v>1054</v>
      </c>
      <c r="C67" s="188"/>
      <c r="D67" s="188"/>
      <c r="E67" s="188"/>
      <c r="F67" s="188"/>
      <c r="G67" s="188"/>
      <c r="H67" s="188"/>
      <c r="I67" s="188"/>
      <c r="J67" s="273">
        <v>123437851.91000013</v>
      </c>
      <c r="K67" s="188"/>
      <c r="L67" s="188"/>
      <c r="M67" s="188"/>
      <c r="N67" s="188"/>
      <c r="O67" s="188"/>
      <c r="P67" s="188"/>
      <c r="Q67" s="188"/>
      <c r="R67" s="188"/>
      <c r="S67" s="188"/>
      <c r="T67" s="271">
        <v>8.1691524780314832E-3</v>
      </c>
      <c r="U67" s="188"/>
      <c r="V67" s="188"/>
      <c r="W67" s="188"/>
      <c r="X67" s="188"/>
      <c r="Y67" s="188"/>
      <c r="Z67" s="188"/>
      <c r="AA67" s="192">
        <v>3698</v>
      </c>
      <c r="AB67" s="188"/>
      <c r="AC67" s="188"/>
      <c r="AD67" s="188"/>
      <c r="AE67" s="188"/>
      <c r="AF67" s="271">
        <v>1.6629417610634193E-2</v>
      </c>
      <c r="AG67" s="188"/>
      <c r="AH67" s="188"/>
      <c r="AI67" s="188"/>
    </row>
    <row r="68" spans="2:35" ht="10.5" customHeight="1" x14ac:dyDescent="0.25">
      <c r="B68" s="187" t="s">
        <v>1055</v>
      </c>
      <c r="C68" s="188"/>
      <c r="D68" s="188"/>
      <c r="E68" s="188"/>
      <c r="F68" s="188"/>
      <c r="G68" s="188"/>
      <c r="H68" s="188"/>
      <c r="I68" s="188"/>
      <c r="J68" s="273">
        <v>157386287.30999976</v>
      </c>
      <c r="K68" s="188"/>
      <c r="L68" s="188"/>
      <c r="M68" s="188"/>
      <c r="N68" s="188"/>
      <c r="O68" s="188"/>
      <c r="P68" s="188"/>
      <c r="Q68" s="188"/>
      <c r="R68" s="188"/>
      <c r="S68" s="188"/>
      <c r="T68" s="271">
        <v>1.0415869679294861E-2</v>
      </c>
      <c r="U68" s="188"/>
      <c r="V68" s="188"/>
      <c r="W68" s="188"/>
      <c r="X68" s="188"/>
      <c r="Y68" s="188"/>
      <c r="Z68" s="188"/>
      <c r="AA68" s="192">
        <v>4531</v>
      </c>
      <c r="AB68" s="188"/>
      <c r="AC68" s="188"/>
      <c r="AD68" s="188"/>
      <c r="AE68" s="188"/>
      <c r="AF68" s="271">
        <v>2.0375308597561797E-2</v>
      </c>
      <c r="AG68" s="188"/>
      <c r="AH68" s="188"/>
      <c r="AI68" s="188"/>
    </row>
    <row r="69" spans="2:35" ht="10.5" customHeight="1" x14ac:dyDescent="0.25">
      <c r="B69" s="187" t="s">
        <v>1056</v>
      </c>
      <c r="C69" s="188"/>
      <c r="D69" s="188"/>
      <c r="E69" s="188"/>
      <c r="F69" s="188"/>
      <c r="G69" s="188"/>
      <c r="H69" s="188"/>
      <c r="I69" s="188"/>
      <c r="J69" s="273">
        <v>284127318.81999928</v>
      </c>
      <c r="K69" s="188"/>
      <c r="L69" s="188"/>
      <c r="M69" s="188"/>
      <c r="N69" s="188"/>
      <c r="O69" s="188"/>
      <c r="P69" s="188"/>
      <c r="Q69" s="188"/>
      <c r="R69" s="188"/>
      <c r="S69" s="188"/>
      <c r="T69" s="271">
        <v>1.880362753158701E-2</v>
      </c>
      <c r="U69" s="188"/>
      <c r="V69" s="188"/>
      <c r="W69" s="188"/>
      <c r="X69" s="188"/>
      <c r="Y69" s="188"/>
      <c r="Z69" s="188"/>
      <c r="AA69" s="192">
        <v>8083</v>
      </c>
      <c r="AB69" s="188"/>
      <c r="AC69" s="188"/>
      <c r="AD69" s="188"/>
      <c r="AE69" s="188"/>
      <c r="AF69" s="271">
        <v>3.6348183490199075E-2</v>
      </c>
      <c r="AG69" s="188"/>
      <c r="AH69" s="188"/>
      <c r="AI69" s="188"/>
    </row>
    <row r="70" spans="2:35" ht="10.5" customHeight="1" x14ac:dyDescent="0.25">
      <c r="B70" s="187" t="s">
        <v>1057</v>
      </c>
      <c r="C70" s="188"/>
      <c r="D70" s="188"/>
      <c r="E70" s="188"/>
      <c r="F70" s="188"/>
      <c r="G70" s="188"/>
      <c r="H70" s="188"/>
      <c r="I70" s="188"/>
      <c r="J70" s="273">
        <v>297349248.40999937</v>
      </c>
      <c r="K70" s="188"/>
      <c r="L70" s="188"/>
      <c r="M70" s="188"/>
      <c r="N70" s="188"/>
      <c r="O70" s="188"/>
      <c r="P70" s="188"/>
      <c r="Q70" s="188"/>
      <c r="R70" s="188"/>
      <c r="S70" s="188"/>
      <c r="T70" s="271">
        <v>1.9678658627828541E-2</v>
      </c>
      <c r="U70" s="188"/>
      <c r="V70" s="188"/>
      <c r="W70" s="188"/>
      <c r="X70" s="188"/>
      <c r="Y70" s="188"/>
      <c r="Z70" s="188"/>
      <c r="AA70" s="192">
        <v>9092</v>
      </c>
      <c r="AB70" s="188"/>
      <c r="AC70" s="188"/>
      <c r="AD70" s="188"/>
      <c r="AE70" s="188"/>
      <c r="AF70" s="271">
        <v>4.0885523233068169E-2</v>
      </c>
      <c r="AG70" s="188"/>
      <c r="AH70" s="188"/>
      <c r="AI70" s="188"/>
    </row>
    <row r="71" spans="2:35" ht="10.5" customHeight="1" x14ac:dyDescent="0.25">
      <c r="B71" s="187" t="s">
        <v>1058</v>
      </c>
      <c r="C71" s="188"/>
      <c r="D71" s="188"/>
      <c r="E71" s="188"/>
      <c r="F71" s="188"/>
      <c r="G71" s="188"/>
      <c r="H71" s="188"/>
      <c r="I71" s="188"/>
      <c r="J71" s="273">
        <v>360059297.63000095</v>
      </c>
      <c r="K71" s="188"/>
      <c r="L71" s="188"/>
      <c r="M71" s="188"/>
      <c r="N71" s="188"/>
      <c r="O71" s="188"/>
      <c r="P71" s="188"/>
      <c r="Q71" s="188"/>
      <c r="R71" s="188"/>
      <c r="S71" s="188"/>
      <c r="T71" s="271">
        <v>2.3828827689070523E-2</v>
      </c>
      <c r="U71" s="188"/>
      <c r="V71" s="188"/>
      <c r="W71" s="188"/>
      <c r="X71" s="188"/>
      <c r="Y71" s="188"/>
      <c r="Z71" s="188"/>
      <c r="AA71" s="192">
        <v>10443</v>
      </c>
      <c r="AB71" s="188"/>
      <c r="AC71" s="188"/>
      <c r="AD71" s="188"/>
      <c r="AE71" s="188"/>
      <c r="AF71" s="271">
        <v>4.6960791808505375E-2</v>
      </c>
      <c r="AG71" s="188"/>
      <c r="AH71" s="188"/>
      <c r="AI71" s="188"/>
    </row>
    <row r="72" spans="2:35" ht="10.5" customHeight="1" x14ac:dyDescent="0.25">
      <c r="B72" s="187" t="s">
        <v>1059</v>
      </c>
      <c r="C72" s="188"/>
      <c r="D72" s="188"/>
      <c r="E72" s="188"/>
      <c r="F72" s="188"/>
      <c r="G72" s="188"/>
      <c r="H72" s="188"/>
      <c r="I72" s="188"/>
      <c r="J72" s="273">
        <v>386811806.34000051</v>
      </c>
      <c r="K72" s="188"/>
      <c r="L72" s="188"/>
      <c r="M72" s="188"/>
      <c r="N72" s="188"/>
      <c r="O72" s="188"/>
      <c r="P72" s="188"/>
      <c r="Q72" s="188"/>
      <c r="R72" s="188"/>
      <c r="S72" s="188"/>
      <c r="T72" s="271">
        <v>2.5599316396061274E-2</v>
      </c>
      <c r="U72" s="188"/>
      <c r="V72" s="188"/>
      <c r="W72" s="188"/>
      <c r="X72" s="188"/>
      <c r="Y72" s="188"/>
      <c r="Z72" s="188"/>
      <c r="AA72" s="192">
        <v>9285</v>
      </c>
      <c r="AB72" s="188"/>
      <c r="AC72" s="188"/>
      <c r="AD72" s="188"/>
      <c r="AE72" s="188"/>
      <c r="AF72" s="271">
        <v>4.175341874384491E-2</v>
      </c>
      <c r="AG72" s="188"/>
      <c r="AH72" s="188"/>
      <c r="AI72" s="188"/>
    </row>
    <row r="73" spans="2:35" ht="10.5" customHeight="1" x14ac:dyDescent="0.25">
      <c r="B73" s="187" t="s">
        <v>1060</v>
      </c>
      <c r="C73" s="188"/>
      <c r="D73" s="188"/>
      <c r="E73" s="188"/>
      <c r="F73" s="188"/>
      <c r="G73" s="188"/>
      <c r="H73" s="188"/>
      <c r="I73" s="188"/>
      <c r="J73" s="273">
        <v>559210211.65999639</v>
      </c>
      <c r="K73" s="188"/>
      <c r="L73" s="188"/>
      <c r="M73" s="188"/>
      <c r="N73" s="188"/>
      <c r="O73" s="188"/>
      <c r="P73" s="188"/>
      <c r="Q73" s="188"/>
      <c r="R73" s="188"/>
      <c r="S73" s="188"/>
      <c r="T73" s="271">
        <v>3.7008692355190588E-2</v>
      </c>
      <c r="U73" s="188"/>
      <c r="V73" s="188"/>
      <c r="W73" s="188"/>
      <c r="X73" s="188"/>
      <c r="Y73" s="188"/>
      <c r="Z73" s="188"/>
      <c r="AA73" s="192">
        <v>12520</v>
      </c>
      <c r="AB73" s="188"/>
      <c r="AC73" s="188"/>
      <c r="AD73" s="188"/>
      <c r="AE73" s="188"/>
      <c r="AF73" s="271">
        <v>5.6300786502201217E-2</v>
      </c>
      <c r="AG73" s="188"/>
      <c r="AH73" s="188"/>
      <c r="AI73" s="188"/>
    </row>
    <row r="74" spans="2:35" ht="10.5" customHeight="1" x14ac:dyDescent="0.25">
      <c r="B74" s="187" t="s">
        <v>1061</v>
      </c>
      <c r="C74" s="188"/>
      <c r="D74" s="188"/>
      <c r="E74" s="188"/>
      <c r="F74" s="188"/>
      <c r="G74" s="188"/>
      <c r="H74" s="188"/>
      <c r="I74" s="188"/>
      <c r="J74" s="273">
        <v>750231596.36000133</v>
      </c>
      <c r="K74" s="188"/>
      <c r="L74" s="188"/>
      <c r="M74" s="188"/>
      <c r="N74" s="188"/>
      <c r="O74" s="188"/>
      <c r="P74" s="188"/>
      <c r="Q74" s="188"/>
      <c r="R74" s="188"/>
      <c r="S74" s="188"/>
      <c r="T74" s="271">
        <v>4.9650542436289018E-2</v>
      </c>
      <c r="U74" s="188"/>
      <c r="V74" s="188"/>
      <c r="W74" s="188"/>
      <c r="X74" s="188"/>
      <c r="Y74" s="188"/>
      <c r="Z74" s="188"/>
      <c r="AA74" s="192">
        <v>14944</v>
      </c>
      <c r="AB74" s="188"/>
      <c r="AC74" s="188"/>
      <c r="AD74" s="188"/>
      <c r="AE74" s="188"/>
      <c r="AF74" s="271">
        <v>6.7201194368122608E-2</v>
      </c>
      <c r="AG74" s="188"/>
      <c r="AH74" s="188"/>
      <c r="AI74" s="188"/>
    </row>
    <row r="75" spans="2:35" ht="10.5" customHeight="1" x14ac:dyDescent="0.25">
      <c r="B75" s="187" t="s">
        <v>1062</v>
      </c>
      <c r="C75" s="188"/>
      <c r="D75" s="188"/>
      <c r="E75" s="188"/>
      <c r="F75" s="188"/>
      <c r="G75" s="188"/>
      <c r="H75" s="188"/>
      <c r="I75" s="188"/>
      <c r="J75" s="273">
        <v>452625616.83000052</v>
      </c>
      <c r="K75" s="188"/>
      <c r="L75" s="188"/>
      <c r="M75" s="188"/>
      <c r="N75" s="188"/>
      <c r="O75" s="188"/>
      <c r="P75" s="188"/>
      <c r="Q75" s="188"/>
      <c r="R75" s="188"/>
      <c r="S75" s="188"/>
      <c r="T75" s="271">
        <v>2.9954893269232067E-2</v>
      </c>
      <c r="U75" s="188"/>
      <c r="V75" s="188"/>
      <c r="W75" s="188"/>
      <c r="X75" s="188"/>
      <c r="Y75" s="188"/>
      <c r="Z75" s="188"/>
      <c r="AA75" s="192">
        <v>8670</v>
      </c>
      <c r="AB75" s="188"/>
      <c r="AC75" s="188"/>
      <c r="AD75" s="188"/>
      <c r="AE75" s="188"/>
      <c r="AF75" s="271">
        <v>3.8987844965981192E-2</v>
      </c>
      <c r="AG75" s="188"/>
      <c r="AH75" s="188"/>
      <c r="AI75" s="188"/>
    </row>
    <row r="76" spans="2:35" ht="10.5" customHeight="1" x14ac:dyDescent="0.25">
      <c r="B76" s="187" t="s">
        <v>1063</v>
      </c>
      <c r="C76" s="188"/>
      <c r="D76" s="188"/>
      <c r="E76" s="188"/>
      <c r="F76" s="188"/>
      <c r="G76" s="188"/>
      <c r="H76" s="188"/>
      <c r="I76" s="188"/>
      <c r="J76" s="273">
        <v>593668427.44999766</v>
      </c>
      <c r="K76" s="188"/>
      <c r="L76" s="188"/>
      <c r="M76" s="188"/>
      <c r="N76" s="188"/>
      <c r="O76" s="188"/>
      <c r="P76" s="188"/>
      <c r="Q76" s="188"/>
      <c r="R76" s="188"/>
      <c r="S76" s="188"/>
      <c r="T76" s="271">
        <v>3.9289146969020659E-2</v>
      </c>
      <c r="U76" s="188"/>
      <c r="V76" s="188"/>
      <c r="W76" s="188"/>
      <c r="X76" s="188"/>
      <c r="Y76" s="188"/>
      <c r="Z76" s="188"/>
      <c r="AA76" s="192">
        <v>10075</v>
      </c>
      <c r="AB76" s="188"/>
      <c r="AC76" s="188"/>
      <c r="AD76" s="188"/>
      <c r="AE76" s="188"/>
      <c r="AF76" s="271">
        <v>4.5305944409718628E-2</v>
      </c>
      <c r="AG76" s="188"/>
      <c r="AH76" s="188"/>
      <c r="AI76" s="188"/>
    </row>
    <row r="77" spans="2:35" ht="10.5" customHeight="1" x14ac:dyDescent="0.25">
      <c r="B77" s="187" t="s">
        <v>1064</v>
      </c>
      <c r="C77" s="188"/>
      <c r="D77" s="188"/>
      <c r="E77" s="188"/>
      <c r="F77" s="188"/>
      <c r="G77" s="188"/>
      <c r="H77" s="188"/>
      <c r="I77" s="188"/>
      <c r="J77" s="273">
        <v>677052297.31999755</v>
      </c>
      <c r="K77" s="188"/>
      <c r="L77" s="188"/>
      <c r="M77" s="188"/>
      <c r="N77" s="188"/>
      <c r="O77" s="188"/>
      <c r="P77" s="188"/>
      <c r="Q77" s="188"/>
      <c r="R77" s="188"/>
      <c r="S77" s="188"/>
      <c r="T77" s="271">
        <v>4.4807515416269865E-2</v>
      </c>
      <c r="U77" s="188"/>
      <c r="V77" s="188"/>
      <c r="W77" s="188"/>
      <c r="X77" s="188"/>
      <c r="Y77" s="188"/>
      <c r="Z77" s="188"/>
      <c r="AA77" s="192">
        <v>10103</v>
      </c>
      <c r="AB77" s="188"/>
      <c r="AC77" s="188"/>
      <c r="AD77" s="188"/>
      <c r="AE77" s="188"/>
      <c r="AF77" s="271">
        <v>4.5431856711800229E-2</v>
      </c>
      <c r="AG77" s="188"/>
      <c r="AH77" s="188"/>
      <c r="AI77" s="188"/>
    </row>
    <row r="78" spans="2:35" ht="10.5" customHeight="1" x14ac:dyDescent="0.25">
      <c r="B78" s="187" t="s">
        <v>1065</v>
      </c>
      <c r="C78" s="188"/>
      <c r="D78" s="188"/>
      <c r="E78" s="188"/>
      <c r="F78" s="188"/>
      <c r="G78" s="188"/>
      <c r="H78" s="188"/>
      <c r="I78" s="188"/>
      <c r="J78" s="273">
        <v>660010818.26999843</v>
      </c>
      <c r="K78" s="188"/>
      <c r="L78" s="188"/>
      <c r="M78" s="188"/>
      <c r="N78" s="188"/>
      <c r="O78" s="188"/>
      <c r="P78" s="188"/>
      <c r="Q78" s="188"/>
      <c r="R78" s="188"/>
      <c r="S78" s="188"/>
      <c r="T78" s="271">
        <v>4.3679705440184693E-2</v>
      </c>
      <c r="U78" s="188"/>
      <c r="V78" s="188"/>
      <c r="W78" s="188"/>
      <c r="X78" s="188"/>
      <c r="Y78" s="188"/>
      <c r="Z78" s="188"/>
      <c r="AA78" s="192">
        <v>9260</v>
      </c>
      <c r="AB78" s="188"/>
      <c r="AC78" s="188"/>
      <c r="AD78" s="188"/>
      <c r="AE78" s="188"/>
      <c r="AF78" s="271">
        <v>4.1640997045557772E-2</v>
      </c>
      <c r="AG78" s="188"/>
      <c r="AH78" s="188"/>
      <c r="AI78" s="188"/>
    </row>
    <row r="79" spans="2:35" ht="10.5" customHeight="1" x14ac:dyDescent="0.25">
      <c r="B79" s="187" t="s">
        <v>1066</v>
      </c>
      <c r="C79" s="188"/>
      <c r="D79" s="188"/>
      <c r="E79" s="188"/>
      <c r="F79" s="188"/>
      <c r="G79" s="188"/>
      <c r="H79" s="188"/>
      <c r="I79" s="188"/>
      <c r="J79" s="273">
        <v>1048803987.8400015</v>
      </c>
      <c r="K79" s="188"/>
      <c r="L79" s="188"/>
      <c r="M79" s="188"/>
      <c r="N79" s="188"/>
      <c r="O79" s="188"/>
      <c r="P79" s="188"/>
      <c r="Q79" s="188"/>
      <c r="R79" s="188"/>
      <c r="S79" s="188"/>
      <c r="T79" s="271">
        <v>6.9410149023650822E-2</v>
      </c>
      <c r="U79" s="188"/>
      <c r="V79" s="188"/>
      <c r="W79" s="188"/>
      <c r="X79" s="188"/>
      <c r="Y79" s="188"/>
      <c r="Z79" s="188"/>
      <c r="AA79" s="192">
        <v>14092</v>
      </c>
      <c r="AB79" s="188"/>
      <c r="AC79" s="188"/>
      <c r="AD79" s="188"/>
      <c r="AE79" s="188"/>
      <c r="AF79" s="271">
        <v>6.3369862890496773E-2</v>
      </c>
      <c r="AG79" s="188"/>
      <c r="AH79" s="188"/>
      <c r="AI79" s="188"/>
    </row>
    <row r="80" spans="2:35" ht="10.5" customHeight="1" x14ac:dyDescent="0.25">
      <c r="B80" s="187" t="s">
        <v>1067</v>
      </c>
      <c r="C80" s="188"/>
      <c r="D80" s="188"/>
      <c r="E80" s="188"/>
      <c r="F80" s="188"/>
      <c r="G80" s="188"/>
      <c r="H80" s="188"/>
      <c r="I80" s="188"/>
      <c r="J80" s="273">
        <v>554776304.82999969</v>
      </c>
      <c r="K80" s="188"/>
      <c r="L80" s="188"/>
      <c r="M80" s="188"/>
      <c r="N80" s="188"/>
      <c r="O80" s="188"/>
      <c r="P80" s="188"/>
      <c r="Q80" s="188"/>
      <c r="R80" s="188"/>
      <c r="S80" s="188"/>
      <c r="T80" s="271">
        <v>3.6715255128220395E-2</v>
      </c>
      <c r="U80" s="188"/>
      <c r="V80" s="188"/>
      <c r="W80" s="188"/>
      <c r="X80" s="188"/>
      <c r="Y80" s="188"/>
      <c r="Z80" s="188"/>
      <c r="AA80" s="192">
        <v>7140</v>
      </c>
      <c r="AB80" s="188"/>
      <c r="AC80" s="188"/>
      <c r="AD80" s="188"/>
      <c r="AE80" s="188"/>
      <c r="AF80" s="271">
        <v>3.2107637030808045E-2</v>
      </c>
      <c r="AG80" s="188"/>
      <c r="AH80" s="188"/>
      <c r="AI80" s="188"/>
    </row>
    <row r="81" spans="2:35" ht="10.5" customHeight="1" x14ac:dyDescent="0.25">
      <c r="B81" s="187" t="s">
        <v>1068</v>
      </c>
      <c r="C81" s="188"/>
      <c r="D81" s="188"/>
      <c r="E81" s="188"/>
      <c r="F81" s="188"/>
      <c r="G81" s="188"/>
      <c r="H81" s="188"/>
      <c r="I81" s="188"/>
      <c r="J81" s="273">
        <v>790441632.49999952</v>
      </c>
      <c r="K81" s="188"/>
      <c r="L81" s="188"/>
      <c r="M81" s="188"/>
      <c r="N81" s="188"/>
      <c r="O81" s="188"/>
      <c r="P81" s="188"/>
      <c r="Q81" s="188"/>
      <c r="R81" s="188"/>
      <c r="S81" s="188"/>
      <c r="T81" s="271">
        <v>5.2311654172211813E-2</v>
      </c>
      <c r="U81" s="188"/>
      <c r="V81" s="188"/>
      <c r="W81" s="188"/>
      <c r="X81" s="188"/>
      <c r="Y81" s="188"/>
      <c r="Z81" s="188"/>
      <c r="AA81" s="192">
        <v>9437</v>
      </c>
      <c r="AB81" s="188"/>
      <c r="AC81" s="188"/>
      <c r="AD81" s="188"/>
      <c r="AE81" s="188"/>
      <c r="AF81" s="271">
        <v>4.2436942669430738E-2</v>
      </c>
      <c r="AG81" s="188"/>
      <c r="AH81" s="188"/>
      <c r="AI81" s="188"/>
    </row>
    <row r="82" spans="2:35" ht="10.5" customHeight="1" x14ac:dyDescent="0.25">
      <c r="B82" s="187" t="s">
        <v>1069</v>
      </c>
      <c r="C82" s="188"/>
      <c r="D82" s="188"/>
      <c r="E82" s="188"/>
      <c r="F82" s="188"/>
      <c r="G82" s="188"/>
      <c r="H82" s="188"/>
      <c r="I82" s="188"/>
      <c r="J82" s="273">
        <v>827212464.57000303</v>
      </c>
      <c r="K82" s="188"/>
      <c r="L82" s="188"/>
      <c r="M82" s="188"/>
      <c r="N82" s="188"/>
      <c r="O82" s="188"/>
      <c r="P82" s="188"/>
      <c r="Q82" s="188"/>
      <c r="R82" s="188"/>
      <c r="S82" s="188"/>
      <c r="T82" s="271">
        <v>5.4745158395397453E-2</v>
      </c>
      <c r="U82" s="188"/>
      <c r="V82" s="188"/>
      <c r="W82" s="188"/>
      <c r="X82" s="188"/>
      <c r="Y82" s="188"/>
      <c r="Z82" s="188"/>
      <c r="AA82" s="192">
        <v>9451</v>
      </c>
      <c r="AB82" s="188"/>
      <c r="AC82" s="188"/>
      <c r="AD82" s="188"/>
      <c r="AE82" s="188"/>
      <c r="AF82" s="271">
        <v>4.2499898820471539E-2</v>
      </c>
      <c r="AG82" s="188"/>
      <c r="AH82" s="188"/>
      <c r="AI82" s="188"/>
    </row>
    <row r="83" spans="2:35" ht="10.5" customHeight="1" x14ac:dyDescent="0.25">
      <c r="B83" s="187" t="s">
        <v>1070</v>
      </c>
      <c r="C83" s="188"/>
      <c r="D83" s="188"/>
      <c r="E83" s="188"/>
      <c r="F83" s="188"/>
      <c r="G83" s="188"/>
      <c r="H83" s="188"/>
      <c r="I83" s="188"/>
      <c r="J83" s="273">
        <v>839277806.22999895</v>
      </c>
      <c r="K83" s="188"/>
      <c r="L83" s="188"/>
      <c r="M83" s="188"/>
      <c r="N83" s="188"/>
      <c r="O83" s="188"/>
      <c r="P83" s="188"/>
      <c r="Q83" s="188"/>
      <c r="R83" s="188"/>
      <c r="S83" s="188"/>
      <c r="T83" s="271">
        <v>5.554364617037847E-2</v>
      </c>
      <c r="U83" s="188"/>
      <c r="V83" s="188"/>
      <c r="W83" s="188"/>
      <c r="X83" s="188"/>
      <c r="Y83" s="188"/>
      <c r="Z83" s="188"/>
      <c r="AA83" s="192">
        <v>9342</v>
      </c>
      <c r="AB83" s="188"/>
      <c r="AC83" s="188"/>
      <c r="AD83" s="188"/>
      <c r="AE83" s="188"/>
      <c r="AF83" s="271">
        <v>4.2009740215939596E-2</v>
      </c>
      <c r="AG83" s="188"/>
      <c r="AH83" s="188"/>
      <c r="AI83" s="188"/>
    </row>
    <row r="84" spans="2:35" ht="10.5" customHeight="1" x14ac:dyDescent="0.25">
      <c r="B84" s="187" t="s">
        <v>1071</v>
      </c>
      <c r="C84" s="188"/>
      <c r="D84" s="188"/>
      <c r="E84" s="188"/>
      <c r="F84" s="188"/>
      <c r="G84" s="188"/>
      <c r="H84" s="188"/>
      <c r="I84" s="188"/>
      <c r="J84" s="273">
        <v>1621654157.3799899</v>
      </c>
      <c r="K84" s="188"/>
      <c r="L84" s="188"/>
      <c r="M84" s="188"/>
      <c r="N84" s="188"/>
      <c r="O84" s="188"/>
      <c r="P84" s="188"/>
      <c r="Q84" s="188"/>
      <c r="R84" s="188"/>
      <c r="S84" s="188"/>
      <c r="T84" s="271">
        <v>0.10732153770732925</v>
      </c>
      <c r="U84" s="188"/>
      <c r="V84" s="188"/>
      <c r="W84" s="188"/>
      <c r="X84" s="188"/>
      <c r="Y84" s="188"/>
      <c r="Z84" s="188"/>
      <c r="AA84" s="192">
        <v>17069</v>
      </c>
      <c r="AB84" s="188"/>
      <c r="AC84" s="188"/>
      <c r="AD84" s="188"/>
      <c r="AE84" s="188"/>
      <c r="AF84" s="271">
        <v>7.6757038722529758E-2</v>
      </c>
      <c r="AG84" s="188"/>
      <c r="AH84" s="188"/>
      <c r="AI84" s="188"/>
    </row>
    <row r="85" spans="2:35" ht="10.5" customHeight="1" x14ac:dyDescent="0.25">
      <c r="B85" s="187" t="s">
        <v>1072</v>
      </c>
      <c r="C85" s="188"/>
      <c r="D85" s="188"/>
      <c r="E85" s="188"/>
      <c r="F85" s="188"/>
      <c r="G85" s="188"/>
      <c r="H85" s="188"/>
      <c r="I85" s="188"/>
      <c r="J85" s="273">
        <v>555624115.58000004</v>
      </c>
      <c r="K85" s="188"/>
      <c r="L85" s="188"/>
      <c r="M85" s="188"/>
      <c r="N85" s="188"/>
      <c r="O85" s="188"/>
      <c r="P85" s="188"/>
      <c r="Q85" s="188"/>
      <c r="R85" s="188"/>
      <c r="S85" s="188"/>
      <c r="T85" s="271">
        <v>3.6771363487059276E-2</v>
      </c>
      <c r="U85" s="188"/>
      <c r="V85" s="188"/>
      <c r="W85" s="188"/>
      <c r="X85" s="188"/>
      <c r="Y85" s="188"/>
      <c r="Z85" s="188"/>
      <c r="AA85" s="192">
        <v>6014</v>
      </c>
      <c r="AB85" s="188"/>
      <c r="AC85" s="188"/>
      <c r="AD85" s="188"/>
      <c r="AE85" s="188"/>
      <c r="AF85" s="271">
        <v>2.7044163739955121E-2</v>
      </c>
      <c r="AG85" s="188"/>
      <c r="AH85" s="188"/>
      <c r="AI85" s="188"/>
    </row>
    <row r="86" spans="2:35" ht="10.5" customHeight="1" x14ac:dyDescent="0.25">
      <c r="B86" s="187" t="s">
        <v>1073</v>
      </c>
      <c r="C86" s="188"/>
      <c r="D86" s="188"/>
      <c r="E86" s="188"/>
      <c r="F86" s="188"/>
      <c r="G86" s="188"/>
      <c r="H86" s="188"/>
      <c r="I86" s="188"/>
      <c r="J86" s="273">
        <v>638174188.44999981</v>
      </c>
      <c r="K86" s="188"/>
      <c r="L86" s="188"/>
      <c r="M86" s="188"/>
      <c r="N86" s="188"/>
      <c r="O86" s="188"/>
      <c r="P86" s="188"/>
      <c r="Q86" s="188"/>
      <c r="R86" s="188"/>
      <c r="S86" s="188"/>
      <c r="T86" s="271">
        <v>4.2234551009467915E-2</v>
      </c>
      <c r="U86" s="188"/>
      <c r="V86" s="188"/>
      <c r="W86" s="188"/>
      <c r="X86" s="188"/>
      <c r="Y86" s="188"/>
      <c r="Z86" s="188"/>
      <c r="AA86" s="192">
        <v>6580</v>
      </c>
      <c r="AB86" s="188"/>
      <c r="AC86" s="188"/>
      <c r="AD86" s="188"/>
      <c r="AE86" s="188"/>
      <c r="AF86" s="271">
        <v>2.958939098917604E-2</v>
      </c>
      <c r="AG86" s="188"/>
      <c r="AH86" s="188"/>
      <c r="AI86" s="188"/>
    </row>
    <row r="87" spans="2:35" ht="10.5" customHeight="1" x14ac:dyDescent="0.25">
      <c r="B87" s="187" t="s">
        <v>1074</v>
      </c>
      <c r="C87" s="188"/>
      <c r="D87" s="188"/>
      <c r="E87" s="188"/>
      <c r="F87" s="188"/>
      <c r="G87" s="188"/>
      <c r="H87" s="188"/>
      <c r="I87" s="188"/>
      <c r="J87" s="273">
        <v>457958462.04999852</v>
      </c>
      <c r="K87" s="188"/>
      <c r="L87" s="188"/>
      <c r="M87" s="188"/>
      <c r="N87" s="188"/>
      <c r="O87" s="188"/>
      <c r="P87" s="188"/>
      <c r="Q87" s="188"/>
      <c r="R87" s="188"/>
      <c r="S87" s="188"/>
      <c r="T87" s="271">
        <v>3.0307822496934998E-2</v>
      </c>
      <c r="U87" s="188"/>
      <c r="V87" s="188"/>
      <c r="W87" s="188"/>
      <c r="X87" s="188"/>
      <c r="Y87" s="188"/>
      <c r="Z87" s="188"/>
      <c r="AA87" s="192">
        <v>4529</v>
      </c>
      <c r="AB87" s="188"/>
      <c r="AC87" s="188"/>
      <c r="AD87" s="188"/>
      <c r="AE87" s="188"/>
      <c r="AF87" s="271">
        <v>2.0366314861698827E-2</v>
      </c>
      <c r="AG87" s="188"/>
      <c r="AH87" s="188"/>
      <c r="AI87" s="188"/>
    </row>
    <row r="88" spans="2:35" ht="10.5" customHeight="1" x14ac:dyDescent="0.25">
      <c r="B88" s="187" t="s">
        <v>1075</v>
      </c>
      <c r="C88" s="188"/>
      <c r="D88" s="188"/>
      <c r="E88" s="188"/>
      <c r="F88" s="188"/>
      <c r="G88" s="188"/>
      <c r="H88" s="188"/>
      <c r="I88" s="188"/>
      <c r="J88" s="273">
        <v>614088347.36000049</v>
      </c>
      <c r="K88" s="188"/>
      <c r="L88" s="188"/>
      <c r="M88" s="188"/>
      <c r="N88" s="188"/>
      <c r="O88" s="188"/>
      <c r="P88" s="188"/>
      <c r="Q88" s="188"/>
      <c r="R88" s="188"/>
      <c r="S88" s="188"/>
      <c r="T88" s="271">
        <v>4.0640543131160854E-2</v>
      </c>
      <c r="U88" s="188"/>
      <c r="V88" s="188"/>
      <c r="W88" s="188"/>
      <c r="X88" s="188"/>
      <c r="Y88" s="188"/>
      <c r="Z88" s="188"/>
      <c r="AA88" s="192">
        <v>5783</v>
      </c>
      <c r="AB88" s="188"/>
      <c r="AC88" s="188"/>
      <c r="AD88" s="188"/>
      <c r="AE88" s="188"/>
      <c r="AF88" s="271">
        <v>2.6005387247781921E-2</v>
      </c>
      <c r="AG88" s="188"/>
      <c r="AH88" s="188"/>
      <c r="AI88" s="188"/>
    </row>
    <row r="89" spans="2:35" ht="10.5" customHeight="1" x14ac:dyDescent="0.25">
      <c r="B89" s="187" t="s">
        <v>1076</v>
      </c>
      <c r="C89" s="188"/>
      <c r="D89" s="188"/>
      <c r="E89" s="188"/>
      <c r="F89" s="188"/>
      <c r="G89" s="188"/>
      <c r="H89" s="188"/>
      <c r="I89" s="188"/>
      <c r="J89" s="273">
        <v>1359050915.1599972</v>
      </c>
      <c r="K89" s="188"/>
      <c r="L89" s="188"/>
      <c r="M89" s="188"/>
      <c r="N89" s="188"/>
      <c r="O89" s="188"/>
      <c r="P89" s="188"/>
      <c r="Q89" s="188"/>
      <c r="R89" s="188"/>
      <c r="S89" s="188"/>
      <c r="T89" s="271">
        <v>8.9942379744626877E-2</v>
      </c>
      <c r="U89" s="188"/>
      <c r="V89" s="188"/>
      <c r="W89" s="188"/>
      <c r="X89" s="188"/>
      <c r="Y89" s="188"/>
      <c r="Z89" s="188"/>
      <c r="AA89" s="192">
        <v>10870</v>
      </c>
      <c r="AB89" s="188"/>
      <c r="AC89" s="188"/>
      <c r="AD89" s="188"/>
      <c r="AE89" s="188"/>
      <c r="AF89" s="271">
        <v>4.8880954415249776E-2</v>
      </c>
      <c r="AG89" s="188"/>
      <c r="AH89" s="188"/>
      <c r="AI89" s="188"/>
    </row>
    <row r="90" spans="2:35" ht="10.5" customHeight="1" x14ac:dyDescent="0.25">
      <c r="B90" s="187" t="s">
        <v>1077</v>
      </c>
      <c r="C90" s="188"/>
      <c r="D90" s="188"/>
      <c r="E90" s="188"/>
      <c r="F90" s="188"/>
      <c r="G90" s="188"/>
      <c r="H90" s="188"/>
      <c r="I90" s="188"/>
      <c r="J90" s="273">
        <v>348975416.75999951</v>
      </c>
      <c r="K90" s="188"/>
      <c r="L90" s="188"/>
      <c r="M90" s="188"/>
      <c r="N90" s="188"/>
      <c r="O90" s="188"/>
      <c r="P90" s="188"/>
      <c r="Q90" s="188"/>
      <c r="R90" s="188"/>
      <c r="S90" s="188"/>
      <c r="T90" s="271">
        <v>2.3095293270945717E-2</v>
      </c>
      <c r="U90" s="188"/>
      <c r="V90" s="188"/>
      <c r="W90" s="188"/>
      <c r="X90" s="188"/>
      <c r="Y90" s="188"/>
      <c r="Z90" s="188"/>
      <c r="AA90" s="192">
        <v>2372</v>
      </c>
      <c r="AB90" s="188"/>
      <c r="AC90" s="188"/>
      <c r="AD90" s="188"/>
      <c r="AE90" s="188"/>
      <c r="AF90" s="271">
        <v>1.0666570733484128E-2</v>
      </c>
      <c r="AG90" s="188"/>
      <c r="AH90" s="188"/>
      <c r="AI90" s="188"/>
    </row>
    <row r="91" spans="2:35" ht="10.5" customHeight="1" x14ac:dyDescent="0.25">
      <c r="B91" s="187" t="s">
        <v>1082</v>
      </c>
      <c r="C91" s="188"/>
      <c r="D91" s="188"/>
      <c r="E91" s="188"/>
      <c r="F91" s="188"/>
      <c r="G91" s="188"/>
      <c r="H91" s="188"/>
      <c r="I91" s="188"/>
      <c r="J91" s="273">
        <v>12922692.029999996</v>
      </c>
      <c r="K91" s="188"/>
      <c r="L91" s="188"/>
      <c r="M91" s="188"/>
      <c r="N91" s="188"/>
      <c r="O91" s="188"/>
      <c r="P91" s="188"/>
      <c r="Q91" s="188"/>
      <c r="R91" s="188"/>
      <c r="S91" s="188"/>
      <c r="T91" s="271">
        <v>8.5522746861054042E-4</v>
      </c>
      <c r="U91" s="188"/>
      <c r="V91" s="188"/>
      <c r="W91" s="188"/>
      <c r="X91" s="188"/>
      <c r="Y91" s="188"/>
      <c r="Z91" s="188"/>
      <c r="AA91" s="192">
        <v>128</v>
      </c>
      <c r="AB91" s="188"/>
      <c r="AC91" s="188"/>
      <c r="AD91" s="188"/>
      <c r="AE91" s="188"/>
      <c r="AF91" s="271">
        <v>5.7559909523017215E-4</v>
      </c>
      <c r="AG91" s="188"/>
      <c r="AH91" s="188"/>
      <c r="AI91" s="188"/>
    </row>
    <row r="92" spans="2:35" ht="10.5" customHeight="1" x14ac:dyDescent="0.25">
      <c r="B92" s="187" t="s">
        <v>1085</v>
      </c>
      <c r="C92" s="188"/>
      <c r="D92" s="188"/>
      <c r="E92" s="188"/>
      <c r="F92" s="188"/>
      <c r="G92" s="188"/>
      <c r="H92" s="188"/>
      <c r="I92" s="188"/>
      <c r="J92" s="273">
        <v>9609089.0800000001</v>
      </c>
      <c r="K92" s="188"/>
      <c r="L92" s="188"/>
      <c r="M92" s="188"/>
      <c r="N92" s="188"/>
      <c r="O92" s="188"/>
      <c r="P92" s="188"/>
      <c r="Q92" s="188"/>
      <c r="R92" s="188"/>
      <c r="S92" s="188"/>
      <c r="T92" s="271">
        <v>6.3593227405432412E-4</v>
      </c>
      <c r="U92" s="188"/>
      <c r="V92" s="188"/>
      <c r="W92" s="188"/>
      <c r="X92" s="188"/>
      <c r="Y92" s="188"/>
      <c r="Z92" s="188"/>
      <c r="AA92" s="192">
        <v>82</v>
      </c>
      <c r="AB92" s="188"/>
      <c r="AC92" s="188"/>
      <c r="AD92" s="188"/>
      <c r="AE92" s="188"/>
      <c r="AF92" s="271">
        <v>3.6874317038182908E-4</v>
      </c>
      <c r="AG92" s="188"/>
      <c r="AH92" s="188"/>
      <c r="AI92" s="188"/>
    </row>
    <row r="93" spans="2:35" ht="10.5" customHeight="1" x14ac:dyDescent="0.25">
      <c r="B93" s="187" t="s">
        <v>1080</v>
      </c>
      <c r="C93" s="188"/>
      <c r="D93" s="188"/>
      <c r="E93" s="188"/>
      <c r="F93" s="188"/>
      <c r="G93" s="188"/>
      <c r="H93" s="188"/>
      <c r="I93" s="188"/>
      <c r="J93" s="273">
        <v>7137628.0000000009</v>
      </c>
      <c r="K93" s="188"/>
      <c r="L93" s="188"/>
      <c r="M93" s="188"/>
      <c r="N93" s="188"/>
      <c r="O93" s="188"/>
      <c r="P93" s="188"/>
      <c r="Q93" s="188"/>
      <c r="R93" s="188"/>
      <c r="S93" s="188"/>
      <c r="T93" s="271">
        <v>4.7237027023104854E-4</v>
      </c>
      <c r="U93" s="188"/>
      <c r="V93" s="188"/>
      <c r="W93" s="188"/>
      <c r="X93" s="188"/>
      <c r="Y93" s="188"/>
      <c r="Z93" s="188"/>
      <c r="AA93" s="192">
        <v>61</v>
      </c>
      <c r="AB93" s="188"/>
      <c r="AC93" s="188"/>
      <c r="AD93" s="188"/>
      <c r="AE93" s="188"/>
      <c r="AF93" s="271">
        <v>2.7430894382062893E-4</v>
      </c>
      <c r="AG93" s="188"/>
      <c r="AH93" s="188"/>
      <c r="AI93" s="188"/>
    </row>
    <row r="94" spans="2:35" ht="10.5" customHeight="1" x14ac:dyDescent="0.25">
      <c r="B94" s="187" t="s">
        <v>1083</v>
      </c>
      <c r="C94" s="188"/>
      <c r="D94" s="188"/>
      <c r="E94" s="188"/>
      <c r="F94" s="188"/>
      <c r="G94" s="188"/>
      <c r="H94" s="188"/>
      <c r="I94" s="188"/>
      <c r="J94" s="273">
        <v>5885476.7600000007</v>
      </c>
      <c r="K94" s="188"/>
      <c r="L94" s="188"/>
      <c r="M94" s="188"/>
      <c r="N94" s="188"/>
      <c r="O94" s="188"/>
      <c r="P94" s="188"/>
      <c r="Q94" s="188"/>
      <c r="R94" s="188"/>
      <c r="S94" s="188"/>
      <c r="T94" s="271">
        <v>3.8950254167907823E-4</v>
      </c>
      <c r="U94" s="188"/>
      <c r="V94" s="188"/>
      <c r="W94" s="188"/>
      <c r="X94" s="188"/>
      <c r="Y94" s="188"/>
      <c r="Z94" s="188"/>
      <c r="AA94" s="192">
        <v>50</v>
      </c>
      <c r="AB94" s="188"/>
      <c r="AC94" s="188"/>
      <c r="AD94" s="188"/>
      <c r="AE94" s="188"/>
      <c r="AF94" s="271">
        <v>2.2484339657428601E-4</v>
      </c>
      <c r="AG94" s="188"/>
      <c r="AH94" s="188"/>
      <c r="AI94" s="188"/>
    </row>
    <row r="95" spans="2:35" ht="10.5" customHeight="1" x14ac:dyDescent="0.25">
      <c r="B95" s="187" t="s">
        <v>1079</v>
      </c>
      <c r="C95" s="188"/>
      <c r="D95" s="188"/>
      <c r="E95" s="188"/>
      <c r="F95" s="188"/>
      <c r="G95" s="188"/>
      <c r="H95" s="188"/>
      <c r="I95" s="188"/>
      <c r="J95" s="273">
        <v>802138.12000000011</v>
      </c>
      <c r="K95" s="188"/>
      <c r="L95" s="188"/>
      <c r="M95" s="188"/>
      <c r="N95" s="188"/>
      <c r="O95" s="188"/>
      <c r="P95" s="188"/>
      <c r="Q95" s="188"/>
      <c r="R95" s="188"/>
      <c r="S95" s="188"/>
      <c r="T95" s="271">
        <v>5.3085731072987444E-5</v>
      </c>
      <c r="U95" s="188"/>
      <c r="V95" s="188"/>
      <c r="W95" s="188"/>
      <c r="X95" s="188"/>
      <c r="Y95" s="188"/>
      <c r="Z95" s="188"/>
      <c r="AA95" s="192">
        <v>7</v>
      </c>
      <c r="AB95" s="188"/>
      <c r="AC95" s="188"/>
      <c r="AD95" s="188"/>
      <c r="AE95" s="188"/>
      <c r="AF95" s="271">
        <v>3.1478075520400039E-5</v>
      </c>
      <c r="AG95" s="188"/>
      <c r="AH95" s="188"/>
      <c r="AI95" s="188"/>
    </row>
    <row r="96" spans="2:35" ht="13.5" customHeight="1" x14ac:dyDescent="0.25">
      <c r="B96" s="279"/>
      <c r="C96" s="275"/>
      <c r="D96" s="275"/>
      <c r="E96" s="275"/>
      <c r="F96" s="275"/>
      <c r="G96" s="275"/>
      <c r="H96" s="275"/>
      <c r="I96" s="275"/>
      <c r="J96" s="276">
        <v>15110239678.099983</v>
      </c>
      <c r="K96" s="275"/>
      <c r="L96" s="275"/>
      <c r="M96" s="275"/>
      <c r="N96" s="275"/>
      <c r="O96" s="275"/>
      <c r="P96" s="275"/>
      <c r="Q96" s="275"/>
      <c r="R96" s="275"/>
      <c r="S96" s="275"/>
      <c r="T96" s="277">
        <v>0.99999999999999645</v>
      </c>
      <c r="U96" s="275"/>
      <c r="V96" s="275"/>
      <c r="W96" s="275"/>
      <c r="X96" s="275"/>
      <c r="Y96" s="275"/>
      <c r="Z96" s="275"/>
      <c r="AA96" s="278">
        <v>222377</v>
      </c>
      <c r="AB96" s="275"/>
      <c r="AC96" s="275"/>
      <c r="AD96" s="275"/>
      <c r="AE96" s="275"/>
      <c r="AF96" s="277">
        <v>1</v>
      </c>
      <c r="AG96" s="275"/>
      <c r="AH96" s="275"/>
      <c r="AI96" s="275"/>
    </row>
    <row r="97" spans="2:35" ht="9"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8.75" customHeight="1" x14ac:dyDescent="0.25">
      <c r="B98" s="201" t="s">
        <v>1037</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3"/>
    </row>
    <row r="99" spans="2:35" ht="9.1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2:35" ht="12.75" customHeight="1" x14ac:dyDescent="0.25">
      <c r="B100" s="191" t="s">
        <v>1052</v>
      </c>
      <c r="C100" s="186"/>
      <c r="D100" s="186"/>
      <c r="E100" s="186"/>
      <c r="F100" s="186"/>
      <c r="G100" s="186"/>
      <c r="H100" s="186"/>
      <c r="I100" s="191" t="s">
        <v>1049</v>
      </c>
      <c r="J100" s="186"/>
      <c r="K100" s="186"/>
      <c r="L100" s="186"/>
      <c r="M100" s="186"/>
      <c r="N100" s="186"/>
      <c r="O100" s="186"/>
      <c r="P100" s="186"/>
      <c r="Q100" s="186"/>
      <c r="R100" s="186"/>
      <c r="S100" s="186"/>
      <c r="T100" s="191" t="s">
        <v>1050</v>
      </c>
      <c r="U100" s="186"/>
      <c r="V100" s="186"/>
      <c r="W100" s="186"/>
      <c r="X100" s="186"/>
      <c r="Y100" s="186"/>
      <c r="Z100" s="186"/>
      <c r="AA100" s="191" t="s">
        <v>1051</v>
      </c>
      <c r="AB100" s="186"/>
      <c r="AC100" s="186"/>
      <c r="AD100" s="186"/>
      <c r="AE100" s="186"/>
      <c r="AF100" s="191" t="s">
        <v>1050</v>
      </c>
      <c r="AG100" s="186"/>
      <c r="AH100" s="186"/>
      <c r="AI100" s="186"/>
    </row>
    <row r="101" spans="2:35" ht="10.5" customHeight="1" x14ac:dyDescent="0.25">
      <c r="B101" s="187" t="s">
        <v>1053</v>
      </c>
      <c r="C101" s="188"/>
      <c r="D101" s="188"/>
      <c r="E101" s="188"/>
      <c r="F101" s="188"/>
      <c r="G101" s="188"/>
      <c r="H101" s="188"/>
      <c r="I101" s="273">
        <v>578285.04</v>
      </c>
      <c r="J101" s="188"/>
      <c r="K101" s="188"/>
      <c r="L101" s="188"/>
      <c r="M101" s="188"/>
      <c r="N101" s="188"/>
      <c r="O101" s="188"/>
      <c r="P101" s="188"/>
      <c r="Q101" s="188"/>
      <c r="R101" s="188"/>
      <c r="S101" s="188"/>
      <c r="T101" s="271">
        <v>3.8271069971056476E-5</v>
      </c>
      <c r="U101" s="188"/>
      <c r="V101" s="188"/>
      <c r="W101" s="188"/>
      <c r="X101" s="188"/>
      <c r="Y101" s="188"/>
      <c r="Z101" s="188"/>
      <c r="AA101" s="192">
        <v>34</v>
      </c>
      <c r="AB101" s="188"/>
      <c r="AC101" s="188"/>
      <c r="AD101" s="188"/>
      <c r="AE101" s="188"/>
      <c r="AF101" s="271">
        <v>1.5289350967051448E-4</v>
      </c>
      <c r="AG101" s="188"/>
      <c r="AH101" s="188"/>
      <c r="AI101" s="188"/>
    </row>
    <row r="102" spans="2:35" ht="10.5" customHeight="1" x14ac:dyDescent="0.25">
      <c r="B102" s="187" t="s">
        <v>1054</v>
      </c>
      <c r="C102" s="188"/>
      <c r="D102" s="188"/>
      <c r="E102" s="188"/>
      <c r="F102" s="188"/>
      <c r="G102" s="188"/>
      <c r="H102" s="188"/>
      <c r="I102" s="273">
        <v>31102655.27</v>
      </c>
      <c r="J102" s="188"/>
      <c r="K102" s="188"/>
      <c r="L102" s="188"/>
      <c r="M102" s="188"/>
      <c r="N102" s="188"/>
      <c r="O102" s="188"/>
      <c r="P102" s="188"/>
      <c r="Q102" s="188"/>
      <c r="R102" s="188"/>
      <c r="S102" s="188"/>
      <c r="T102" s="271">
        <v>2.0583826552452722E-3</v>
      </c>
      <c r="U102" s="188"/>
      <c r="V102" s="188"/>
      <c r="W102" s="188"/>
      <c r="X102" s="188"/>
      <c r="Y102" s="188"/>
      <c r="Z102" s="188"/>
      <c r="AA102" s="192">
        <v>457</v>
      </c>
      <c r="AB102" s="188"/>
      <c r="AC102" s="188"/>
      <c r="AD102" s="188"/>
      <c r="AE102" s="188"/>
      <c r="AF102" s="271">
        <v>2.0550686446889743E-3</v>
      </c>
      <c r="AG102" s="188"/>
      <c r="AH102" s="188"/>
      <c r="AI102" s="188"/>
    </row>
    <row r="103" spans="2:35" ht="10.5" customHeight="1" x14ac:dyDescent="0.25">
      <c r="B103" s="187" t="s">
        <v>1055</v>
      </c>
      <c r="C103" s="188"/>
      <c r="D103" s="188"/>
      <c r="E103" s="188"/>
      <c r="F103" s="188"/>
      <c r="G103" s="188"/>
      <c r="H103" s="188"/>
      <c r="I103" s="273">
        <v>42619199.899999999</v>
      </c>
      <c r="J103" s="188"/>
      <c r="K103" s="188"/>
      <c r="L103" s="188"/>
      <c r="M103" s="188"/>
      <c r="N103" s="188"/>
      <c r="O103" s="188"/>
      <c r="P103" s="188"/>
      <c r="Q103" s="188"/>
      <c r="R103" s="188"/>
      <c r="S103" s="188"/>
      <c r="T103" s="271">
        <v>2.8205508852232161E-3</v>
      </c>
      <c r="U103" s="188"/>
      <c r="V103" s="188"/>
      <c r="W103" s="188"/>
      <c r="X103" s="188"/>
      <c r="Y103" s="188"/>
      <c r="Z103" s="188"/>
      <c r="AA103" s="192">
        <v>492</v>
      </c>
      <c r="AB103" s="188"/>
      <c r="AC103" s="188"/>
      <c r="AD103" s="188"/>
      <c r="AE103" s="188"/>
      <c r="AF103" s="271">
        <v>2.2124590222909741E-3</v>
      </c>
      <c r="AG103" s="188"/>
      <c r="AH103" s="188"/>
      <c r="AI103" s="188"/>
    </row>
    <row r="104" spans="2:35" ht="10.5" customHeight="1" x14ac:dyDescent="0.25">
      <c r="B104" s="187" t="s">
        <v>1056</v>
      </c>
      <c r="C104" s="188"/>
      <c r="D104" s="188"/>
      <c r="E104" s="188"/>
      <c r="F104" s="188"/>
      <c r="G104" s="188"/>
      <c r="H104" s="188"/>
      <c r="I104" s="273">
        <v>17212027.380000006</v>
      </c>
      <c r="J104" s="188"/>
      <c r="K104" s="188"/>
      <c r="L104" s="188"/>
      <c r="M104" s="188"/>
      <c r="N104" s="188"/>
      <c r="O104" s="188"/>
      <c r="P104" s="188"/>
      <c r="Q104" s="188"/>
      <c r="R104" s="188"/>
      <c r="S104" s="188"/>
      <c r="T104" s="271">
        <v>1.1390969135285259E-3</v>
      </c>
      <c r="U104" s="188"/>
      <c r="V104" s="188"/>
      <c r="W104" s="188"/>
      <c r="X104" s="188"/>
      <c r="Y104" s="188"/>
      <c r="Z104" s="188"/>
      <c r="AA104" s="192">
        <v>415</v>
      </c>
      <c r="AB104" s="188"/>
      <c r="AC104" s="188"/>
      <c r="AD104" s="188"/>
      <c r="AE104" s="188"/>
      <c r="AF104" s="271">
        <v>1.866200191566574E-3</v>
      </c>
      <c r="AG104" s="188"/>
      <c r="AH104" s="188"/>
      <c r="AI104" s="188"/>
    </row>
    <row r="105" spans="2:35" ht="10.5" customHeight="1" x14ac:dyDescent="0.25">
      <c r="B105" s="187" t="s">
        <v>1057</v>
      </c>
      <c r="C105" s="188"/>
      <c r="D105" s="188"/>
      <c r="E105" s="188"/>
      <c r="F105" s="188"/>
      <c r="G105" s="188"/>
      <c r="H105" s="188"/>
      <c r="I105" s="273">
        <v>305545081.18999982</v>
      </c>
      <c r="J105" s="188"/>
      <c r="K105" s="188"/>
      <c r="L105" s="188"/>
      <c r="M105" s="188"/>
      <c r="N105" s="188"/>
      <c r="O105" s="188"/>
      <c r="P105" s="188"/>
      <c r="Q105" s="188"/>
      <c r="R105" s="188"/>
      <c r="S105" s="188"/>
      <c r="T105" s="271">
        <v>2.0221061194207298E-2</v>
      </c>
      <c r="U105" s="188"/>
      <c r="V105" s="188"/>
      <c r="W105" s="188"/>
      <c r="X105" s="188"/>
      <c r="Y105" s="188"/>
      <c r="Z105" s="188"/>
      <c r="AA105" s="192">
        <v>2802</v>
      </c>
      <c r="AB105" s="188"/>
      <c r="AC105" s="188"/>
      <c r="AD105" s="188"/>
      <c r="AE105" s="188"/>
      <c r="AF105" s="271">
        <v>1.2600223944022987E-2</v>
      </c>
      <c r="AG105" s="188"/>
      <c r="AH105" s="188"/>
      <c r="AI105" s="188"/>
    </row>
    <row r="106" spans="2:35" ht="10.5" customHeight="1" x14ac:dyDescent="0.25">
      <c r="B106" s="187" t="s">
        <v>1058</v>
      </c>
      <c r="C106" s="188"/>
      <c r="D106" s="188"/>
      <c r="E106" s="188"/>
      <c r="F106" s="188"/>
      <c r="G106" s="188"/>
      <c r="H106" s="188"/>
      <c r="I106" s="273">
        <v>31703188.520000018</v>
      </c>
      <c r="J106" s="188"/>
      <c r="K106" s="188"/>
      <c r="L106" s="188"/>
      <c r="M106" s="188"/>
      <c r="N106" s="188"/>
      <c r="O106" s="188"/>
      <c r="P106" s="188"/>
      <c r="Q106" s="188"/>
      <c r="R106" s="188"/>
      <c r="S106" s="188"/>
      <c r="T106" s="271">
        <v>2.0981261181415227E-3</v>
      </c>
      <c r="U106" s="188"/>
      <c r="V106" s="188"/>
      <c r="W106" s="188"/>
      <c r="X106" s="188"/>
      <c r="Y106" s="188"/>
      <c r="Z106" s="188"/>
      <c r="AA106" s="192">
        <v>1273</v>
      </c>
      <c r="AB106" s="188"/>
      <c r="AC106" s="188"/>
      <c r="AD106" s="188"/>
      <c r="AE106" s="188"/>
      <c r="AF106" s="271">
        <v>5.7245128767813222E-3</v>
      </c>
      <c r="AG106" s="188"/>
      <c r="AH106" s="188"/>
      <c r="AI106" s="188"/>
    </row>
    <row r="107" spans="2:35" ht="10.5" customHeight="1" x14ac:dyDescent="0.25">
      <c r="B107" s="187" t="s">
        <v>1059</v>
      </c>
      <c r="C107" s="188"/>
      <c r="D107" s="188"/>
      <c r="E107" s="188"/>
      <c r="F107" s="188"/>
      <c r="G107" s="188"/>
      <c r="H107" s="188"/>
      <c r="I107" s="273">
        <v>64152549.05999998</v>
      </c>
      <c r="J107" s="188"/>
      <c r="K107" s="188"/>
      <c r="L107" s="188"/>
      <c r="M107" s="188"/>
      <c r="N107" s="188"/>
      <c r="O107" s="188"/>
      <c r="P107" s="188"/>
      <c r="Q107" s="188"/>
      <c r="R107" s="188"/>
      <c r="S107" s="188"/>
      <c r="T107" s="271">
        <v>4.2456341147903334E-3</v>
      </c>
      <c r="U107" s="188"/>
      <c r="V107" s="188"/>
      <c r="W107" s="188"/>
      <c r="X107" s="188"/>
      <c r="Y107" s="188"/>
      <c r="Z107" s="188"/>
      <c r="AA107" s="192">
        <v>1862</v>
      </c>
      <c r="AB107" s="188"/>
      <c r="AC107" s="188"/>
      <c r="AD107" s="188"/>
      <c r="AE107" s="188"/>
      <c r="AF107" s="271">
        <v>8.3731680884264106E-3</v>
      </c>
      <c r="AG107" s="188"/>
      <c r="AH107" s="188"/>
      <c r="AI107" s="188"/>
    </row>
    <row r="108" spans="2:35" ht="10.5" customHeight="1" x14ac:dyDescent="0.25">
      <c r="B108" s="187" t="s">
        <v>1060</v>
      </c>
      <c r="C108" s="188"/>
      <c r="D108" s="188"/>
      <c r="E108" s="188"/>
      <c r="F108" s="188"/>
      <c r="G108" s="188"/>
      <c r="H108" s="188"/>
      <c r="I108" s="273">
        <v>86967708.390000179</v>
      </c>
      <c r="J108" s="188"/>
      <c r="K108" s="188"/>
      <c r="L108" s="188"/>
      <c r="M108" s="188"/>
      <c r="N108" s="188"/>
      <c r="O108" s="188"/>
      <c r="P108" s="188"/>
      <c r="Q108" s="188"/>
      <c r="R108" s="188"/>
      <c r="S108" s="188"/>
      <c r="T108" s="271">
        <v>5.7555479094118225E-3</v>
      </c>
      <c r="U108" s="188"/>
      <c r="V108" s="188"/>
      <c r="W108" s="188"/>
      <c r="X108" s="188"/>
      <c r="Y108" s="188"/>
      <c r="Z108" s="188"/>
      <c r="AA108" s="192">
        <v>2486</v>
      </c>
      <c r="AB108" s="188"/>
      <c r="AC108" s="188"/>
      <c r="AD108" s="188"/>
      <c r="AE108" s="188"/>
      <c r="AF108" s="271">
        <v>1.1179213677673501E-2</v>
      </c>
      <c r="AG108" s="188"/>
      <c r="AH108" s="188"/>
      <c r="AI108" s="188"/>
    </row>
    <row r="109" spans="2:35" ht="10.5" customHeight="1" x14ac:dyDescent="0.25">
      <c r="B109" s="187" t="s">
        <v>1061</v>
      </c>
      <c r="C109" s="188"/>
      <c r="D109" s="188"/>
      <c r="E109" s="188"/>
      <c r="F109" s="188"/>
      <c r="G109" s="188"/>
      <c r="H109" s="188"/>
      <c r="I109" s="273">
        <v>110604867.88000004</v>
      </c>
      <c r="J109" s="188"/>
      <c r="K109" s="188"/>
      <c r="L109" s="188"/>
      <c r="M109" s="188"/>
      <c r="N109" s="188"/>
      <c r="O109" s="188"/>
      <c r="P109" s="188"/>
      <c r="Q109" s="188"/>
      <c r="R109" s="188"/>
      <c r="S109" s="188"/>
      <c r="T109" s="271">
        <v>7.3198619106158071E-3</v>
      </c>
      <c r="U109" s="188"/>
      <c r="V109" s="188"/>
      <c r="W109" s="188"/>
      <c r="X109" s="188"/>
      <c r="Y109" s="188"/>
      <c r="Z109" s="188"/>
      <c r="AA109" s="192">
        <v>2944</v>
      </c>
      <c r="AB109" s="188"/>
      <c r="AC109" s="188"/>
      <c r="AD109" s="188"/>
      <c r="AE109" s="188"/>
      <c r="AF109" s="271">
        <v>1.323877919029396E-2</v>
      </c>
      <c r="AG109" s="188"/>
      <c r="AH109" s="188"/>
      <c r="AI109" s="188"/>
    </row>
    <row r="110" spans="2:35" ht="10.5" customHeight="1" x14ac:dyDescent="0.25">
      <c r="B110" s="187" t="s">
        <v>1062</v>
      </c>
      <c r="C110" s="188"/>
      <c r="D110" s="188"/>
      <c r="E110" s="188"/>
      <c r="F110" s="188"/>
      <c r="G110" s="188"/>
      <c r="H110" s="188"/>
      <c r="I110" s="273">
        <v>1381290846.3899903</v>
      </c>
      <c r="J110" s="188"/>
      <c r="K110" s="188"/>
      <c r="L110" s="188"/>
      <c r="M110" s="188"/>
      <c r="N110" s="188"/>
      <c r="O110" s="188"/>
      <c r="P110" s="188"/>
      <c r="Q110" s="188"/>
      <c r="R110" s="188"/>
      <c r="S110" s="188"/>
      <c r="T110" s="271">
        <v>9.1414224778443409E-2</v>
      </c>
      <c r="U110" s="188"/>
      <c r="V110" s="188"/>
      <c r="W110" s="188"/>
      <c r="X110" s="188"/>
      <c r="Y110" s="188"/>
      <c r="Z110" s="188"/>
      <c r="AA110" s="192">
        <v>34560</v>
      </c>
      <c r="AB110" s="188"/>
      <c r="AC110" s="188"/>
      <c r="AD110" s="188"/>
      <c r="AE110" s="188"/>
      <c r="AF110" s="271">
        <v>0.15541175571214649</v>
      </c>
      <c r="AG110" s="188"/>
      <c r="AH110" s="188"/>
      <c r="AI110" s="188"/>
    </row>
    <row r="111" spans="2:35" ht="10.5" customHeight="1" x14ac:dyDescent="0.25">
      <c r="B111" s="187" t="s">
        <v>1063</v>
      </c>
      <c r="C111" s="188"/>
      <c r="D111" s="188"/>
      <c r="E111" s="188"/>
      <c r="F111" s="188"/>
      <c r="G111" s="188"/>
      <c r="H111" s="188"/>
      <c r="I111" s="273">
        <v>175002129.61999977</v>
      </c>
      <c r="J111" s="188"/>
      <c r="K111" s="188"/>
      <c r="L111" s="188"/>
      <c r="M111" s="188"/>
      <c r="N111" s="188"/>
      <c r="O111" s="188"/>
      <c r="P111" s="188"/>
      <c r="Q111" s="188"/>
      <c r="R111" s="188"/>
      <c r="S111" s="188"/>
      <c r="T111" s="271">
        <v>1.1581691180824782E-2</v>
      </c>
      <c r="U111" s="188"/>
      <c r="V111" s="188"/>
      <c r="W111" s="188"/>
      <c r="X111" s="188"/>
      <c r="Y111" s="188"/>
      <c r="Z111" s="188"/>
      <c r="AA111" s="192">
        <v>9525</v>
      </c>
      <c r="AB111" s="188"/>
      <c r="AC111" s="188"/>
      <c r="AD111" s="188"/>
      <c r="AE111" s="188"/>
      <c r="AF111" s="271">
        <v>4.2832667047401483E-2</v>
      </c>
      <c r="AG111" s="188"/>
      <c r="AH111" s="188"/>
      <c r="AI111" s="188"/>
    </row>
    <row r="112" spans="2:35" ht="10.5" customHeight="1" x14ac:dyDescent="0.25">
      <c r="B112" s="187" t="s">
        <v>1064</v>
      </c>
      <c r="C112" s="188"/>
      <c r="D112" s="188"/>
      <c r="E112" s="188"/>
      <c r="F112" s="188"/>
      <c r="G112" s="188"/>
      <c r="H112" s="188"/>
      <c r="I112" s="273">
        <v>235007340.41000029</v>
      </c>
      <c r="J112" s="188"/>
      <c r="K112" s="188"/>
      <c r="L112" s="188"/>
      <c r="M112" s="188"/>
      <c r="N112" s="188"/>
      <c r="O112" s="188"/>
      <c r="P112" s="188"/>
      <c r="Q112" s="188"/>
      <c r="R112" s="188"/>
      <c r="S112" s="188"/>
      <c r="T112" s="271">
        <v>1.5552853258218488E-2</v>
      </c>
      <c r="U112" s="188"/>
      <c r="V112" s="188"/>
      <c r="W112" s="188"/>
      <c r="X112" s="188"/>
      <c r="Y112" s="188"/>
      <c r="Z112" s="188"/>
      <c r="AA112" s="192">
        <v>4463</v>
      </c>
      <c r="AB112" s="188"/>
      <c r="AC112" s="188"/>
      <c r="AD112" s="188"/>
      <c r="AE112" s="188"/>
      <c r="AF112" s="271">
        <v>2.006952157822077E-2</v>
      </c>
      <c r="AG112" s="188"/>
      <c r="AH112" s="188"/>
      <c r="AI112" s="188"/>
    </row>
    <row r="113" spans="2:35" ht="10.5" customHeight="1" x14ac:dyDescent="0.25">
      <c r="B113" s="187" t="s">
        <v>1065</v>
      </c>
      <c r="C113" s="188"/>
      <c r="D113" s="188"/>
      <c r="E113" s="188"/>
      <c r="F113" s="188"/>
      <c r="G113" s="188"/>
      <c r="H113" s="188"/>
      <c r="I113" s="273">
        <v>768960597.71999884</v>
      </c>
      <c r="J113" s="188"/>
      <c r="K113" s="188"/>
      <c r="L113" s="188"/>
      <c r="M113" s="188"/>
      <c r="N113" s="188"/>
      <c r="O113" s="188"/>
      <c r="P113" s="188"/>
      <c r="Q113" s="188"/>
      <c r="R113" s="188"/>
      <c r="S113" s="188"/>
      <c r="T113" s="271">
        <v>5.08900331233322E-2</v>
      </c>
      <c r="U113" s="188"/>
      <c r="V113" s="188"/>
      <c r="W113" s="188"/>
      <c r="X113" s="188"/>
      <c r="Y113" s="188"/>
      <c r="Z113" s="188"/>
      <c r="AA113" s="192">
        <v>13609</v>
      </c>
      <c r="AB113" s="188"/>
      <c r="AC113" s="188"/>
      <c r="AD113" s="188"/>
      <c r="AE113" s="188"/>
      <c r="AF113" s="271">
        <v>6.1197875679589168E-2</v>
      </c>
      <c r="AG113" s="188"/>
      <c r="AH113" s="188"/>
      <c r="AI113" s="188"/>
    </row>
    <row r="114" spans="2:35" ht="10.5" customHeight="1" x14ac:dyDescent="0.25">
      <c r="B114" s="187" t="s">
        <v>1066</v>
      </c>
      <c r="C114" s="188"/>
      <c r="D114" s="188"/>
      <c r="E114" s="188"/>
      <c r="F114" s="188"/>
      <c r="G114" s="188"/>
      <c r="H114" s="188"/>
      <c r="I114" s="273">
        <v>139607325.52000022</v>
      </c>
      <c r="J114" s="188"/>
      <c r="K114" s="188"/>
      <c r="L114" s="188"/>
      <c r="M114" s="188"/>
      <c r="N114" s="188"/>
      <c r="O114" s="188"/>
      <c r="P114" s="188"/>
      <c r="Q114" s="188"/>
      <c r="R114" s="188"/>
      <c r="S114" s="188"/>
      <c r="T114" s="271">
        <v>9.2392528837474102E-3</v>
      </c>
      <c r="U114" s="188"/>
      <c r="V114" s="188"/>
      <c r="W114" s="188"/>
      <c r="X114" s="188"/>
      <c r="Y114" s="188"/>
      <c r="Z114" s="188"/>
      <c r="AA114" s="192">
        <v>2634</v>
      </c>
      <c r="AB114" s="188"/>
      <c r="AC114" s="188"/>
      <c r="AD114" s="188"/>
      <c r="AE114" s="188"/>
      <c r="AF114" s="271">
        <v>1.1844750131533388E-2</v>
      </c>
      <c r="AG114" s="188"/>
      <c r="AH114" s="188"/>
      <c r="AI114" s="188"/>
    </row>
    <row r="115" spans="2:35" ht="10.5" customHeight="1" x14ac:dyDescent="0.25">
      <c r="B115" s="187" t="s">
        <v>1067</v>
      </c>
      <c r="C115" s="188"/>
      <c r="D115" s="188"/>
      <c r="E115" s="188"/>
      <c r="F115" s="188"/>
      <c r="G115" s="188"/>
      <c r="H115" s="188"/>
      <c r="I115" s="273">
        <v>1909559778.7200012</v>
      </c>
      <c r="J115" s="188"/>
      <c r="K115" s="188"/>
      <c r="L115" s="188"/>
      <c r="M115" s="188"/>
      <c r="N115" s="188"/>
      <c r="O115" s="188"/>
      <c r="P115" s="188"/>
      <c r="Q115" s="188"/>
      <c r="R115" s="188"/>
      <c r="S115" s="188"/>
      <c r="T115" s="271">
        <v>0.12637521438442934</v>
      </c>
      <c r="U115" s="188"/>
      <c r="V115" s="188"/>
      <c r="W115" s="188"/>
      <c r="X115" s="188"/>
      <c r="Y115" s="188"/>
      <c r="Z115" s="188"/>
      <c r="AA115" s="192">
        <v>29783</v>
      </c>
      <c r="AB115" s="188"/>
      <c r="AC115" s="188"/>
      <c r="AD115" s="188"/>
      <c r="AE115" s="188"/>
      <c r="AF115" s="271">
        <v>0.13393021760343921</v>
      </c>
      <c r="AG115" s="188"/>
      <c r="AH115" s="188"/>
      <c r="AI115" s="188"/>
    </row>
    <row r="116" spans="2:35" ht="10.5" customHeight="1" x14ac:dyDescent="0.25">
      <c r="B116" s="187" t="s">
        <v>1068</v>
      </c>
      <c r="C116" s="188"/>
      <c r="D116" s="188"/>
      <c r="E116" s="188"/>
      <c r="F116" s="188"/>
      <c r="G116" s="188"/>
      <c r="H116" s="188"/>
      <c r="I116" s="273">
        <v>182612449.52999994</v>
      </c>
      <c r="J116" s="188"/>
      <c r="K116" s="188"/>
      <c r="L116" s="188"/>
      <c r="M116" s="188"/>
      <c r="N116" s="188"/>
      <c r="O116" s="188"/>
      <c r="P116" s="188"/>
      <c r="Q116" s="188"/>
      <c r="R116" s="188"/>
      <c r="S116" s="188"/>
      <c r="T116" s="271">
        <v>1.2085344337368034E-2</v>
      </c>
      <c r="U116" s="188"/>
      <c r="V116" s="188"/>
      <c r="W116" s="188"/>
      <c r="X116" s="188"/>
      <c r="Y116" s="188"/>
      <c r="Z116" s="188"/>
      <c r="AA116" s="192">
        <v>2814</v>
      </c>
      <c r="AB116" s="188"/>
      <c r="AC116" s="188"/>
      <c r="AD116" s="188"/>
      <c r="AE116" s="188"/>
      <c r="AF116" s="271">
        <v>1.2654186359200816E-2</v>
      </c>
      <c r="AG116" s="188"/>
      <c r="AH116" s="188"/>
      <c r="AI116" s="188"/>
    </row>
    <row r="117" spans="2:35" ht="10.5" customHeight="1" x14ac:dyDescent="0.25">
      <c r="B117" s="187" t="s">
        <v>1069</v>
      </c>
      <c r="C117" s="188"/>
      <c r="D117" s="188"/>
      <c r="E117" s="188"/>
      <c r="F117" s="188"/>
      <c r="G117" s="188"/>
      <c r="H117" s="188"/>
      <c r="I117" s="273">
        <v>234534542.00000036</v>
      </c>
      <c r="J117" s="188"/>
      <c r="K117" s="188"/>
      <c r="L117" s="188"/>
      <c r="M117" s="188"/>
      <c r="N117" s="188"/>
      <c r="O117" s="188"/>
      <c r="P117" s="188"/>
      <c r="Q117" s="188"/>
      <c r="R117" s="188"/>
      <c r="S117" s="188"/>
      <c r="T117" s="271">
        <v>1.5521563323705724E-2</v>
      </c>
      <c r="U117" s="188"/>
      <c r="V117" s="188"/>
      <c r="W117" s="188"/>
      <c r="X117" s="188"/>
      <c r="Y117" s="188"/>
      <c r="Z117" s="188"/>
      <c r="AA117" s="192">
        <v>3393</v>
      </c>
      <c r="AB117" s="188"/>
      <c r="AC117" s="188"/>
      <c r="AD117" s="188"/>
      <c r="AE117" s="188"/>
      <c r="AF117" s="271">
        <v>1.5257872891531049E-2</v>
      </c>
      <c r="AG117" s="188"/>
      <c r="AH117" s="188"/>
      <c r="AI117" s="188"/>
    </row>
    <row r="118" spans="2:35" ht="10.5" customHeight="1" x14ac:dyDescent="0.25">
      <c r="B118" s="187" t="s">
        <v>1070</v>
      </c>
      <c r="C118" s="188"/>
      <c r="D118" s="188"/>
      <c r="E118" s="188"/>
      <c r="F118" s="188"/>
      <c r="G118" s="188"/>
      <c r="H118" s="188"/>
      <c r="I118" s="273">
        <v>889801242.43000376</v>
      </c>
      <c r="J118" s="188"/>
      <c r="K118" s="188"/>
      <c r="L118" s="188"/>
      <c r="M118" s="188"/>
      <c r="N118" s="188"/>
      <c r="O118" s="188"/>
      <c r="P118" s="188"/>
      <c r="Q118" s="188"/>
      <c r="R118" s="188"/>
      <c r="S118" s="188"/>
      <c r="T118" s="271">
        <v>5.8887301683217777E-2</v>
      </c>
      <c r="U118" s="188"/>
      <c r="V118" s="188"/>
      <c r="W118" s="188"/>
      <c r="X118" s="188"/>
      <c r="Y118" s="188"/>
      <c r="Z118" s="188"/>
      <c r="AA118" s="192">
        <v>11605</v>
      </c>
      <c r="AB118" s="188"/>
      <c r="AC118" s="188"/>
      <c r="AD118" s="188"/>
      <c r="AE118" s="188"/>
      <c r="AF118" s="271">
        <v>5.2186152344891781E-2</v>
      </c>
      <c r="AG118" s="188"/>
      <c r="AH118" s="188"/>
      <c r="AI118" s="188"/>
    </row>
    <row r="119" spans="2:35" ht="10.5" customHeight="1" x14ac:dyDescent="0.25">
      <c r="B119" s="187" t="s">
        <v>1071</v>
      </c>
      <c r="C119" s="188"/>
      <c r="D119" s="188"/>
      <c r="E119" s="188"/>
      <c r="F119" s="188"/>
      <c r="G119" s="188"/>
      <c r="H119" s="188"/>
      <c r="I119" s="273">
        <v>231133019.20999998</v>
      </c>
      <c r="J119" s="188"/>
      <c r="K119" s="188"/>
      <c r="L119" s="188"/>
      <c r="M119" s="188"/>
      <c r="N119" s="188"/>
      <c r="O119" s="188"/>
      <c r="P119" s="188"/>
      <c r="Q119" s="188"/>
      <c r="R119" s="188"/>
      <c r="S119" s="188"/>
      <c r="T119" s="271">
        <v>1.5296449568896767E-2</v>
      </c>
      <c r="U119" s="188"/>
      <c r="V119" s="188"/>
      <c r="W119" s="188"/>
      <c r="X119" s="188"/>
      <c r="Y119" s="188"/>
      <c r="Z119" s="188"/>
      <c r="AA119" s="192">
        <v>5377</v>
      </c>
      <c r="AB119" s="188"/>
      <c r="AC119" s="188"/>
      <c r="AD119" s="188"/>
      <c r="AE119" s="188"/>
      <c r="AF119" s="271">
        <v>2.4179658867598718E-2</v>
      </c>
      <c r="AG119" s="188"/>
      <c r="AH119" s="188"/>
      <c r="AI119" s="188"/>
    </row>
    <row r="120" spans="2:35" ht="10.5" customHeight="1" x14ac:dyDescent="0.25">
      <c r="B120" s="187" t="s">
        <v>1072</v>
      </c>
      <c r="C120" s="188"/>
      <c r="D120" s="188"/>
      <c r="E120" s="188"/>
      <c r="F120" s="188"/>
      <c r="G120" s="188"/>
      <c r="H120" s="188"/>
      <c r="I120" s="273">
        <v>3437894796.2300267</v>
      </c>
      <c r="J120" s="188"/>
      <c r="K120" s="188"/>
      <c r="L120" s="188"/>
      <c r="M120" s="188"/>
      <c r="N120" s="188"/>
      <c r="O120" s="188"/>
      <c r="P120" s="188"/>
      <c r="Q120" s="188"/>
      <c r="R120" s="188"/>
      <c r="S120" s="188"/>
      <c r="T120" s="271">
        <v>0.22752086462352597</v>
      </c>
      <c r="U120" s="188"/>
      <c r="V120" s="188"/>
      <c r="W120" s="188"/>
      <c r="X120" s="188"/>
      <c r="Y120" s="188"/>
      <c r="Z120" s="188"/>
      <c r="AA120" s="192">
        <v>41949</v>
      </c>
      <c r="AB120" s="188"/>
      <c r="AC120" s="188"/>
      <c r="AD120" s="188"/>
      <c r="AE120" s="188"/>
      <c r="AF120" s="271">
        <v>0.18863911285789448</v>
      </c>
      <c r="AG120" s="188"/>
      <c r="AH120" s="188"/>
      <c r="AI120" s="188"/>
    </row>
    <row r="121" spans="2:35" ht="10.5" customHeight="1" x14ac:dyDescent="0.25">
      <c r="B121" s="187" t="s">
        <v>1073</v>
      </c>
      <c r="C121" s="188"/>
      <c r="D121" s="188"/>
      <c r="E121" s="188"/>
      <c r="F121" s="188"/>
      <c r="G121" s="188"/>
      <c r="H121" s="188"/>
      <c r="I121" s="273">
        <v>332836353.1099999</v>
      </c>
      <c r="J121" s="188"/>
      <c r="K121" s="188"/>
      <c r="L121" s="188"/>
      <c r="M121" s="188"/>
      <c r="N121" s="188"/>
      <c r="O121" s="188"/>
      <c r="P121" s="188"/>
      <c r="Q121" s="188"/>
      <c r="R121" s="188"/>
      <c r="S121" s="188"/>
      <c r="T121" s="271">
        <v>2.2027205405113135E-2</v>
      </c>
      <c r="U121" s="188"/>
      <c r="V121" s="188"/>
      <c r="W121" s="188"/>
      <c r="X121" s="188"/>
      <c r="Y121" s="188"/>
      <c r="Z121" s="188"/>
      <c r="AA121" s="192">
        <v>4326</v>
      </c>
      <c r="AB121" s="188"/>
      <c r="AC121" s="188"/>
      <c r="AD121" s="188"/>
      <c r="AE121" s="188"/>
      <c r="AF121" s="271">
        <v>1.9453450671607225E-2</v>
      </c>
      <c r="AG121" s="188"/>
      <c r="AH121" s="188"/>
      <c r="AI121" s="188"/>
    </row>
    <row r="122" spans="2:35" ht="10.5" customHeight="1" x14ac:dyDescent="0.25">
      <c r="B122" s="187" t="s">
        <v>1074</v>
      </c>
      <c r="C122" s="188"/>
      <c r="D122" s="188"/>
      <c r="E122" s="188"/>
      <c r="F122" s="188"/>
      <c r="G122" s="188"/>
      <c r="H122" s="188"/>
      <c r="I122" s="273">
        <v>147439609.40999994</v>
      </c>
      <c r="J122" s="188"/>
      <c r="K122" s="188"/>
      <c r="L122" s="188"/>
      <c r="M122" s="188"/>
      <c r="N122" s="188"/>
      <c r="O122" s="188"/>
      <c r="P122" s="188"/>
      <c r="Q122" s="188"/>
      <c r="R122" s="188"/>
      <c r="S122" s="188"/>
      <c r="T122" s="271">
        <v>9.7575956802122086E-3</v>
      </c>
      <c r="U122" s="188"/>
      <c r="V122" s="188"/>
      <c r="W122" s="188"/>
      <c r="X122" s="188"/>
      <c r="Y122" s="188"/>
      <c r="Z122" s="188"/>
      <c r="AA122" s="192">
        <v>2073</v>
      </c>
      <c r="AB122" s="188"/>
      <c r="AC122" s="188"/>
      <c r="AD122" s="188"/>
      <c r="AE122" s="188"/>
      <c r="AF122" s="271">
        <v>9.3220072219698975E-3</v>
      </c>
      <c r="AG122" s="188"/>
      <c r="AH122" s="188"/>
      <c r="AI122" s="188"/>
    </row>
    <row r="123" spans="2:35" ht="10.5" customHeight="1" x14ac:dyDescent="0.25">
      <c r="B123" s="187" t="s">
        <v>1075</v>
      </c>
      <c r="C123" s="188"/>
      <c r="D123" s="188"/>
      <c r="E123" s="188"/>
      <c r="F123" s="188"/>
      <c r="G123" s="188"/>
      <c r="H123" s="188"/>
      <c r="I123" s="273">
        <v>200554511.98999995</v>
      </c>
      <c r="J123" s="188"/>
      <c r="K123" s="188"/>
      <c r="L123" s="188"/>
      <c r="M123" s="188"/>
      <c r="N123" s="188"/>
      <c r="O123" s="188"/>
      <c r="P123" s="188"/>
      <c r="Q123" s="188"/>
      <c r="R123" s="188"/>
      <c r="S123" s="188"/>
      <c r="T123" s="271">
        <v>1.3272755182081786E-2</v>
      </c>
      <c r="U123" s="188"/>
      <c r="V123" s="188"/>
      <c r="W123" s="188"/>
      <c r="X123" s="188"/>
      <c r="Y123" s="188"/>
      <c r="Z123" s="188"/>
      <c r="AA123" s="192">
        <v>2610</v>
      </c>
      <c r="AB123" s="188"/>
      <c r="AC123" s="188"/>
      <c r="AD123" s="188"/>
      <c r="AE123" s="188"/>
      <c r="AF123" s="271">
        <v>1.173682530117773E-2</v>
      </c>
      <c r="AG123" s="188"/>
      <c r="AH123" s="188"/>
      <c r="AI123" s="188"/>
    </row>
    <row r="124" spans="2:35" ht="10.5" customHeight="1" x14ac:dyDescent="0.25">
      <c r="B124" s="187" t="s">
        <v>1076</v>
      </c>
      <c r="C124" s="188"/>
      <c r="D124" s="188"/>
      <c r="E124" s="188"/>
      <c r="F124" s="188"/>
      <c r="G124" s="188"/>
      <c r="H124" s="188"/>
      <c r="I124" s="273">
        <v>130493279.28</v>
      </c>
      <c r="J124" s="188"/>
      <c r="K124" s="188"/>
      <c r="L124" s="188"/>
      <c r="M124" s="188"/>
      <c r="N124" s="188"/>
      <c r="O124" s="188"/>
      <c r="P124" s="188"/>
      <c r="Q124" s="188"/>
      <c r="R124" s="188"/>
      <c r="S124" s="188"/>
      <c r="T124" s="271">
        <v>8.6360826869695505E-3</v>
      </c>
      <c r="U124" s="188"/>
      <c r="V124" s="188"/>
      <c r="W124" s="188"/>
      <c r="X124" s="188"/>
      <c r="Y124" s="188"/>
      <c r="Z124" s="188"/>
      <c r="AA124" s="192">
        <v>1608</v>
      </c>
      <c r="AB124" s="188"/>
      <c r="AC124" s="188"/>
      <c r="AD124" s="188"/>
      <c r="AE124" s="188"/>
      <c r="AF124" s="271">
        <v>7.2309636338290378E-3</v>
      </c>
      <c r="AG124" s="188"/>
      <c r="AH124" s="188"/>
      <c r="AI124" s="188"/>
    </row>
    <row r="125" spans="2:35" ht="10.5" customHeight="1" x14ac:dyDescent="0.25">
      <c r="B125" s="187" t="s">
        <v>1077</v>
      </c>
      <c r="C125" s="188"/>
      <c r="D125" s="188"/>
      <c r="E125" s="188"/>
      <c r="F125" s="188"/>
      <c r="G125" s="188"/>
      <c r="H125" s="188"/>
      <c r="I125" s="273">
        <v>3233710498.0800099</v>
      </c>
      <c r="J125" s="188"/>
      <c r="K125" s="188"/>
      <c r="L125" s="188"/>
      <c r="M125" s="188"/>
      <c r="N125" s="188"/>
      <c r="O125" s="188"/>
      <c r="P125" s="188"/>
      <c r="Q125" s="188"/>
      <c r="R125" s="188"/>
      <c r="S125" s="188"/>
      <c r="T125" s="271">
        <v>0.21400788915127381</v>
      </c>
      <c r="U125" s="188"/>
      <c r="V125" s="188"/>
      <c r="W125" s="188"/>
      <c r="X125" s="188"/>
      <c r="Y125" s="188"/>
      <c r="Z125" s="188"/>
      <c r="AA125" s="192">
        <v>30840</v>
      </c>
      <c r="AB125" s="188"/>
      <c r="AC125" s="188"/>
      <c r="AD125" s="188"/>
      <c r="AE125" s="188"/>
      <c r="AF125" s="271">
        <v>0.13868340700701962</v>
      </c>
      <c r="AG125" s="188"/>
      <c r="AH125" s="188"/>
      <c r="AI125" s="188"/>
    </row>
    <row r="126" spans="2:35" ht="10.5" customHeight="1" x14ac:dyDescent="0.25">
      <c r="B126" s="187" t="s">
        <v>1082</v>
      </c>
      <c r="C126" s="188"/>
      <c r="D126" s="188"/>
      <c r="E126" s="188"/>
      <c r="F126" s="188"/>
      <c r="G126" s="188"/>
      <c r="H126" s="188"/>
      <c r="I126" s="273">
        <v>489095585.09999931</v>
      </c>
      <c r="J126" s="188"/>
      <c r="K126" s="188"/>
      <c r="L126" s="188"/>
      <c r="M126" s="188"/>
      <c r="N126" s="188"/>
      <c r="O126" s="188"/>
      <c r="P126" s="188"/>
      <c r="Q126" s="188"/>
      <c r="R126" s="188"/>
      <c r="S126" s="188"/>
      <c r="T126" s="271">
        <v>3.2368486239756231E-2</v>
      </c>
      <c r="U126" s="188"/>
      <c r="V126" s="188"/>
      <c r="W126" s="188"/>
      <c r="X126" s="188"/>
      <c r="Y126" s="188"/>
      <c r="Z126" s="188"/>
      <c r="AA126" s="192">
        <v>4638</v>
      </c>
      <c r="AB126" s="188"/>
      <c r="AC126" s="188"/>
      <c r="AD126" s="188"/>
      <c r="AE126" s="188"/>
      <c r="AF126" s="271">
        <v>2.085647346623077E-2</v>
      </c>
      <c r="AG126" s="188"/>
      <c r="AH126" s="188"/>
      <c r="AI126" s="188"/>
    </row>
    <row r="127" spans="2:35" ht="10.5" customHeight="1" x14ac:dyDescent="0.25">
      <c r="B127" s="187" t="s">
        <v>1085</v>
      </c>
      <c r="C127" s="188"/>
      <c r="D127" s="188"/>
      <c r="E127" s="188"/>
      <c r="F127" s="188"/>
      <c r="G127" s="188"/>
      <c r="H127" s="188"/>
      <c r="I127" s="273">
        <v>21595240.239999995</v>
      </c>
      <c r="J127" s="188"/>
      <c r="K127" s="188"/>
      <c r="L127" s="188"/>
      <c r="M127" s="188"/>
      <c r="N127" s="188"/>
      <c r="O127" s="188"/>
      <c r="P127" s="188"/>
      <c r="Q127" s="188"/>
      <c r="R127" s="188"/>
      <c r="S127" s="188"/>
      <c r="T127" s="271">
        <v>1.4291791990102567E-3</v>
      </c>
      <c r="U127" s="188"/>
      <c r="V127" s="188"/>
      <c r="W127" s="188"/>
      <c r="X127" s="188"/>
      <c r="Y127" s="188"/>
      <c r="Z127" s="188"/>
      <c r="AA127" s="192">
        <v>236</v>
      </c>
      <c r="AB127" s="188"/>
      <c r="AC127" s="188"/>
      <c r="AD127" s="188"/>
      <c r="AE127" s="188"/>
      <c r="AF127" s="271">
        <v>1.0612608318306301E-3</v>
      </c>
      <c r="AG127" s="188"/>
      <c r="AH127" s="188"/>
      <c r="AI127" s="188"/>
    </row>
    <row r="128" spans="2:35" ht="10.5" customHeight="1" x14ac:dyDescent="0.25">
      <c r="B128" s="187" t="s">
        <v>1080</v>
      </c>
      <c r="C128" s="188"/>
      <c r="D128" s="188"/>
      <c r="E128" s="188"/>
      <c r="F128" s="188"/>
      <c r="G128" s="188"/>
      <c r="H128" s="188"/>
      <c r="I128" s="273">
        <v>12191724.669999998</v>
      </c>
      <c r="J128" s="188"/>
      <c r="K128" s="188"/>
      <c r="L128" s="188"/>
      <c r="M128" s="188"/>
      <c r="N128" s="188"/>
      <c r="O128" s="188"/>
      <c r="P128" s="188"/>
      <c r="Q128" s="188"/>
      <c r="R128" s="188"/>
      <c r="S128" s="188"/>
      <c r="T128" s="271">
        <v>8.0685183886725716E-4</v>
      </c>
      <c r="U128" s="188"/>
      <c r="V128" s="188"/>
      <c r="W128" s="188"/>
      <c r="X128" s="188"/>
      <c r="Y128" s="188"/>
      <c r="Z128" s="188"/>
      <c r="AA128" s="192">
        <v>140</v>
      </c>
      <c r="AB128" s="188"/>
      <c r="AC128" s="188"/>
      <c r="AD128" s="188"/>
      <c r="AE128" s="188"/>
      <c r="AF128" s="271">
        <v>6.2956151040800086E-4</v>
      </c>
      <c r="AG128" s="188"/>
      <c r="AH128" s="188"/>
      <c r="AI128" s="188"/>
    </row>
    <row r="129" spans="2:35" ht="10.5" customHeight="1" x14ac:dyDescent="0.25">
      <c r="B129" s="187" t="s">
        <v>1083</v>
      </c>
      <c r="C129" s="188"/>
      <c r="D129" s="188"/>
      <c r="E129" s="188"/>
      <c r="F129" s="188"/>
      <c r="G129" s="188"/>
      <c r="H129" s="188"/>
      <c r="I129" s="273">
        <v>9733439.7900000028</v>
      </c>
      <c r="J129" s="188"/>
      <c r="K129" s="188"/>
      <c r="L129" s="188"/>
      <c r="M129" s="188"/>
      <c r="N129" s="188"/>
      <c r="O129" s="188"/>
      <c r="P129" s="188"/>
      <c r="Q129" s="188"/>
      <c r="R129" s="188"/>
      <c r="S129" s="188"/>
      <c r="T129" s="271">
        <v>6.4416183974282885E-4</v>
      </c>
      <c r="U129" s="188"/>
      <c r="V129" s="188"/>
      <c r="W129" s="188"/>
      <c r="X129" s="188"/>
      <c r="Y129" s="188"/>
      <c r="Z129" s="188"/>
      <c r="AA129" s="192">
        <v>107</v>
      </c>
      <c r="AB129" s="188"/>
      <c r="AC129" s="188"/>
      <c r="AD129" s="188"/>
      <c r="AE129" s="188"/>
      <c r="AF129" s="271">
        <v>4.8116486866897206E-4</v>
      </c>
      <c r="AG129" s="188"/>
      <c r="AH129" s="188"/>
      <c r="AI129" s="188"/>
    </row>
    <row r="130" spans="2:35" ht="10.5" customHeight="1" x14ac:dyDescent="0.25">
      <c r="B130" s="187" t="s">
        <v>1079</v>
      </c>
      <c r="C130" s="188"/>
      <c r="D130" s="188"/>
      <c r="E130" s="188"/>
      <c r="F130" s="188"/>
      <c r="G130" s="188"/>
      <c r="H130" s="188"/>
      <c r="I130" s="273">
        <v>219292521.07000011</v>
      </c>
      <c r="J130" s="188"/>
      <c r="K130" s="188"/>
      <c r="L130" s="188"/>
      <c r="M130" s="188"/>
      <c r="N130" s="188"/>
      <c r="O130" s="188"/>
      <c r="P130" s="188"/>
      <c r="Q130" s="188"/>
      <c r="R130" s="188"/>
      <c r="S130" s="188"/>
      <c r="T130" s="271">
        <v>1.4512842002620974E-2</v>
      </c>
      <c r="U130" s="188"/>
      <c r="V130" s="188"/>
      <c r="W130" s="188"/>
      <c r="X130" s="188"/>
      <c r="Y130" s="188"/>
      <c r="Z130" s="188"/>
      <c r="AA130" s="192">
        <v>2871</v>
      </c>
      <c r="AB130" s="188"/>
      <c r="AC130" s="188"/>
      <c r="AD130" s="188"/>
      <c r="AE130" s="188"/>
      <c r="AF130" s="271">
        <v>1.2910507831295503E-2</v>
      </c>
      <c r="AG130" s="188"/>
      <c r="AH130" s="188"/>
      <c r="AI130" s="188"/>
    </row>
    <row r="131" spans="2:35" ht="10.5" customHeight="1" x14ac:dyDescent="0.25">
      <c r="B131" s="187" t="s">
        <v>1081</v>
      </c>
      <c r="C131" s="188"/>
      <c r="D131" s="188"/>
      <c r="E131" s="188"/>
      <c r="F131" s="188"/>
      <c r="G131" s="188"/>
      <c r="H131" s="188"/>
      <c r="I131" s="273">
        <v>33025783.129999984</v>
      </c>
      <c r="J131" s="188"/>
      <c r="K131" s="188"/>
      <c r="L131" s="188"/>
      <c r="M131" s="188"/>
      <c r="N131" s="188"/>
      <c r="O131" s="188"/>
      <c r="P131" s="188"/>
      <c r="Q131" s="188"/>
      <c r="R131" s="188"/>
      <c r="S131" s="188"/>
      <c r="T131" s="271">
        <v>2.1856558091441652E-3</v>
      </c>
      <c r="U131" s="188"/>
      <c r="V131" s="188"/>
      <c r="W131" s="188"/>
      <c r="X131" s="188"/>
      <c r="Y131" s="188"/>
      <c r="Z131" s="188"/>
      <c r="AA131" s="192">
        <v>390</v>
      </c>
      <c r="AB131" s="188"/>
      <c r="AC131" s="188"/>
      <c r="AD131" s="188"/>
      <c r="AE131" s="188"/>
      <c r="AF131" s="271">
        <v>1.7537784932794309E-3</v>
      </c>
      <c r="AG131" s="188"/>
      <c r="AH131" s="188"/>
      <c r="AI131" s="188"/>
    </row>
    <row r="132" spans="2:35" ht="10.5" customHeight="1" x14ac:dyDescent="0.25">
      <c r="B132" s="187" t="s">
        <v>1086</v>
      </c>
      <c r="C132" s="188"/>
      <c r="D132" s="188"/>
      <c r="E132" s="188"/>
      <c r="F132" s="188"/>
      <c r="G132" s="188"/>
      <c r="H132" s="188"/>
      <c r="I132" s="273">
        <v>25086.82</v>
      </c>
      <c r="J132" s="188"/>
      <c r="K132" s="188"/>
      <c r="L132" s="188"/>
      <c r="M132" s="188"/>
      <c r="N132" s="188"/>
      <c r="O132" s="188"/>
      <c r="P132" s="188"/>
      <c r="Q132" s="188"/>
      <c r="R132" s="188"/>
      <c r="S132" s="188"/>
      <c r="T132" s="271">
        <v>1.6602529499488678E-6</v>
      </c>
      <c r="U132" s="188"/>
      <c r="V132" s="188"/>
      <c r="W132" s="188"/>
      <c r="X132" s="188"/>
      <c r="Y132" s="188"/>
      <c r="Z132" s="188"/>
      <c r="AA132" s="192">
        <v>1</v>
      </c>
      <c r="AB132" s="188"/>
      <c r="AC132" s="188"/>
      <c r="AD132" s="188"/>
      <c r="AE132" s="188"/>
      <c r="AF132" s="271">
        <v>4.4968679314857199E-6</v>
      </c>
      <c r="AG132" s="188"/>
      <c r="AH132" s="188"/>
      <c r="AI132" s="188"/>
    </row>
    <row r="133" spans="2:35" ht="10.5" customHeight="1" x14ac:dyDescent="0.25">
      <c r="B133" s="187" t="s">
        <v>1087</v>
      </c>
      <c r="C133" s="188"/>
      <c r="D133" s="188"/>
      <c r="E133" s="188"/>
      <c r="F133" s="188"/>
      <c r="G133" s="188"/>
      <c r="H133" s="188"/>
      <c r="I133" s="273">
        <v>666142.54999999993</v>
      </c>
      <c r="J133" s="188"/>
      <c r="K133" s="188"/>
      <c r="L133" s="188"/>
      <c r="M133" s="188"/>
      <c r="N133" s="188"/>
      <c r="O133" s="188"/>
      <c r="P133" s="188"/>
      <c r="Q133" s="188"/>
      <c r="R133" s="188"/>
      <c r="S133" s="188"/>
      <c r="T133" s="271">
        <v>4.4085505206477383E-5</v>
      </c>
      <c r="U133" s="188"/>
      <c r="V133" s="188"/>
      <c r="W133" s="188"/>
      <c r="X133" s="188"/>
      <c r="Y133" s="188"/>
      <c r="Z133" s="188"/>
      <c r="AA133" s="192">
        <v>7</v>
      </c>
      <c r="AB133" s="188"/>
      <c r="AC133" s="188"/>
      <c r="AD133" s="188"/>
      <c r="AE133" s="188"/>
      <c r="AF133" s="271">
        <v>3.1478075520400039E-5</v>
      </c>
      <c r="AG133" s="188"/>
      <c r="AH133" s="188"/>
      <c r="AI133" s="188"/>
    </row>
    <row r="134" spans="2:35" ht="10.5" customHeight="1" x14ac:dyDescent="0.25">
      <c r="B134" s="187" t="s">
        <v>1088</v>
      </c>
      <c r="C134" s="188"/>
      <c r="D134" s="188"/>
      <c r="E134" s="188"/>
      <c r="F134" s="188"/>
      <c r="G134" s="188"/>
      <c r="H134" s="188"/>
      <c r="I134" s="273">
        <v>14873.61</v>
      </c>
      <c r="J134" s="188"/>
      <c r="K134" s="188"/>
      <c r="L134" s="188"/>
      <c r="M134" s="188"/>
      <c r="N134" s="188"/>
      <c r="O134" s="188"/>
      <c r="P134" s="188"/>
      <c r="Q134" s="188"/>
      <c r="R134" s="188"/>
      <c r="S134" s="188"/>
      <c r="T134" s="271">
        <v>9.8433977996768732E-7</v>
      </c>
      <c r="U134" s="188"/>
      <c r="V134" s="188"/>
      <c r="W134" s="188"/>
      <c r="X134" s="188"/>
      <c r="Y134" s="188"/>
      <c r="Z134" s="188"/>
      <c r="AA134" s="192">
        <v>1</v>
      </c>
      <c r="AB134" s="188"/>
      <c r="AC134" s="188"/>
      <c r="AD134" s="188"/>
      <c r="AE134" s="188"/>
      <c r="AF134" s="271">
        <v>4.4968679314857199E-6</v>
      </c>
      <c r="AG134" s="188"/>
      <c r="AH134" s="188"/>
      <c r="AI134" s="188"/>
    </row>
    <row r="135" spans="2:35" ht="10.5" customHeight="1" x14ac:dyDescent="0.25">
      <c r="B135" s="187" t="s">
        <v>1089</v>
      </c>
      <c r="C135" s="188"/>
      <c r="D135" s="188"/>
      <c r="E135" s="188"/>
      <c r="F135" s="188"/>
      <c r="G135" s="188"/>
      <c r="H135" s="188"/>
      <c r="I135" s="273">
        <v>115523.6</v>
      </c>
      <c r="J135" s="188"/>
      <c r="K135" s="188"/>
      <c r="L135" s="188"/>
      <c r="M135" s="188"/>
      <c r="N135" s="188"/>
      <c r="O135" s="188"/>
      <c r="P135" s="188"/>
      <c r="Q135" s="188"/>
      <c r="R135" s="188"/>
      <c r="S135" s="188"/>
      <c r="T135" s="271">
        <v>7.645385014470269E-6</v>
      </c>
      <c r="U135" s="188"/>
      <c r="V135" s="188"/>
      <c r="W135" s="188"/>
      <c r="X135" s="188"/>
      <c r="Y135" s="188"/>
      <c r="Z135" s="188"/>
      <c r="AA135" s="192">
        <v>1</v>
      </c>
      <c r="AB135" s="188"/>
      <c r="AC135" s="188"/>
      <c r="AD135" s="188"/>
      <c r="AE135" s="188"/>
      <c r="AF135" s="271">
        <v>4.4968679314857199E-6</v>
      </c>
      <c r="AG135" s="188"/>
      <c r="AH135" s="188"/>
      <c r="AI135" s="188"/>
    </row>
    <row r="136" spans="2:35" ht="10.5" customHeight="1" x14ac:dyDescent="0.25">
      <c r="B136" s="187" t="s">
        <v>1090</v>
      </c>
      <c r="C136" s="188"/>
      <c r="D136" s="188"/>
      <c r="E136" s="188"/>
      <c r="F136" s="188"/>
      <c r="G136" s="188"/>
      <c r="H136" s="188"/>
      <c r="I136" s="273">
        <v>305528.88</v>
      </c>
      <c r="J136" s="188"/>
      <c r="K136" s="188"/>
      <c r="L136" s="188"/>
      <c r="M136" s="188"/>
      <c r="N136" s="188"/>
      <c r="O136" s="188"/>
      <c r="P136" s="188"/>
      <c r="Q136" s="188"/>
      <c r="R136" s="188"/>
      <c r="S136" s="188"/>
      <c r="T136" s="271">
        <v>2.0219988994801799E-5</v>
      </c>
      <c r="U136" s="188"/>
      <c r="V136" s="188"/>
      <c r="W136" s="188"/>
      <c r="X136" s="188"/>
      <c r="Y136" s="188"/>
      <c r="Z136" s="188"/>
      <c r="AA136" s="192">
        <v>4</v>
      </c>
      <c r="AB136" s="188"/>
      <c r="AC136" s="188"/>
      <c r="AD136" s="188"/>
      <c r="AE136" s="188"/>
      <c r="AF136" s="271">
        <v>1.798747172594288E-5</v>
      </c>
      <c r="AG136" s="188"/>
      <c r="AH136" s="188"/>
      <c r="AI136" s="188"/>
    </row>
    <row r="137" spans="2:35" ht="10.5" customHeight="1" x14ac:dyDescent="0.25">
      <c r="B137" s="187" t="s">
        <v>1091</v>
      </c>
      <c r="C137" s="188"/>
      <c r="D137" s="188"/>
      <c r="E137" s="188"/>
      <c r="F137" s="188"/>
      <c r="G137" s="188"/>
      <c r="H137" s="188"/>
      <c r="I137" s="273">
        <v>277373.39</v>
      </c>
      <c r="J137" s="188"/>
      <c r="K137" s="188"/>
      <c r="L137" s="188"/>
      <c r="M137" s="188"/>
      <c r="N137" s="188"/>
      <c r="O137" s="188"/>
      <c r="P137" s="188"/>
      <c r="Q137" s="188"/>
      <c r="R137" s="188"/>
      <c r="S137" s="188"/>
      <c r="T137" s="271">
        <v>1.8356650583247212E-5</v>
      </c>
      <c r="U137" s="188"/>
      <c r="V137" s="188"/>
      <c r="W137" s="188"/>
      <c r="X137" s="188"/>
      <c r="Y137" s="188"/>
      <c r="Z137" s="188"/>
      <c r="AA137" s="192">
        <v>3</v>
      </c>
      <c r="AB137" s="188"/>
      <c r="AC137" s="188"/>
      <c r="AD137" s="188"/>
      <c r="AE137" s="188"/>
      <c r="AF137" s="271">
        <v>1.3490603794457161E-5</v>
      </c>
      <c r="AG137" s="188"/>
      <c r="AH137" s="188"/>
      <c r="AI137" s="188"/>
    </row>
    <row r="138" spans="2:35" ht="10.5" customHeight="1" x14ac:dyDescent="0.25">
      <c r="B138" s="187" t="s">
        <v>1078</v>
      </c>
      <c r="C138" s="188"/>
      <c r="D138" s="188"/>
      <c r="E138" s="188"/>
      <c r="F138" s="188"/>
      <c r="G138" s="188"/>
      <c r="H138" s="188"/>
      <c r="I138" s="273">
        <v>2882235.72</v>
      </c>
      <c r="J138" s="188"/>
      <c r="K138" s="188"/>
      <c r="L138" s="188"/>
      <c r="M138" s="188"/>
      <c r="N138" s="188"/>
      <c r="O138" s="188"/>
      <c r="P138" s="188"/>
      <c r="Q138" s="188"/>
      <c r="R138" s="188"/>
      <c r="S138" s="188"/>
      <c r="T138" s="271">
        <v>1.9074718743061094E-4</v>
      </c>
      <c r="U138" s="188"/>
      <c r="V138" s="188"/>
      <c r="W138" s="188"/>
      <c r="X138" s="188"/>
      <c r="Y138" s="188"/>
      <c r="Z138" s="188"/>
      <c r="AA138" s="192">
        <v>39</v>
      </c>
      <c r="AB138" s="188"/>
      <c r="AC138" s="188"/>
      <c r="AD138" s="188"/>
      <c r="AE138" s="188"/>
      <c r="AF138" s="271">
        <v>1.753778493279431E-4</v>
      </c>
      <c r="AG138" s="188"/>
      <c r="AH138" s="188"/>
      <c r="AI138" s="188"/>
    </row>
    <row r="139" spans="2:35" ht="10.5" customHeight="1" x14ac:dyDescent="0.25">
      <c r="B139" s="187" t="s">
        <v>1092</v>
      </c>
      <c r="C139" s="188"/>
      <c r="D139" s="188"/>
      <c r="E139" s="188"/>
      <c r="F139" s="188"/>
      <c r="G139" s="188"/>
      <c r="H139" s="188"/>
      <c r="I139" s="273">
        <v>90962.82</v>
      </c>
      <c r="J139" s="188"/>
      <c r="K139" s="188"/>
      <c r="L139" s="188"/>
      <c r="M139" s="188"/>
      <c r="N139" s="188"/>
      <c r="O139" s="188"/>
      <c r="P139" s="188"/>
      <c r="Q139" s="188"/>
      <c r="R139" s="188"/>
      <c r="S139" s="188"/>
      <c r="T139" s="271">
        <v>6.0199455427458676E-6</v>
      </c>
      <c r="U139" s="188"/>
      <c r="V139" s="188"/>
      <c r="W139" s="188"/>
      <c r="X139" s="188"/>
      <c r="Y139" s="188"/>
      <c r="Z139" s="188"/>
      <c r="AA139" s="192">
        <v>4</v>
      </c>
      <c r="AB139" s="188"/>
      <c r="AC139" s="188"/>
      <c r="AD139" s="188"/>
      <c r="AE139" s="188"/>
      <c r="AF139" s="271">
        <v>1.798747172594288E-5</v>
      </c>
      <c r="AG139" s="188"/>
      <c r="AH139" s="188"/>
      <c r="AI139" s="188"/>
    </row>
    <row r="140" spans="2:35" ht="10.5" customHeight="1" x14ac:dyDescent="0.25">
      <c r="B140" s="187" t="s">
        <v>1093</v>
      </c>
      <c r="C140" s="188"/>
      <c r="D140" s="188"/>
      <c r="E140" s="188"/>
      <c r="F140" s="188"/>
      <c r="G140" s="188"/>
      <c r="H140" s="188"/>
      <c r="I140" s="273">
        <v>3774.43</v>
      </c>
      <c r="J140" s="188"/>
      <c r="K140" s="188"/>
      <c r="L140" s="188"/>
      <c r="M140" s="188"/>
      <c r="N140" s="188"/>
      <c r="O140" s="188"/>
      <c r="P140" s="188"/>
      <c r="Q140" s="188"/>
      <c r="R140" s="188"/>
      <c r="S140" s="188"/>
      <c r="T140" s="271">
        <v>2.4979286102724478E-7</v>
      </c>
      <c r="U140" s="188"/>
      <c r="V140" s="188"/>
      <c r="W140" s="188"/>
      <c r="X140" s="188"/>
      <c r="Y140" s="188"/>
      <c r="Z140" s="188"/>
      <c r="AA140" s="192">
        <v>1</v>
      </c>
      <c r="AB140" s="188"/>
      <c r="AC140" s="188"/>
      <c r="AD140" s="188"/>
      <c r="AE140" s="188"/>
      <c r="AF140" s="271">
        <v>4.4968679314857199E-6</v>
      </c>
      <c r="AG140" s="188"/>
      <c r="AH140" s="188"/>
      <c r="AI140" s="188"/>
    </row>
    <row r="141" spans="2:35" ht="12.75" customHeight="1" x14ac:dyDescent="0.25">
      <c r="B141" s="279"/>
      <c r="C141" s="275"/>
      <c r="D141" s="275"/>
      <c r="E141" s="275"/>
      <c r="F141" s="275"/>
      <c r="G141" s="275"/>
      <c r="H141" s="275"/>
      <c r="I141" s="276">
        <v>15110239678.100027</v>
      </c>
      <c r="J141" s="275"/>
      <c r="K141" s="275"/>
      <c r="L141" s="275"/>
      <c r="M141" s="275"/>
      <c r="N141" s="275"/>
      <c r="O141" s="275"/>
      <c r="P141" s="275"/>
      <c r="Q141" s="275"/>
      <c r="R141" s="275"/>
      <c r="S141" s="275"/>
      <c r="T141" s="277">
        <v>0.99999999999999356</v>
      </c>
      <c r="U141" s="275"/>
      <c r="V141" s="275"/>
      <c r="W141" s="275"/>
      <c r="X141" s="275"/>
      <c r="Y141" s="275"/>
      <c r="Z141" s="275"/>
      <c r="AA141" s="278">
        <v>222377</v>
      </c>
      <c r="AB141" s="275"/>
      <c r="AC141" s="275"/>
      <c r="AD141" s="275"/>
      <c r="AE141" s="275"/>
      <c r="AF141" s="277">
        <v>1</v>
      </c>
      <c r="AG141" s="275"/>
      <c r="AH141" s="275"/>
      <c r="AI141" s="275"/>
    </row>
    <row r="142" spans="2:35" ht="9"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8.75" customHeight="1" x14ac:dyDescent="0.25">
      <c r="B143" s="201" t="s">
        <v>1038</v>
      </c>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3"/>
    </row>
    <row r="144" spans="2:35" ht="8.2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2:35" ht="12.75" customHeight="1" x14ac:dyDescent="0.25">
      <c r="B145" s="191" t="s">
        <v>1094</v>
      </c>
      <c r="C145" s="186"/>
      <c r="D145" s="186"/>
      <c r="E145" s="186"/>
      <c r="F145" s="186"/>
      <c r="G145" s="186"/>
      <c r="H145" s="186"/>
      <c r="I145" s="191" t="s">
        <v>1049</v>
      </c>
      <c r="J145" s="186"/>
      <c r="K145" s="186"/>
      <c r="L145" s="186"/>
      <c r="M145" s="186"/>
      <c r="N145" s="186"/>
      <c r="O145" s="186"/>
      <c r="P145" s="186"/>
      <c r="Q145" s="186"/>
      <c r="R145" s="191" t="s">
        <v>1050</v>
      </c>
      <c r="S145" s="186"/>
      <c r="T145" s="186"/>
      <c r="U145" s="186"/>
      <c r="V145" s="186"/>
      <c r="W145" s="186"/>
      <c r="X145" s="186"/>
      <c r="Y145" s="186"/>
      <c r="Z145" s="191" t="s">
        <v>1051</v>
      </c>
      <c r="AA145" s="186"/>
      <c r="AB145" s="186"/>
      <c r="AC145" s="186"/>
      <c r="AD145" s="186"/>
      <c r="AE145" s="191" t="s">
        <v>1050</v>
      </c>
      <c r="AF145" s="186"/>
      <c r="AG145" s="186"/>
      <c r="AH145" s="186"/>
      <c r="AI145" s="186"/>
    </row>
    <row r="146" spans="2:35" ht="12" customHeight="1" x14ac:dyDescent="0.25">
      <c r="B146" s="280">
        <v>1990</v>
      </c>
      <c r="C146" s="188"/>
      <c r="D146" s="188"/>
      <c r="E146" s="188"/>
      <c r="F146" s="188"/>
      <c r="G146" s="188"/>
      <c r="H146" s="188"/>
      <c r="I146" s="273">
        <v>83093.91</v>
      </c>
      <c r="J146" s="188"/>
      <c r="K146" s="188"/>
      <c r="L146" s="188"/>
      <c r="M146" s="188"/>
      <c r="N146" s="188"/>
      <c r="O146" s="188"/>
      <c r="P146" s="188"/>
      <c r="Q146" s="188"/>
      <c r="R146" s="271">
        <v>5.4991788198060028E-6</v>
      </c>
      <c r="S146" s="188"/>
      <c r="T146" s="188"/>
      <c r="U146" s="188"/>
      <c r="V146" s="188"/>
      <c r="W146" s="188"/>
      <c r="X146" s="188"/>
      <c r="Y146" s="188"/>
      <c r="Z146" s="192">
        <v>6</v>
      </c>
      <c r="AA146" s="188"/>
      <c r="AB146" s="188"/>
      <c r="AC146" s="188"/>
      <c r="AD146" s="188"/>
      <c r="AE146" s="271">
        <v>2.6981207588914321E-5</v>
      </c>
      <c r="AF146" s="188"/>
      <c r="AG146" s="188"/>
      <c r="AH146" s="188"/>
      <c r="AI146" s="188"/>
    </row>
    <row r="147" spans="2:35" ht="12" customHeight="1" x14ac:dyDescent="0.25">
      <c r="B147" s="280">
        <v>1992</v>
      </c>
      <c r="C147" s="188"/>
      <c r="D147" s="188"/>
      <c r="E147" s="188"/>
      <c r="F147" s="188"/>
      <c r="G147" s="188"/>
      <c r="H147" s="188"/>
      <c r="I147" s="273">
        <v>10304.24</v>
      </c>
      <c r="J147" s="188"/>
      <c r="K147" s="188"/>
      <c r="L147" s="188"/>
      <c r="M147" s="188"/>
      <c r="N147" s="188"/>
      <c r="O147" s="188"/>
      <c r="P147" s="188"/>
      <c r="Q147" s="188"/>
      <c r="R147" s="271">
        <v>6.8193756151561285E-7</v>
      </c>
      <c r="S147" s="188"/>
      <c r="T147" s="188"/>
      <c r="U147" s="188"/>
      <c r="V147" s="188"/>
      <c r="W147" s="188"/>
      <c r="X147" s="188"/>
      <c r="Y147" s="188"/>
      <c r="Z147" s="192">
        <v>2</v>
      </c>
      <c r="AA147" s="188"/>
      <c r="AB147" s="188"/>
      <c r="AC147" s="188"/>
      <c r="AD147" s="188"/>
      <c r="AE147" s="271">
        <v>8.9937358629714399E-6</v>
      </c>
      <c r="AF147" s="188"/>
      <c r="AG147" s="188"/>
      <c r="AH147" s="188"/>
      <c r="AI147" s="188"/>
    </row>
    <row r="148" spans="2:35" ht="12" customHeight="1" x14ac:dyDescent="0.25">
      <c r="B148" s="280">
        <v>1993</v>
      </c>
      <c r="C148" s="188"/>
      <c r="D148" s="188"/>
      <c r="E148" s="188"/>
      <c r="F148" s="188"/>
      <c r="G148" s="188"/>
      <c r="H148" s="188"/>
      <c r="I148" s="273">
        <v>42718.53</v>
      </c>
      <c r="J148" s="188"/>
      <c r="K148" s="188"/>
      <c r="L148" s="188"/>
      <c r="M148" s="188"/>
      <c r="N148" s="188"/>
      <c r="O148" s="188"/>
      <c r="P148" s="188"/>
      <c r="Q148" s="188"/>
      <c r="R148" s="271">
        <v>2.8271245797585806E-6</v>
      </c>
      <c r="S148" s="188"/>
      <c r="T148" s="188"/>
      <c r="U148" s="188"/>
      <c r="V148" s="188"/>
      <c r="W148" s="188"/>
      <c r="X148" s="188"/>
      <c r="Y148" s="188"/>
      <c r="Z148" s="192">
        <v>4</v>
      </c>
      <c r="AA148" s="188"/>
      <c r="AB148" s="188"/>
      <c r="AC148" s="188"/>
      <c r="AD148" s="188"/>
      <c r="AE148" s="271">
        <v>1.798747172594288E-5</v>
      </c>
      <c r="AF148" s="188"/>
      <c r="AG148" s="188"/>
      <c r="AH148" s="188"/>
      <c r="AI148" s="188"/>
    </row>
    <row r="149" spans="2:35" ht="12" customHeight="1" x14ac:dyDescent="0.25">
      <c r="B149" s="280">
        <v>1996</v>
      </c>
      <c r="C149" s="188"/>
      <c r="D149" s="188"/>
      <c r="E149" s="188"/>
      <c r="F149" s="188"/>
      <c r="G149" s="188"/>
      <c r="H149" s="188"/>
      <c r="I149" s="273">
        <v>109802.43999999999</v>
      </c>
      <c r="J149" s="188"/>
      <c r="K149" s="188"/>
      <c r="L149" s="188"/>
      <c r="M149" s="188"/>
      <c r="N149" s="188"/>
      <c r="O149" s="188"/>
      <c r="P149" s="188"/>
      <c r="Q149" s="188"/>
      <c r="R149" s="271">
        <v>7.2667570031428212E-6</v>
      </c>
      <c r="S149" s="188"/>
      <c r="T149" s="188"/>
      <c r="U149" s="188"/>
      <c r="V149" s="188"/>
      <c r="W149" s="188"/>
      <c r="X149" s="188"/>
      <c r="Y149" s="188"/>
      <c r="Z149" s="192">
        <v>24</v>
      </c>
      <c r="AA149" s="188"/>
      <c r="AB149" s="188"/>
      <c r="AC149" s="188"/>
      <c r="AD149" s="188"/>
      <c r="AE149" s="271">
        <v>1.0792483035565729E-4</v>
      </c>
      <c r="AF149" s="188"/>
      <c r="AG149" s="188"/>
      <c r="AH149" s="188"/>
      <c r="AI149" s="188"/>
    </row>
    <row r="150" spans="2:35" ht="12" customHeight="1" x14ac:dyDescent="0.25">
      <c r="B150" s="280">
        <v>1997</v>
      </c>
      <c r="C150" s="188"/>
      <c r="D150" s="188"/>
      <c r="E150" s="188"/>
      <c r="F150" s="188"/>
      <c r="G150" s="188"/>
      <c r="H150" s="188"/>
      <c r="I150" s="273">
        <v>293800.83</v>
      </c>
      <c r="J150" s="188"/>
      <c r="K150" s="188"/>
      <c r="L150" s="188"/>
      <c r="M150" s="188"/>
      <c r="N150" s="188"/>
      <c r="O150" s="188"/>
      <c r="P150" s="188"/>
      <c r="Q150" s="188"/>
      <c r="R150" s="271">
        <v>1.9443823278714698E-5</v>
      </c>
      <c r="S150" s="188"/>
      <c r="T150" s="188"/>
      <c r="U150" s="188"/>
      <c r="V150" s="188"/>
      <c r="W150" s="188"/>
      <c r="X150" s="188"/>
      <c r="Y150" s="188"/>
      <c r="Z150" s="192">
        <v>24</v>
      </c>
      <c r="AA150" s="188"/>
      <c r="AB150" s="188"/>
      <c r="AC150" s="188"/>
      <c r="AD150" s="188"/>
      <c r="AE150" s="271">
        <v>1.0792483035565729E-4</v>
      </c>
      <c r="AF150" s="188"/>
      <c r="AG150" s="188"/>
      <c r="AH150" s="188"/>
      <c r="AI150" s="188"/>
    </row>
    <row r="151" spans="2:35" ht="12" customHeight="1" x14ac:dyDescent="0.25">
      <c r="B151" s="280">
        <v>1998</v>
      </c>
      <c r="C151" s="188"/>
      <c r="D151" s="188"/>
      <c r="E151" s="188"/>
      <c r="F151" s="188"/>
      <c r="G151" s="188"/>
      <c r="H151" s="188"/>
      <c r="I151" s="273">
        <v>227807.26999999993</v>
      </c>
      <c r="J151" s="188"/>
      <c r="K151" s="188"/>
      <c r="L151" s="188"/>
      <c r="M151" s="188"/>
      <c r="N151" s="188"/>
      <c r="O151" s="188"/>
      <c r="P151" s="188"/>
      <c r="Q151" s="188"/>
      <c r="R151" s="271">
        <v>1.5076350531366582E-5</v>
      </c>
      <c r="S151" s="188"/>
      <c r="T151" s="188"/>
      <c r="U151" s="188"/>
      <c r="V151" s="188"/>
      <c r="W151" s="188"/>
      <c r="X151" s="188"/>
      <c r="Y151" s="188"/>
      <c r="Z151" s="192">
        <v>21</v>
      </c>
      <c r="AA151" s="188"/>
      <c r="AB151" s="188"/>
      <c r="AC151" s="188"/>
      <c r="AD151" s="188"/>
      <c r="AE151" s="271">
        <v>9.4434226561200123E-5</v>
      </c>
      <c r="AF151" s="188"/>
      <c r="AG151" s="188"/>
      <c r="AH151" s="188"/>
      <c r="AI151" s="188"/>
    </row>
    <row r="152" spans="2:35" ht="12" customHeight="1" x14ac:dyDescent="0.25">
      <c r="B152" s="280">
        <v>1999</v>
      </c>
      <c r="C152" s="188"/>
      <c r="D152" s="188"/>
      <c r="E152" s="188"/>
      <c r="F152" s="188"/>
      <c r="G152" s="188"/>
      <c r="H152" s="188"/>
      <c r="I152" s="273">
        <v>1715241.0200000003</v>
      </c>
      <c r="J152" s="188"/>
      <c r="K152" s="188"/>
      <c r="L152" s="188"/>
      <c r="M152" s="188"/>
      <c r="N152" s="188"/>
      <c r="O152" s="188"/>
      <c r="P152" s="188"/>
      <c r="Q152" s="188"/>
      <c r="R152" s="271">
        <v>1.1351514314402157E-4</v>
      </c>
      <c r="S152" s="188"/>
      <c r="T152" s="188"/>
      <c r="U152" s="188"/>
      <c r="V152" s="188"/>
      <c r="W152" s="188"/>
      <c r="X152" s="188"/>
      <c r="Y152" s="188"/>
      <c r="Z152" s="192">
        <v>116</v>
      </c>
      <c r="AA152" s="188"/>
      <c r="AB152" s="188"/>
      <c r="AC152" s="188"/>
      <c r="AD152" s="188"/>
      <c r="AE152" s="271">
        <v>5.2163668005234356E-4</v>
      </c>
      <c r="AF152" s="188"/>
      <c r="AG152" s="188"/>
      <c r="AH152" s="188"/>
      <c r="AI152" s="188"/>
    </row>
    <row r="153" spans="2:35" ht="12" customHeight="1" x14ac:dyDescent="0.25">
      <c r="B153" s="280">
        <v>2000</v>
      </c>
      <c r="C153" s="188"/>
      <c r="D153" s="188"/>
      <c r="E153" s="188"/>
      <c r="F153" s="188"/>
      <c r="G153" s="188"/>
      <c r="H153" s="188"/>
      <c r="I153" s="273">
        <v>777298.4800000001</v>
      </c>
      <c r="J153" s="188"/>
      <c r="K153" s="188"/>
      <c r="L153" s="188"/>
      <c r="M153" s="188"/>
      <c r="N153" s="188"/>
      <c r="O153" s="188"/>
      <c r="P153" s="188"/>
      <c r="Q153" s="188"/>
      <c r="R153" s="271">
        <v>5.1441836566403001E-5</v>
      </c>
      <c r="S153" s="188"/>
      <c r="T153" s="188"/>
      <c r="U153" s="188"/>
      <c r="V153" s="188"/>
      <c r="W153" s="188"/>
      <c r="X153" s="188"/>
      <c r="Y153" s="188"/>
      <c r="Z153" s="192">
        <v>45</v>
      </c>
      <c r="AA153" s="188"/>
      <c r="AB153" s="188"/>
      <c r="AC153" s="188"/>
      <c r="AD153" s="188"/>
      <c r="AE153" s="271">
        <v>2.0235905691685742E-4</v>
      </c>
      <c r="AF153" s="188"/>
      <c r="AG153" s="188"/>
      <c r="AH153" s="188"/>
      <c r="AI153" s="188"/>
    </row>
    <row r="154" spans="2:35" ht="12" customHeight="1" x14ac:dyDescent="0.25">
      <c r="B154" s="280">
        <v>2001</v>
      </c>
      <c r="C154" s="188"/>
      <c r="D154" s="188"/>
      <c r="E154" s="188"/>
      <c r="F154" s="188"/>
      <c r="G154" s="188"/>
      <c r="H154" s="188"/>
      <c r="I154" s="273">
        <v>807933.47000000032</v>
      </c>
      <c r="J154" s="188"/>
      <c r="K154" s="188"/>
      <c r="L154" s="188"/>
      <c r="M154" s="188"/>
      <c r="N154" s="188"/>
      <c r="O154" s="188"/>
      <c r="P154" s="188"/>
      <c r="Q154" s="188"/>
      <c r="R154" s="271">
        <v>5.3469268999814427E-5</v>
      </c>
      <c r="S154" s="188"/>
      <c r="T154" s="188"/>
      <c r="U154" s="188"/>
      <c r="V154" s="188"/>
      <c r="W154" s="188"/>
      <c r="X154" s="188"/>
      <c r="Y154" s="188"/>
      <c r="Z154" s="192">
        <v>101</v>
      </c>
      <c r="AA154" s="188"/>
      <c r="AB154" s="188"/>
      <c r="AC154" s="188"/>
      <c r="AD154" s="188"/>
      <c r="AE154" s="271">
        <v>4.5418366108005776E-4</v>
      </c>
      <c r="AF154" s="188"/>
      <c r="AG154" s="188"/>
      <c r="AH154" s="188"/>
      <c r="AI154" s="188"/>
    </row>
    <row r="155" spans="2:35" ht="12" customHeight="1" x14ac:dyDescent="0.25">
      <c r="B155" s="280">
        <v>2002</v>
      </c>
      <c r="C155" s="188"/>
      <c r="D155" s="188"/>
      <c r="E155" s="188"/>
      <c r="F155" s="188"/>
      <c r="G155" s="188"/>
      <c r="H155" s="188"/>
      <c r="I155" s="273">
        <v>3713275.7000000011</v>
      </c>
      <c r="J155" s="188"/>
      <c r="K155" s="188"/>
      <c r="L155" s="188"/>
      <c r="M155" s="188"/>
      <c r="N155" s="188"/>
      <c r="O155" s="188"/>
      <c r="P155" s="188"/>
      <c r="Q155" s="188"/>
      <c r="R155" s="271">
        <v>2.4574565189603321E-4</v>
      </c>
      <c r="S155" s="188"/>
      <c r="T155" s="188"/>
      <c r="U155" s="188"/>
      <c r="V155" s="188"/>
      <c r="W155" s="188"/>
      <c r="X155" s="188"/>
      <c r="Y155" s="188"/>
      <c r="Z155" s="192">
        <v>176</v>
      </c>
      <c r="AA155" s="188"/>
      <c r="AB155" s="188"/>
      <c r="AC155" s="188"/>
      <c r="AD155" s="188"/>
      <c r="AE155" s="271">
        <v>7.9144875594148675E-4</v>
      </c>
      <c r="AF155" s="188"/>
      <c r="AG155" s="188"/>
      <c r="AH155" s="188"/>
      <c r="AI155" s="188"/>
    </row>
    <row r="156" spans="2:35" ht="12" customHeight="1" x14ac:dyDescent="0.25">
      <c r="B156" s="280">
        <v>2003</v>
      </c>
      <c r="C156" s="188"/>
      <c r="D156" s="188"/>
      <c r="E156" s="188"/>
      <c r="F156" s="188"/>
      <c r="G156" s="188"/>
      <c r="H156" s="188"/>
      <c r="I156" s="273">
        <v>17348908.060000014</v>
      </c>
      <c r="J156" s="188"/>
      <c r="K156" s="188"/>
      <c r="L156" s="188"/>
      <c r="M156" s="188"/>
      <c r="N156" s="188"/>
      <c r="O156" s="188"/>
      <c r="P156" s="188"/>
      <c r="Q156" s="188"/>
      <c r="R156" s="271">
        <v>1.1481557162289478E-3</v>
      </c>
      <c r="S156" s="188"/>
      <c r="T156" s="188"/>
      <c r="U156" s="188"/>
      <c r="V156" s="188"/>
      <c r="W156" s="188"/>
      <c r="X156" s="188"/>
      <c r="Y156" s="188"/>
      <c r="Z156" s="192">
        <v>1417</v>
      </c>
      <c r="AA156" s="188"/>
      <c r="AB156" s="188"/>
      <c r="AC156" s="188"/>
      <c r="AD156" s="188"/>
      <c r="AE156" s="271">
        <v>6.3720618589152653E-3</v>
      </c>
      <c r="AF156" s="188"/>
      <c r="AG156" s="188"/>
      <c r="AH156" s="188"/>
      <c r="AI156" s="188"/>
    </row>
    <row r="157" spans="2:35" ht="12" customHeight="1" x14ac:dyDescent="0.25">
      <c r="B157" s="280">
        <v>2004</v>
      </c>
      <c r="C157" s="188"/>
      <c r="D157" s="188"/>
      <c r="E157" s="188"/>
      <c r="F157" s="188"/>
      <c r="G157" s="188"/>
      <c r="H157" s="188"/>
      <c r="I157" s="273">
        <v>40101195.270000033</v>
      </c>
      <c r="J157" s="188"/>
      <c r="K157" s="188"/>
      <c r="L157" s="188"/>
      <c r="M157" s="188"/>
      <c r="N157" s="188"/>
      <c r="O157" s="188"/>
      <c r="P157" s="188"/>
      <c r="Q157" s="188"/>
      <c r="R157" s="271">
        <v>2.6539086158984316E-3</v>
      </c>
      <c r="S157" s="188"/>
      <c r="T157" s="188"/>
      <c r="U157" s="188"/>
      <c r="V157" s="188"/>
      <c r="W157" s="188"/>
      <c r="X157" s="188"/>
      <c r="Y157" s="188"/>
      <c r="Z157" s="192">
        <v>1972</v>
      </c>
      <c r="AA157" s="188"/>
      <c r="AB157" s="188"/>
      <c r="AC157" s="188"/>
      <c r="AD157" s="188"/>
      <c r="AE157" s="271">
        <v>8.8678235608898402E-3</v>
      </c>
      <c r="AF157" s="188"/>
      <c r="AG157" s="188"/>
      <c r="AH157" s="188"/>
      <c r="AI157" s="188"/>
    </row>
    <row r="158" spans="2:35" ht="12" customHeight="1" x14ac:dyDescent="0.25">
      <c r="B158" s="280">
        <v>2005</v>
      </c>
      <c r="C158" s="188"/>
      <c r="D158" s="188"/>
      <c r="E158" s="188"/>
      <c r="F158" s="188"/>
      <c r="G158" s="188"/>
      <c r="H158" s="188"/>
      <c r="I158" s="273">
        <v>81877087.069999993</v>
      </c>
      <c r="J158" s="188"/>
      <c r="K158" s="188"/>
      <c r="L158" s="188"/>
      <c r="M158" s="188"/>
      <c r="N158" s="188"/>
      <c r="O158" s="188"/>
      <c r="P158" s="188"/>
      <c r="Q158" s="188"/>
      <c r="R158" s="271">
        <v>5.4186491289524808E-3</v>
      </c>
      <c r="S158" s="188"/>
      <c r="T158" s="188"/>
      <c r="U158" s="188"/>
      <c r="V158" s="188"/>
      <c r="W158" s="188"/>
      <c r="X158" s="188"/>
      <c r="Y158" s="188"/>
      <c r="Z158" s="192">
        <v>2624</v>
      </c>
      <c r="AA158" s="188"/>
      <c r="AB158" s="188"/>
      <c r="AC158" s="188"/>
      <c r="AD158" s="188"/>
      <c r="AE158" s="271">
        <v>1.179978145221853E-2</v>
      </c>
      <c r="AF158" s="188"/>
      <c r="AG158" s="188"/>
      <c r="AH158" s="188"/>
      <c r="AI158" s="188"/>
    </row>
    <row r="159" spans="2:35" ht="12" customHeight="1" x14ac:dyDescent="0.25">
      <c r="B159" s="280">
        <v>2006</v>
      </c>
      <c r="C159" s="188"/>
      <c r="D159" s="188"/>
      <c r="E159" s="188"/>
      <c r="F159" s="188"/>
      <c r="G159" s="188"/>
      <c r="H159" s="188"/>
      <c r="I159" s="273">
        <v>24116088.289999988</v>
      </c>
      <c r="J159" s="188"/>
      <c r="K159" s="188"/>
      <c r="L159" s="188"/>
      <c r="M159" s="188"/>
      <c r="N159" s="188"/>
      <c r="O159" s="188"/>
      <c r="P159" s="188"/>
      <c r="Q159" s="188"/>
      <c r="R159" s="271">
        <v>1.5960096466869772E-3</v>
      </c>
      <c r="S159" s="188"/>
      <c r="T159" s="188"/>
      <c r="U159" s="188"/>
      <c r="V159" s="188"/>
      <c r="W159" s="188"/>
      <c r="X159" s="188"/>
      <c r="Y159" s="188"/>
      <c r="Z159" s="192">
        <v>683</v>
      </c>
      <c r="AA159" s="188"/>
      <c r="AB159" s="188"/>
      <c r="AC159" s="188"/>
      <c r="AD159" s="188"/>
      <c r="AE159" s="271">
        <v>3.0713607972047471E-3</v>
      </c>
      <c r="AF159" s="188"/>
      <c r="AG159" s="188"/>
      <c r="AH159" s="188"/>
      <c r="AI159" s="188"/>
    </row>
    <row r="160" spans="2:35" ht="12" customHeight="1" x14ac:dyDescent="0.25">
      <c r="B160" s="280">
        <v>2007</v>
      </c>
      <c r="C160" s="188"/>
      <c r="D160" s="188"/>
      <c r="E160" s="188"/>
      <c r="F160" s="188"/>
      <c r="G160" s="188"/>
      <c r="H160" s="188"/>
      <c r="I160" s="273">
        <v>12919484.359999992</v>
      </c>
      <c r="J160" s="188"/>
      <c r="K160" s="188"/>
      <c r="L160" s="188"/>
      <c r="M160" s="188"/>
      <c r="N160" s="188"/>
      <c r="O160" s="188"/>
      <c r="P160" s="188"/>
      <c r="Q160" s="188"/>
      <c r="R160" s="271">
        <v>8.5501518408902482E-4</v>
      </c>
      <c r="S160" s="188"/>
      <c r="T160" s="188"/>
      <c r="U160" s="188"/>
      <c r="V160" s="188"/>
      <c r="W160" s="188"/>
      <c r="X160" s="188"/>
      <c r="Y160" s="188"/>
      <c r="Z160" s="192">
        <v>293</v>
      </c>
      <c r="AA160" s="188"/>
      <c r="AB160" s="188"/>
      <c r="AC160" s="188"/>
      <c r="AD160" s="188"/>
      <c r="AE160" s="271">
        <v>1.317582303925316E-3</v>
      </c>
      <c r="AF160" s="188"/>
      <c r="AG160" s="188"/>
      <c r="AH160" s="188"/>
      <c r="AI160" s="188"/>
    </row>
    <row r="161" spans="2:35" ht="12" customHeight="1" x14ac:dyDescent="0.25">
      <c r="B161" s="280">
        <v>2008</v>
      </c>
      <c r="C161" s="188"/>
      <c r="D161" s="188"/>
      <c r="E161" s="188"/>
      <c r="F161" s="188"/>
      <c r="G161" s="188"/>
      <c r="H161" s="188"/>
      <c r="I161" s="273">
        <v>21705254.550000001</v>
      </c>
      <c r="J161" s="188"/>
      <c r="K161" s="188"/>
      <c r="L161" s="188"/>
      <c r="M161" s="188"/>
      <c r="N161" s="188"/>
      <c r="O161" s="188"/>
      <c r="P161" s="188"/>
      <c r="Q161" s="188"/>
      <c r="R161" s="271">
        <v>1.4364599776308261E-3</v>
      </c>
      <c r="S161" s="188"/>
      <c r="T161" s="188"/>
      <c r="U161" s="188"/>
      <c r="V161" s="188"/>
      <c r="W161" s="188"/>
      <c r="X161" s="188"/>
      <c r="Y161" s="188"/>
      <c r="Z161" s="192">
        <v>582</v>
      </c>
      <c r="AA161" s="188"/>
      <c r="AB161" s="188"/>
      <c r="AC161" s="188"/>
      <c r="AD161" s="188"/>
      <c r="AE161" s="271">
        <v>2.6171771361246893E-3</v>
      </c>
      <c r="AF161" s="188"/>
      <c r="AG161" s="188"/>
      <c r="AH161" s="188"/>
      <c r="AI161" s="188"/>
    </row>
    <row r="162" spans="2:35" ht="12" customHeight="1" x14ac:dyDescent="0.25">
      <c r="B162" s="280">
        <v>2009</v>
      </c>
      <c r="C162" s="188"/>
      <c r="D162" s="188"/>
      <c r="E162" s="188"/>
      <c r="F162" s="188"/>
      <c r="G162" s="188"/>
      <c r="H162" s="188"/>
      <c r="I162" s="273">
        <v>184054710.60999995</v>
      </c>
      <c r="J162" s="188"/>
      <c r="K162" s="188"/>
      <c r="L162" s="188"/>
      <c r="M162" s="188"/>
      <c r="N162" s="188"/>
      <c r="O162" s="188"/>
      <c r="P162" s="188"/>
      <c r="Q162" s="188"/>
      <c r="R162" s="271">
        <v>1.2180793589711145E-2</v>
      </c>
      <c r="S162" s="188"/>
      <c r="T162" s="188"/>
      <c r="U162" s="188"/>
      <c r="V162" s="188"/>
      <c r="W162" s="188"/>
      <c r="X162" s="188"/>
      <c r="Y162" s="188"/>
      <c r="Z162" s="192">
        <v>4232</v>
      </c>
      <c r="AA162" s="188"/>
      <c r="AB162" s="188"/>
      <c r="AC162" s="188"/>
      <c r="AD162" s="188"/>
      <c r="AE162" s="271">
        <v>1.9030745086047567E-2</v>
      </c>
      <c r="AF162" s="188"/>
      <c r="AG162" s="188"/>
      <c r="AH162" s="188"/>
      <c r="AI162" s="188"/>
    </row>
    <row r="163" spans="2:35" ht="12" customHeight="1" x14ac:dyDescent="0.25">
      <c r="B163" s="280">
        <v>2010</v>
      </c>
      <c r="C163" s="188"/>
      <c r="D163" s="188"/>
      <c r="E163" s="188"/>
      <c r="F163" s="188"/>
      <c r="G163" s="188"/>
      <c r="H163" s="188"/>
      <c r="I163" s="273">
        <v>308938043.36000073</v>
      </c>
      <c r="J163" s="188"/>
      <c r="K163" s="188"/>
      <c r="L163" s="188"/>
      <c r="M163" s="188"/>
      <c r="N163" s="188"/>
      <c r="O163" s="188"/>
      <c r="P163" s="188"/>
      <c r="Q163" s="188"/>
      <c r="R163" s="271">
        <v>2.0445608404726947E-2</v>
      </c>
      <c r="S163" s="188"/>
      <c r="T163" s="188"/>
      <c r="U163" s="188"/>
      <c r="V163" s="188"/>
      <c r="W163" s="188"/>
      <c r="X163" s="188"/>
      <c r="Y163" s="188"/>
      <c r="Z163" s="192">
        <v>7036</v>
      </c>
      <c r="AA163" s="188"/>
      <c r="AB163" s="188"/>
      <c r="AC163" s="188"/>
      <c r="AD163" s="188"/>
      <c r="AE163" s="271">
        <v>3.1639962765933526E-2</v>
      </c>
      <c r="AF163" s="188"/>
      <c r="AG163" s="188"/>
      <c r="AH163" s="188"/>
      <c r="AI163" s="188"/>
    </row>
    <row r="164" spans="2:35" ht="12" customHeight="1" x14ac:dyDescent="0.25">
      <c r="B164" s="280">
        <v>2011</v>
      </c>
      <c r="C164" s="188"/>
      <c r="D164" s="188"/>
      <c r="E164" s="188"/>
      <c r="F164" s="188"/>
      <c r="G164" s="188"/>
      <c r="H164" s="188"/>
      <c r="I164" s="273">
        <v>194775727.42999861</v>
      </c>
      <c r="J164" s="188"/>
      <c r="K164" s="188"/>
      <c r="L164" s="188"/>
      <c r="M164" s="188"/>
      <c r="N164" s="188"/>
      <c r="O164" s="188"/>
      <c r="P164" s="188"/>
      <c r="Q164" s="188"/>
      <c r="R164" s="271">
        <v>1.2890313560829612E-2</v>
      </c>
      <c r="S164" s="188"/>
      <c r="T164" s="188"/>
      <c r="U164" s="188"/>
      <c r="V164" s="188"/>
      <c r="W164" s="188"/>
      <c r="X164" s="188"/>
      <c r="Y164" s="188"/>
      <c r="Z164" s="192">
        <v>10054</v>
      </c>
      <c r="AA164" s="188"/>
      <c r="AB164" s="188"/>
      <c r="AC164" s="188"/>
      <c r="AD164" s="188"/>
      <c r="AE164" s="271">
        <v>4.521151018315743E-2</v>
      </c>
      <c r="AF164" s="188"/>
      <c r="AG164" s="188"/>
      <c r="AH164" s="188"/>
      <c r="AI164" s="188"/>
    </row>
    <row r="165" spans="2:35" ht="12" customHeight="1" x14ac:dyDescent="0.25">
      <c r="B165" s="280">
        <v>2012</v>
      </c>
      <c r="C165" s="188"/>
      <c r="D165" s="188"/>
      <c r="E165" s="188"/>
      <c r="F165" s="188"/>
      <c r="G165" s="188"/>
      <c r="H165" s="188"/>
      <c r="I165" s="273">
        <v>51815712.159999989</v>
      </c>
      <c r="J165" s="188"/>
      <c r="K165" s="188"/>
      <c r="L165" s="188"/>
      <c r="M165" s="188"/>
      <c r="N165" s="188"/>
      <c r="O165" s="188"/>
      <c r="P165" s="188"/>
      <c r="Q165" s="188"/>
      <c r="R165" s="271">
        <v>3.429178706880399E-3</v>
      </c>
      <c r="S165" s="188"/>
      <c r="T165" s="188"/>
      <c r="U165" s="188"/>
      <c r="V165" s="188"/>
      <c r="W165" s="188"/>
      <c r="X165" s="188"/>
      <c r="Y165" s="188"/>
      <c r="Z165" s="192">
        <v>1328</v>
      </c>
      <c r="AA165" s="188"/>
      <c r="AB165" s="188"/>
      <c r="AC165" s="188"/>
      <c r="AD165" s="188"/>
      <c r="AE165" s="271">
        <v>5.9718406130130361E-3</v>
      </c>
      <c r="AF165" s="188"/>
      <c r="AG165" s="188"/>
      <c r="AH165" s="188"/>
      <c r="AI165" s="188"/>
    </row>
    <row r="166" spans="2:35" ht="12" customHeight="1" x14ac:dyDescent="0.25">
      <c r="B166" s="280">
        <v>2013</v>
      </c>
      <c r="C166" s="188"/>
      <c r="D166" s="188"/>
      <c r="E166" s="188"/>
      <c r="F166" s="188"/>
      <c r="G166" s="188"/>
      <c r="H166" s="188"/>
      <c r="I166" s="273">
        <v>92505377.020000026</v>
      </c>
      <c r="J166" s="188"/>
      <c r="K166" s="188"/>
      <c r="L166" s="188"/>
      <c r="M166" s="188"/>
      <c r="N166" s="188"/>
      <c r="O166" s="188"/>
      <c r="P166" s="188"/>
      <c r="Q166" s="188"/>
      <c r="R166" s="271">
        <v>6.1220324091928405E-3</v>
      </c>
      <c r="S166" s="188"/>
      <c r="T166" s="188"/>
      <c r="U166" s="188"/>
      <c r="V166" s="188"/>
      <c r="W166" s="188"/>
      <c r="X166" s="188"/>
      <c r="Y166" s="188"/>
      <c r="Z166" s="192">
        <v>1891</v>
      </c>
      <c r="AA166" s="188"/>
      <c r="AB166" s="188"/>
      <c r="AC166" s="188"/>
      <c r="AD166" s="188"/>
      <c r="AE166" s="271">
        <v>8.5035772584394972E-3</v>
      </c>
      <c r="AF166" s="188"/>
      <c r="AG166" s="188"/>
      <c r="AH166" s="188"/>
      <c r="AI166" s="188"/>
    </row>
    <row r="167" spans="2:35" ht="12" customHeight="1" x14ac:dyDescent="0.25">
      <c r="B167" s="280">
        <v>2014</v>
      </c>
      <c r="C167" s="188"/>
      <c r="D167" s="188"/>
      <c r="E167" s="188"/>
      <c r="F167" s="188"/>
      <c r="G167" s="188"/>
      <c r="H167" s="188"/>
      <c r="I167" s="273">
        <v>217905812.55000001</v>
      </c>
      <c r="J167" s="188"/>
      <c r="K167" s="188"/>
      <c r="L167" s="188"/>
      <c r="M167" s="188"/>
      <c r="N167" s="188"/>
      <c r="O167" s="188"/>
      <c r="P167" s="188"/>
      <c r="Q167" s="188"/>
      <c r="R167" s="271">
        <v>1.4421069234647607E-2</v>
      </c>
      <c r="S167" s="188"/>
      <c r="T167" s="188"/>
      <c r="U167" s="188"/>
      <c r="V167" s="188"/>
      <c r="W167" s="188"/>
      <c r="X167" s="188"/>
      <c r="Y167" s="188"/>
      <c r="Z167" s="192">
        <v>4263</v>
      </c>
      <c r="AA167" s="188"/>
      <c r="AB167" s="188"/>
      <c r="AC167" s="188"/>
      <c r="AD167" s="188"/>
      <c r="AE167" s="271">
        <v>1.9170147991923625E-2</v>
      </c>
      <c r="AF167" s="188"/>
      <c r="AG167" s="188"/>
      <c r="AH167" s="188"/>
      <c r="AI167" s="188"/>
    </row>
    <row r="168" spans="2:35" ht="12" customHeight="1" x14ac:dyDescent="0.25">
      <c r="B168" s="280">
        <v>2015</v>
      </c>
      <c r="C168" s="188"/>
      <c r="D168" s="188"/>
      <c r="E168" s="188"/>
      <c r="F168" s="188"/>
      <c r="G168" s="188"/>
      <c r="H168" s="188"/>
      <c r="I168" s="273">
        <v>876438988.2900039</v>
      </c>
      <c r="J168" s="188"/>
      <c r="K168" s="188"/>
      <c r="L168" s="188"/>
      <c r="M168" s="188"/>
      <c r="N168" s="188"/>
      <c r="O168" s="188"/>
      <c r="P168" s="188"/>
      <c r="Q168" s="188"/>
      <c r="R168" s="271">
        <v>5.8002983867970474E-2</v>
      </c>
      <c r="S168" s="188"/>
      <c r="T168" s="188"/>
      <c r="U168" s="188"/>
      <c r="V168" s="188"/>
      <c r="W168" s="188"/>
      <c r="X168" s="188"/>
      <c r="Y168" s="188"/>
      <c r="Z168" s="192">
        <v>17211</v>
      </c>
      <c r="AA168" s="188"/>
      <c r="AB168" s="188"/>
      <c r="AC168" s="188"/>
      <c r="AD168" s="188"/>
      <c r="AE168" s="271">
        <v>7.7395593968800733E-2</v>
      </c>
      <c r="AF168" s="188"/>
      <c r="AG168" s="188"/>
      <c r="AH168" s="188"/>
      <c r="AI168" s="188"/>
    </row>
    <row r="169" spans="2:35" ht="12" customHeight="1" x14ac:dyDescent="0.25">
      <c r="B169" s="280">
        <v>2016</v>
      </c>
      <c r="C169" s="188"/>
      <c r="D169" s="188"/>
      <c r="E169" s="188"/>
      <c r="F169" s="188"/>
      <c r="G169" s="188"/>
      <c r="H169" s="188"/>
      <c r="I169" s="273">
        <v>2066099897.1700068</v>
      </c>
      <c r="J169" s="188"/>
      <c r="K169" s="188"/>
      <c r="L169" s="188"/>
      <c r="M169" s="188"/>
      <c r="N169" s="188"/>
      <c r="O169" s="188"/>
      <c r="P169" s="188"/>
      <c r="Q169" s="188"/>
      <c r="R169" s="271">
        <v>0.13673508436563717</v>
      </c>
      <c r="S169" s="188"/>
      <c r="T169" s="188"/>
      <c r="U169" s="188"/>
      <c r="V169" s="188"/>
      <c r="W169" s="188"/>
      <c r="X169" s="188"/>
      <c r="Y169" s="188"/>
      <c r="Z169" s="192">
        <v>35768</v>
      </c>
      <c r="AA169" s="188"/>
      <c r="AB169" s="188"/>
      <c r="AC169" s="188"/>
      <c r="AD169" s="188"/>
      <c r="AE169" s="271">
        <v>0.16084397217338123</v>
      </c>
      <c r="AF169" s="188"/>
      <c r="AG169" s="188"/>
      <c r="AH169" s="188"/>
      <c r="AI169" s="188"/>
    </row>
    <row r="170" spans="2:35" ht="12" customHeight="1" x14ac:dyDescent="0.25">
      <c r="B170" s="280">
        <v>2017</v>
      </c>
      <c r="C170" s="188"/>
      <c r="D170" s="188"/>
      <c r="E170" s="188"/>
      <c r="F170" s="188"/>
      <c r="G170" s="188"/>
      <c r="H170" s="188"/>
      <c r="I170" s="273">
        <v>1506740384.0299988</v>
      </c>
      <c r="J170" s="188"/>
      <c r="K170" s="188"/>
      <c r="L170" s="188"/>
      <c r="M170" s="188"/>
      <c r="N170" s="188"/>
      <c r="O170" s="188"/>
      <c r="P170" s="188"/>
      <c r="Q170" s="188"/>
      <c r="R170" s="271">
        <v>9.9716511195635529E-2</v>
      </c>
      <c r="S170" s="188"/>
      <c r="T170" s="188"/>
      <c r="U170" s="188"/>
      <c r="V170" s="188"/>
      <c r="W170" s="188"/>
      <c r="X170" s="188"/>
      <c r="Y170" s="188"/>
      <c r="Z170" s="192">
        <v>21177</v>
      </c>
      <c r="AA170" s="188"/>
      <c r="AB170" s="188"/>
      <c r="AC170" s="188"/>
      <c r="AD170" s="188"/>
      <c r="AE170" s="271">
        <v>9.5230172185073098E-2</v>
      </c>
      <c r="AF170" s="188"/>
      <c r="AG170" s="188"/>
      <c r="AH170" s="188"/>
      <c r="AI170" s="188"/>
    </row>
    <row r="171" spans="2:35" ht="12" customHeight="1" x14ac:dyDescent="0.25">
      <c r="B171" s="280">
        <v>2018</v>
      </c>
      <c r="C171" s="188"/>
      <c r="D171" s="188"/>
      <c r="E171" s="188"/>
      <c r="F171" s="188"/>
      <c r="G171" s="188"/>
      <c r="H171" s="188"/>
      <c r="I171" s="273">
        <v>2392037723.4600043</v>
      </c>
      <c r="J171" s="188"/>
      <c r="K171" s="188"/>
      <c r="L171" s="188"/>
      <c r="M171" s="188"/>
      <c r="N171" s="188"/>
      <c r="O171" s="188"/>
      <c r="P171" s="188"/>
      <c r="Q171" s="188"/>
      <c r="R171" s="271">
        <v>0.15830574328525668</v>
      </c>
      <c r="S171" s="188"/>
      <c r="T171" s="188"/>
      <c r="U171" s="188"/>
      <c r="V171" s="188"/>
      <c r="W171" s="188"/>
      <c r="X171" s="188"/>
      <c r="Y171" s="188"/>
      <c r="Z171" s="192">
        <v>31329</v>
      </c>
      <c r="AA171" s="188"/>
      <c r="AB171" s="188"/>
      <c r="AC171" s="188"/>
      <c r="AD171" s="188"/>
      <c r="AE171" s="271">
        <v>0.14088237542551613</v>
      </c>
      <c r="AF171" s="188"/>
      <c r="AG171" s="188"/>
      <c r="AH171" s="188"/>
      <c r="AI171" s="188"/>
    </row>
    <row r="172" spans="2:35" ht="12" customHeight="1" x14ac:dyDescent="0.25">
      <c r="B172" s="280">
        <v>2019</v>
      </c>
      <c r="C172" s="188"/>
      <c r="D172" s="188"/>
      <c r="E172" s="188"/>
      <c r="F172" s="188"/>
      <c r="G172" s="188"/>
      <c r="H172" s="188"/>
      <c r="I172" s="273">
        <v>4824712680.5100327</v>
      </c>
      <c r="J172" s="188"/>
      <c r="K172" s="188"/>
      <c r="L172" s="188"/>
      <c r="M172" s="188"/>
      <c r="N172" s="188"/>
      <c r="O172" s="188"/>
      <c r="P172" s="188"/>
      <c r="Q172" s="188"/>
      <c r="R172" s="271">
        <v>0.31930087035632593</v>
      </c>
      <c r="S172" s="188"/>
      <c r="T172" s="188"/>
      <c r="U172" s="188"/>
      <c r="V172" s="188"/>
      <c r="W172" s="188"/>
      <c r="X172" s="188"/>
      <c r="Y172" s="188"/>
      <c r="Z172" s="192">
        <v>57296</v>
      </c>
      <c r="AA172" s="188"/>
      <c r="AB172" s="188"/>
      <c r="AC172" s="188"/>
      <c r="AD172" s="188"/>
      <c r="AE172" s="271">
        <v>0.25765254500240581</v>
      </c>
      <c r="AF172" s="188"/>
      <c r="AG172" s="188"/>
      <c r="AH172" s="188"/>
      <c r="AI172" s="188"/>
    </row>
    <row r="173" spans="2:35" ht="12" customHeight="1" x14ac:dyDescent="0.25">
      <c r="B173" s="280">
        <v>2020</v>
      </c>
      <c r="C173" s="188"/>
      <c r="D173" s="188"/>
      <c r="E173" s="188"/>
      <c r="F173" s="188"/>
      <c r="G173" s="188"/>
      <c r="H173" s="188"/>
      <c r="I173" s="273">
        <v>2171395813.6099925</v>
      </c>
      <c r="J173" s="188"/>
      <c r="K173" s="188"/>
      <c r="L173" s="188"/>
      <c r="M173" s="188"/>
      <c r="N173" s="188"/>
      <c r="O173" s="188"/>
      <c r="P173" s="188"/>
      <c r="Q173" s="188"/>
      <c r="R173" s="271">
        <v>0.14370359834576918</v>
      </c>
      <c r="S173" s="188"/>
      <c r="T173" s="188"/>
      <c r="U173" s="188"/>
      <c r="V173" s="188"/>
      <c r="W173" s="188"/>
      <c r="X173" s="188"/>
      <c r="Y173" s="188"/>
      <c r="Z173" s="192">
        <v>22568</v>
      </c>
      <c r="AA173" s="188"/>
      <c r="AB173" s="188"/>
      <c r="AC173" s="188"/>
      <c r="AD173" s="188"/>
      <c r="AE173" s="271">
        <v>0.10148531547776973</v>
      </c>
      <c r="AF173" s="188"/>
      <c r="AG173" s="188"/>
      <c r="AH173" s="188"/>
      <c r="AI173" s="188"/>
    </row>
    <row r="174" spans="2:35" ht="12" customHeight="1" x14ac:dyDescent="0.25">
      <c r="B174" s="280">
        <v>2021</v>
      </c>
      <c r="C174" s="188"/>
      <c r="D174" s="188"/>
      <c r="E174" s="188"/>
      <c r="F174" s="188"/>
      <c r="G174" s="188"/>
      <c r="H174" s="188"/>
      <c r="I174" s="273">
        <v>16969514.409999996</v>
      </c>
      <c r="J174" s="188"/>
      <c r="K174" s="188"/>
      <c r="L174" s="188"/>
      <c r="M174" s="188"/>
      <c r="N174" s="188"/>
      <c r="O174" s="188"/>
      <c r="P174" s="188"/>
      <c r="Q174" s="188"/>
      <c r="R174" s="271">
        <v>1.1230473355491966E-3</v>
      </c>
      <c r="S174" s="188"/>
      <c r="T174" s="188"/>
      <c r="U174" s="188"/>
      <c r="V174" s="188"/>
      <c r="W174" s="188"/>
      <c r="X174" s="188"/>
      <c r="Y174" s="188"/>
      <c r="Z174" s="192">
        <v>134</v>
      </c>
      <c r="AA174" s="188"/>
      <c r="AB174" s="188"/>
      <c r="AC174" s="188"/>
      <c r="AD174" s="188"/>
      <c r="AE174" s="271">
        <v>6.0258030281908656E-4</v>
      </c>
      <c r="AF174" s="188"/>
      <c r="AG174" s="188"/>
      <c r="AH174" s="188"/>
      <c r="AI174" s="188"/>
    </row>
    <row r="175" spans="2:35" ht="12" customHeight="1" x14ac:dyDescent="0.25">
      <c r="B175" s="279"/>
      <c r="C175" s="275"/>
      <c r="D175" s="275"/>
      <c r="E175" s="275"/>
      <c r="F175" s="275"/>
      <c r="G175" s="275"/>
      <c r="H175" s="275"/>
      <c r="I175" s="276">
        <v>15110239678.100039</v>
      </c>
      <c r="J175" s="275"/>
      <c r="K175" s="275"/>
      <c r="L175" s="275"/>
      <c r="M175" s="275"/>
      <c r="N175" s="275"/>
      <c r="O175" s="275"/>
      <c r="P175" s="275"/>
      <c r="Q175" s="275"/>
      <c r="R175" s="277">
        <v>0.99999999999999278</v>
      </c>
      <c r="S175" s="275"/>
      <c r="T175" s="275"/>
      <c r="U175" s="275"/>
      <c r="V175" s="275"/>
      <c r="W175" s="275"/>
      <c r="X175" s="275"/>
      <c r="Y175" s="275"/>
      <c r="Z175" s="278">
        <v>222377</v>
      </c>
      <c r="AA175" s="275"/>
      <c r="AB175" s="275"/>
      <c r="AC175" s="275"/>
      <c r="AD175" s="275"/>
      <c r="AE175" s="277">
        <v>1</v>
      </c>
      <c r="AF175" s="275"/>
      <c r="AG175" s="275"/>
      <c r="AH175" s="275"/>
      <c r="AI175" s="275"/>
    </row>
    <row r="176" spans="2:35" ht="9"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2:35" ht="18.75" customHeight="1" x14ac:dyDescent="0.25">
      <c r="B177" s="201" t="s">
        <v>1039</v>
      </c>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3"/>
    </row>
    <row r="178" spans="2:35" ht="8.2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2:35" ht="11.25" customHeight="1" x14ac:dyDescent="0.25">
      <c r="B179" s="191" t="s">
        <v>1095</v>
      </c>
      <c r="C179" s="186"/>
      <c r="D179" s="186"/>
      <c r="E179" s="186"/>
      <c r="F179" s="186"/>
      <c r="G179" s="186"/>
      <c r="H179" s="191" t="s">
        <v>1049</v>
      </c>
      <c r="I179" s="186"/>
      <c r="J179" s="186"/>
      <c r="K179" s="186"/>
      <c r="L179" s="186"/>
      <c r="M179" s="186"/>
      <c r="N179" s="186"/>
      <c r="O179" s="186"/>
      <c r="P179" s="186"/>
      <c r="Q179" s="186"/>
      <c r="R179" s="186"/>
      <c r="S179" s="191" t="s">
        <v>1050</v>
      </c>
      <c r="T179" s="186"/>
      <c r="U179" s="186"/>
      <c r="V179" s="186"/>
      <c r="W179" s="186"/>
      <c r="X179" s="186"/>
      <c r="Y179" s="186"/>
      <c r="Z179" s="191" t="s">
        <v>1096</v>
      </c>
      <c r="AA179" s="186"/>
      <c r="AB179" s="186"/>
      <c r="AC179" s="186"/>
      <c r="AD179" s="186"/>
      <c r="AE179" s="186"/>
      <c r="AF179" s="191" t="s">
        <v>1050</v>
      </c>
      <c r="AG179" s="186"/>
      <c r="AH179" s="186"/>
      <c r="AI179" s="186"/>
    </row>
    <row r="180" spans="2:35" ht="10.5" customHeight="1" x14ac:dyDescent="0.25">
      <c r="B180" s="187" t="s">
        <v>1097</v>
      </c>
      <c r="C180" s="188"/>
      <c r="D180" s="188"/>
      <c r="E180" s="188"/>
      <c r="F180" s="188"/>
      <c r="G180" s="188"/>
      <c r="H180" s="273">
        <v>2503128624.7799997</v>
      </c>
      <c r="I180" s="188"/>
      <c r="J180" s="188"/>
      <c r="K180" s="188"/>
      <c r="L180" s="188"/>
      <c r="M180" s="188"/>
      <c r="N180" s="188"/>
      <c r="O180" s="188"/>
      <c r="P180" s="188"/>
      <c r="Q180" s="188"/>
      <c r="R180" s="188"/>
      <c r="S180" s="271">
        <v>0.16565777102847043</v>
      </c>
      <c r="T180" s="188"/>
      <c r="U180" s="188"/>
      <c r="V180" s="188"/>
      <c r="W180" s="188"/>
      <c r="X180" s="188"/>
      <c r="Y180" s="188"/>
      <c r="Z180" s="192">
        <v>56312</v>
      </c>
      <c r="AA180" s="188"/>
      <c r="AB180" s="188"/>
      <c r="AC180" s="188"/>
      <c r="AD180" s="188"/>
      <c r="AE180" s="188"/>
      <c r="AF180" s="271">
        <v>0.48538551049433265</v>
      </c>
      <c r="AG180" s="188"/>
      <c r="AH180" s="188"/>
      <c r="AI180" s="188"/>
    </row>
    <row r="181" spans="2:35" ht="10.5" customHeight="1" x14ac:dyDescent="0.25">
      <c r="B181" s="187" t="s">
        <v>1098</v>
      </c>
      <c r="C181" s="188"/>
      <c r="D181" s="188"/>
      <c r="E181" s="188"/>
      <c r="F181" s="188"/>
      <c r="G181" s="188"/>
      <c r="H181" s="273">
        <v>5235394097.6299992</v>
      </c>
      <c r="I181" s="188"/>
      <c r="J181" s="188"/>
      <c r="K181" s="188"/>
      <c r="L181" s="188"/>
      <c r="M181" s="188"/>
      <c r="N181" s="188"/>
      <c r="O181" s="188"/>
      <c r="P181" s="188"/>
      <c r="Q181" s="188"/>
      <c r="R181" s="188"/>
      <c r="S181" s="271">
        <v>0.34647988444669786</v>
      </c>
      <c r="T181" s="188"/>
      <c r="U181" s="188"/>
      <c r="V181" s="188"/>
      <c r="W181" s="188"/>
      <c r="X181" s="188"/>
      <c r="Y181" s="188"/>
      <c r="Z181" s="192">
        <v>35894</v>
      </c>
      <c r="AA181" s="188"/>
      <c r="AB181" s="188"/>
      <c r="AC181" s="188"/>
      <c r="AD181" s="188"/>
      <c r="AE181" s="188"/>
      <c r="AF181" s="271">
        <v>0.30939102702236781</v>
      </c>
      <c r="AG181" s="188"/>
      <c r="AH181" s="188"/>
      <c r="AI181" s="188"/>
    </row>
    <row r="182" spans="2:35" ht="10.5" customHeight="1" x14ac:dyDescent="0.25">
      <c r="B182" s="187" t="s">
        <v>1099</v>
      </c>
      <c r="C182" s="188"/>
      <c r="D182" s="188"/>
      <c r="E182" s="188"/>
      <c r="F182" s="188"/>
      <c r="G182" s="188"/>
      <c r="H182" s="273">
        <v>3881954576.6100049</v>
      </c>
      <c r="I182" s="188"/>
      <c r="J182" s="188"/>
      <c r="K182" s="188"/>
      <c r="L182" s="188"/>
      <c r="M182" s="188"/>
      <c r="N182" s="188"/>
      <c r="O182" s="188"/>
      <c r="P182" s="188"/>
      <c r="Q182" s="188"/>
      <c r="R182" s="188"/>
      <c r="S182" s="271">
        <v>0.25690886837727051</v>
      </c>
      <c r="T182" s="188"/>
      <c r="U182" s="188"/>
      <c r="V182" s="188"/>
      <c r="W182" s="188"/>
      <c r="X182" s="188"/>
      <c r="Y182" s="188"/>
      <c r="Z182" s="192">
        <v>16059</v>
      </c>
      <c r="AA182" s="188"/>
      <c r="AB182" s="188"/>
      <c r="AC182" s="188"/>
      <c r="AD182" s="188"/>
      <c r="AE182" s="188"/>
      <c r="AF182" s="271">
        <v>0.13842175580743871</v>
      </c>
      <c r="AG182" s="188"/>
      <c r="AH182" s="188"/>
      <c r="AI182" s="188"/>
    </row>
    <row r="183" spans="2:35" ht="10.5" customHeight="1" x14ac:dyDescent="0.25">
      <c r="B183" s="187" t="s">
        <v>1100</v>
      </c>
      <c r="C183" s="188"/>
      <c r="D183" s="188"/>
      <c r="E183" s="188"/>
      <c r="F183" s="188"/>
      <c r="G183" s="188"/>
      <c r="H183" s="273">
        <v>1599355666.0900052</v>
      </c>
      <c r="I183" s="188"/>
      <c r="J183" s="188"/>
      <c r="K183" s="188"/>
      <c r="L183" s="188"/>
      <c r="M183" s="188"/>
      <c r="N183" s="188"/>
      <c r="O183" s="188"/>
      <c r="P183" s="188"/>
      <c r="Q183" s="188"/>
      <c r="R183" s="188"/>
      <c r="S183" s="271">
        <v>0.10584581715192962</v>
      </c>
      <c r="T183" s="188"/>
      <c r="U183" s="188"/>
      <c r="V183" s="188"/>
      <c r="W183" s="188"/>
      <c r="X183" s="188"/>
      <c r="Y183" s="188"/>
      <c r="Z183" s="192">
        <v>4724</v>
      </c>
      <c r="AA183" s="188"/>
      <c r="AB183" s="188"/>
      <c r="AC183" s="188"/>
      <c r="AD183" s="188"/>
      <c r="AE183" s="188"/>
      <c r="AF183" s="271">
        <v>4.0718872559582814E-2</v>
      </c>
      <c r="AG183" s="188"/>
      <c r="AH183" s="188"/>
      <c r="AI183" s="188"/>
    </row>
    <row r="184" spans="2:35" ht="10.5" customHeight="1" x14ac:dyDescent="0.25">
      <c r="B184" s="187" t="s">
        <v>1101</v>
      </c>
      <c r="C184" s="188"/>
      <c r="D184" s="188"/>
      <c r="E184" s="188"/>
      <c r="F184" s="188"/>
      <c r="G184" s="188"/>
      <c r="H184" s="273">
        <v>1890406712.989996</v>
      </c>
      <c r="I184" s="188"/>
      <c r="J184" s="188"/>
      <c r="K184" s="188"/>
      <c r="L184" s="188"/>
      <c r="M184" s="188"/>
      <c r="N184" s="188"/>
      <c r="O184" s="188"/>
      <c r="P184" s="188"/>
      <c r="Q184" s="188"/>
      <c r="R184" s="188"/>
      <c r="S184" s="271">
        <v>0.12510765899563148</v>
      </c>
      <c r="T184" s="188"/>
      <c r="U184" s="188"/>
      <c r="V184" s="188"/>
      <c r="W184" s="188"/>
      <c r="X184" s="188"/>
      <c r="Y184" s="188"/>
      <c r="Z184" s="192">
        <v>3026</v>
      </c>
      <c r="AA184" s="188"/>
      <c r="AB184" s="188"/>
      <c r="AC184" s="188"/>
      <c r="AD184" s="188"/>
      <c r="AE184" s="188"/>
      <c r="AF184" s="271">
        <v>2.6082834116278066E-2</v>
      </c>
      <c r="AG184" s="188"/>
      <c r="AH184" s="188"/>
      <c r="AI184" s="188"/>
    </row>
    <row r="185" spans="2:35" ht="12" customHeight="1" x14ac:dyDescent="0.25">
      <c r="B185" s="279"/>
      <c r="C185" s="275"/>
      <c r="D185" s="275"/>
      <c r="E185" s="275"/>
      <c r="F185" s="275"/>
      <c r="G185" s="275"/>
      <c r="H185" s="276">
        <v>15110239678.100006</v>
      </c>
      <c r="I185" s="275"/>
      <c r="J185" s="275"/>
      <c r="K185" s="275"/>
      <c r="L185" s="275"/>
      <c r="M185" s="275"/>
      <c r="N185" s="275"/>
      <c r="O185" s="275"/>
      <c r="P185" s="275"/>
      <c r="Q185" s="275"/>
      <c r="R185" s="275"/>
      <c r="S185" s="277">
        <v>0.99999999999999822</v>
      </c>
      <c r="T185" s="275"/>
      <c r="U185" s="275"/>
      <c r="V185" s="275"/>
      <c r="W185" s="275"/>
      <c r="X185" s="275"/>
      <c r="Y185" s="275"/>
      <c r="Z185" s="278">
        <v>116015</v>
      </c>
      <c r="AA185" s="275"/>
      <c r="AB185" s="275"/>
      <c r="AC185" s="275"/>
      <c r="AD185" s="275"/>
      <c r="AE185" s="275"/>
      <c r="AF185" s="277">
        <v>1</v>
      </c>
      <c r="AG185" s="275"/>
      <c r="AH185" s="275"/>
      <c r="AI185" s="275"/>
    </row>
    <row r="186" spans="2:35" ht="9"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2:35" ht="18.75" customHeight="1" x14ac:dyDescent="0.25">
      <c r="B187" s="201" t="s">
        <v>1040</v>
      </c>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3"/>
    </row>
    <row r="188" spans="2:35" ht="8.2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2:35" ht="11.25" customHeight="1" x14ac:dyDescent="0.25">
      <c r="B189" s="191"/>
      <c r="C189" s="186"/>
      <c r="D189" s="186"/>
      <c r="E189" s="186"/>
      <c r="F189" s="186"/>
      <c r="G189" s="191" t="s">
        <v>1049</v>
      </c>
      <c r="H189" s="186"/>
      <c r="I189" s="186"/>
      <c r="J189" s="186"/>
      <c r="K189" s="186"/>
      <c r="L189" s="186"/>
      <c r="M189" s="186"/>
      <c r="N189" s="186"/>
      <c r="O189" s="186"/>
      <c r="P189" s="186"/>
      <c r="Q189" s="186"/>
      <c r="R189" s="191" t="s">
        <v>1050</v>
      </c>
      <c r="S189" s="186"/>
      <c r="T189" s="186"/>
      <c r="U189" s="186"/>
      <c r="V189" s="186"/>
      <c r="W189" s="186"/>
      <c r="X189" s="186"/>
      <c r="Y189" s="191" t="s">
        <v>1051</v>
      </c>
      <c r="Z189" s="186"/>
      <c r="AA189" s="186"/>
      <c r="AB189" s="186"/>
      <c r="AC189" s="186"/>
      <c r="AD189" s="186"/>
      <c r="AE189" s="186"/>
      <c r="AF189" s="191" t="s">
        <v>1050</v>
      </c>
      <c r="AG189" s="186"/>
      <c r="AH189" s="186"/>
      <c r="AI189" s="1"/>
    </row>
    <row r="190" spans="2:35" ht="11.25" customHeight="1" x14ac:dyDescent="0.25">
      <c r="B190" s="187" t="s">
        <v>1102</v>
      </c>
      <c r="C190" s="188"/>
      <c r="D190" s="188"/>
      <c r="E190" s="188"/>
      <c r="F190" s="188"/>
      <c r="G190" s="273">
        <v>75096984.49999994</v>
      </c>
      <c r="H190" s="188"/>
      <c r="I190" s="188"/>
      <c r="J190" s="188"/>
      <c r="K190" s="188"/>
      <c r="L190" s="188"/>
      <c r="M190" s="188"/>
      <c r="N190" s="188"/>
      <c r="O190" s="188"/>
      <c r="P190" s="188"/>
      <c r="Q190" s="188"/>
      <c r="R190" s="271">
        <v>4.9699399943232744E-3</v>
      </c>
      <c r="S190" s="188"/>
      <c r="T190" s="188"/>
      <c r="U190" s="188"/>
      <c r="V190" s="188"/>
      <c r="W190" s="188"/>
      <c r="X190" s="188"/>
      <c r="Y190" s="192">
        <v>1734</v>
      </c>
      <c r="Z190" s="188"/>
      <c r="AA190" s="188"/>
      <c r="AB190" s="188"/>
      <c r="AC190" s="188"/>
      <c r="AD190" s="188"/>
      <c r="AE190" s="188"/>
      <c r="AF190" s="271">
        <v>7.7975689931962392E-3</v>
      </c>
      <c r="AG190" s="188"/>
      <c r="AH190" s="188"/>
      <c r="AI190" s="1"/>
    </row>
    <row r="191" spans="2:35" ht="11.25" customHeight="1" x14ac:dyDescent="0.25">
      <c r="B191" s="187" t="s">
        <v>1103</v>
      </c>
      <c r="C191" s="188"/>
      <c r="D191" s="188"/>
      <c r="E191" s="188"/>
      <c r="F191" s="188"/>
      <c r="G191" s="273">
        <v>569878017.78999853</v>
      </c>
      <c r="H191" s="188"/>
      <c r="I191" s="188"/>
      <c r="J191" s="188"/>
      <c r="K191" s="188"/>
      <c r="L191" s="188"/>
      <c r="M191" s="188"/>
      <c r="N191" s="188"/>
      <c r="O191" s="188"/>
      <c r="P191" s="188"/>
      <c r="Q191" s="188"/>
      <c r="R191" s="271">
        <v>3.7714690827568266E-2</v>
      </c>
      <c r="S191" s="188"/>
      <c r="T191" s="188"/>
      <c r="U191" s="188"/>
      <c r="V191" s="188"/>
      <c r="W191" s="188"/>
      <c r="X191" s="188"/>
      <c r="Y191" s="192">
        <v>9763</v>
      </c>
      <c r="Z191" s="188"/>
      <c r="AA191" s="188"/>
      <c r="AB191" s="188"/>
      <c r="AC191" s="188"/>
      <c r="AD191" s="188"/>
      <c r="AE191" s="188"/>
      <c r="AF191" s="271">
        <v>4.3902921615095084E-2</v>
      </c>
      <c r="AG191" s="188"/>
      <c r="AH191" s="188"/>
      <c r="AI191" s="1"/>
    </row>
    <row r="192" spans="2:35" ht="11.25" customHeight="1" x14ac:dyDescent="0.25">
      <c r="B192" s="187" t="s">
        <v>1104</v>
      </c>
      <c r="C192" s="188"/>
      <c r="D192" s="188"/>
      <c r="E192" s="188"/>
      <c r="F192" s="188"/>
      <c r="G192" s="273">
        <v>4153827828.3800316</v>
      </c>
      <c r="H192" s="188"/>
      <c r="I192" s="188"/>
      <c r="J192" s="188"/>
      <c r="K192" s="188"/>
      <c r="L192" s="188"/>
      <c r="M192" s="188"/>
      <c r="N192" s="188"/>
      <c r="O192" s="188"/>
      <c r="P192" s="188"/>
      <c r="Q192" s="188"/>
      <c r="R192" s="271">
        <v>0.27490151823338432</v>
      </c>
      <c r="S192" s="188"/>
      <c r="T192" s="188"/>
      <c r="U192" s="188"/>
      <c r="V192" s="188"/>
      <c r="W192" s="188"/>
      <c r="X192" s="188"/>
      <c r="Y192" s="192">
        <v>53201</v>
      </c>
      <c r="Z192" s="188"/>
      <c r="AA192" s="188"/>
      <c r="AB192" s="188"/>
      <c r="AC192" s="188"/>
      <c r="AD192" s="188"/>
      <c r="AE192" s="188"/>
      <c r="AF192" s="271">
        <v>0.23923787082297179</v>
      </c>
      <c r="AG192" s="188"/>
      <c r="AH192" s="188"/>
      <c r="AI192" s="1"/>
    </row>
    <row r="193" spans="2:35" ht="11.25" customHeight="1" x14ac:dyDescent="0.25">
      <c r="B193" s="187" t="s">
        <v>1105</v>
      </c>
      <c r="C193" s="188"/>
      <c r="D193" s="188"/>
      <c r="E193" s="188"/>
      <c r="F193" s="188"/>
      <c r="G193" s="273">
        <v>8377768552.9300327</v>
      </c>
      <c r="H193" s="188"/>
      <c r="I193" s="188"/>
      <c r="J193" s="188"/>
      <c r="K193" s="188"/>
      <c r="L193" s="188"/>
      <c r="M193" s="188"/>
      <c r="N193" s="188"/>
      <c r="O193" s="188"/>
      <c r="P193" s="188"/>
      <c r="Q193" s="188"/>
      <c r="R193" s="271">
        <v>0.55444312806449403</v>
      </c>
      <c r="S193" s="188"/>
      <c r="T193" s="188"/>
      <c r="U193" s="188"/>
      <c r="V193" s="188"/>
      <c r="W193" s="188"/>
      <c r="X193" s="188"/>
      <c r="Y193" s="192">
        <v>115826</v>
      </c>
      <c r="Z193" s="188"/>
      <c r="AA193" s="188"/>
      <c r="AB193" s="188"/>
      <c r="AC193" s="188"/>
      <c r="AD193" s="188"/>
      <c r="AE193" s="188"/>
      <c r="AF193" s="271">
        <v>0.52085422503226497</v>
      </c>
      <c r="AG193" s="188"/>
      <c r="AH193" s="188"/>
      <c r="AI193" s="1"/>
    </row>
    <row r="194" spans="2:35" ht="11.25" customHeight="1" x14ac:dyDescent="0.25">
      <c r="B194" s="187" t="s">
        <v>1106</v>
      </c>
      <c r="C194" s="188"/>
      <c r="D194" s="188"/>
      <c r="E194" s="188"/>
      <c r="F194" s="188"/>
      <c r="G194" s="273">
        <v>1178147908.5300021</v>
      </c>
      <c r="H194" s="188"/>
      <c r="I194" s="188"/>
      <c r="J194" s="188"/>
      <c r="K194" s="188"/>
      <c r="L194" s="188"/>
      <c r="M194" s="188"/>
      <c r="N194" s="188"/>
      <c r="O194" s="188"/>
      <c r="P194" s="188"/>
      <c r="Q194" s="188"/>
      <c r="R194" s="271">
        <v>7.7970166829156515E-2</v>
      </c>
      <c r="S194" s="188"/>
      <c r="T194" s="188"/>
      <c r="U194" s="188"/>
      <c r="V194" s="188"/>
      <c r="W194" s="188"/>
      <c r="X194" s="188"/>
      <c r="Y194" s="192">
        <v>21187</v>
      </c>
      <c r="Z194" s="188"/>
      <c r="AA194" s="188"/>
      <c r="AB194" s="188"/>
      <c r="AC194" s="188"/>
      <c r="AD194" s="188"/>
      <c r="AE194" s="188"/>
      <c r="AF194" s="271">
        <v>9.5275140864387958E-2</v>
      </c>
      <c r="AG194" s="188"/>
      <c r="AH194" s="188"/>
      <c r="AI194" s="1"/>
    </row>
    <row r="195" spans="2:35" ht="11.25" customHeight="1" x14ac:dyDescent="0.25">
      <c r="B195" s="187" t="s">
        <v>1107</v>
      </c>
      <c r="C195" s="188"/>
      <c r="D195" s="188"/>
      <c r="E195" s="188"/>
      <c r="F195" s="188"/>
      <c r="G195" s="273">
        <v>545112297.02999854</v>
      </c>
      <c r="H195" s="188"/>
      <c r="I195" s="188"/>
      <c r="J195" s="188"/>
      <c r="K195" s="188"/>
      <c r="L195" s="188"/>
      <c r="M195" s="188"/>
      <c r="N195" s="188"/>
      <c r="O195" s="188"/>
      <c r="P195" s="188"/>
      <c r="Q195" s="188"/>
      <c r="R195" s="271">
        <v>3.6075688317509208E-2</v>
      </c>
      <c r="S195" s="188"/>
      <c r="T195" s="188"/>
      <c r="U195" s="188"/>
      <c r="V195" s="188"/>
      <c r="W195" s="188"/>
      <c r="X195" s="188"/>
      <c r="Y195" s="192">
        <v>13345</v>
      </c>
      <c r="Z195" s="188"/>
      <c r="AA195" s="188"/>
      <c r="AB195" s="188"/>
      <c r="AC195" s="188"/>
      <c r="AD195" s="188"/>
      <c r="AE195" s="188"/>
      <c r="AF195" s="271">
        <v>6.0010702545676933E-2</v>
      </c>
      <c r="AG195" s="188"/>
      <c r="AH195" s="188"/>
      <c r="AI195" s="1"/>
    </row>
    <row r="196" spans="2:35" ht="11.25" customHeight="1" x14ac:dyDescent="0.25">
      <c r="B196" s="187" t="s">
        <v>1108</v>
      </c>
      <c r="C196" s="188"/>
      <c r="D196" s="188"/>
      <c r="E196" s="188"/>
      <c r="F196" s="188"/>
      <c r="G196" s="273">
        <v>132513639.88999994</v>
      </c>
      <c r="H196" s="188"/>
      <c r="I196" s="188"/>
      <c r="J196" s="188"/>
      <c r="K196" s="188"/>
      <c r="L196" s="188"/>
      <c r="M196" s="188"/>
      <c r="N196" s="188"/>
      <c r="O196" s="188"/>
      <c r="P196" s="188"/>
      <c r="Q196" s="188"/>
      <c r="R196" s="271">
        <v>8.7697907321786436E-3</v>
      </c>
      <c r="S196" s="188"/>
      <c r="T196" s="188"/>
      <c r="U196" s="188"/>
      <c r="V196" s="188"/>
      <c r="W196" s="188"/>
      <c r="X196" s="188"/>
      <c r="Y196" s="192">
        <v>4476</v>
      </c>
      <c r="Z196" s="188"/>
      <c r="AA196" s="188"/>
      <c r="AB196" s="188"/>
      <c r="AC196" s="188"/>
      <c r="AD196" s="188"/>
      <c r="AE196" s="188"/>
      <c r="AF196" s="271">
        <v>2.0127980861330084E-2</v>
      </c>
      <c r="AG196" s="188"/>
      <c r="AH196" s="188"/>
      <c r="AI196" s="1"/>
    </row>
    <row r="197" spans="2:35" ht="11.25" customHeight="1" x14ac:dyDescent="0.25">
      <c r="B197" s="187" t="s">
        <v>1109</v>
      </c>
      <c r="C197" s="188"/>
      <c r="D197" s="188"/>
      <c r="E197" s="188"/>
      <c r="F197" s="188"/>
      <c r="G197" s="273">
        <v>47135122.370000072</v>
      </c>
      <c r="H197" s="188"/>
      <c r="I197" s="188"/>
      <c r="J197" s="188"/>
      <c r="K197" s="188"/>
      <c r="L197" s="188"/>
      <c r="M197" s="188"/>
      <c r="N197" s="188"/>
      <c r="O197" s="188"/>
      <c r="P197" s="188"/>
      <c r="Q197" s="188"/>
      <c r="R197" s="271">
        <v>3.1194159307952663E-3</v>
      </c>
      <c r="S197" s="188"/>
      <c r="T197" s="188"/>
      <c r="U197" s="188"/>
      <c r="V197" s="188"/>
      <c r="W197" s="188"/>
      <c r="X197" s="188"/>
      <c r="Y197" s="192">
        <v>1556</v>
      </c>
      <c r="Z197" s="188"/>
      <c r="AA197" s="188"/>
      <c r="AB197" s="188"/>
      <c r="AC197" s="188"/>
      <c r="AD197" s="188"/>
      <c r="AE197" s="188"/>
      <c r="AF197" s="271">
        <v>6.9971265013917807E-3</v>
      </c>
      <c r="AG197" s="188"/>
      <c r="AH197" s="188"/>
      <c r="AI197" s="1"/>
    </row>
    <row r="198" spans="2:35" ht="11.25" customHeight="1" x14ac:dyDescent="0.25">
      <c r="B198" s="187" t="s">
        <v>1110</v>
      </c>
      <c r="C198" s="188"/>
      <c r="D198" s="188"/>
      <c r="E198" s="188"/>
      <c r="F198" s="188"/>
      <c r="G198" s="273">
        <v>18713241.870000001</v>
      </c>
      <c r="H198" s="188"/>
      <c r="I198" s="188"/>
      <c r="J198" s="188"/>
      <c r="K198" s="188"/>
      <c r="L198" s="188"/>
      <c r="M198" s="188"/>
      <c r="N198" s="188"/>
      <c r="O198" s="188"/>
      <c r="P198" s="188"/>
      <c r="Q198" s="188"/>
      <c r="R198" s="271">
        <v>1.2384477194707856E-3</v>
      </c>
      <c r="S198" s="188"/>
      <c r="T198" s="188"/>
      <c r="U198" s="188"/>
      <c r="V198" s="188"/>
      <c r="W198" s="188"/>
      <c r="X198" s="188"/>
      <c r="Y198" s="192">
        <v>720</v>
      </c>
      <c r="Z198" s="188"/>
      <c r="AA198" s="188"/>
      <c r="AB198" s="188"/>
      <c r="AC198" s="188"/>
      <c r="AD198" s="188"/>
      <c r="AE198" s="188"/>
      <c r="AF198" s="271">
        <v>3.2377449106697188E-3</v>
      </c>
      <c r="AG198" s="188"/>
      <c r="AH198" s="188"/>
      <c r="AI198" s="1"/>
    </row>
    <row r="199" spans="2:35" ht="11.25" customHeight="1" x14ac:dyDescent="0.25">
      <c r="B199" s="187" t="s">
        <v>1111</v>
      </c>
      <c r="C199" s="188"/>
      <c r="D199" s="188"/>
      <c r="E199" s="188"/>
      <c r="F199" s="188"/>
      <c r="G199" s="273">
        <v>7563409.7900000047</v>
      </c>
      <c r="H199" s="188"/>
      <c r="I199" s="188"/>
      <c r="J199" s="188"/>
      <c r="K199" s="188"/>
      <c r="L199" s="188"/>
      <c r="M199" s="188"/>
      <c r="N199" s="188"/>
      <c r="O199" s="188"/>
      <c r="P199" s="188"/>
      <c r="Q199" s="188"/>
      <c r="R199" s="271">
        <v>5.0054863133388867E-4</v>
      </c>
      <c r="S199" s="188"/>
      <c r="T199" s="188"/>
      <c r="U199" s="188"/>
      <c r="V199" s="188"/>
      <c r="W199" s="188"/>
      <c r="X199" s="188"/>
      <c r="Y199" s="192">
        <v>334</v>
      </c>
      <c r="Z199" s="188"/>
      <c r="AA199" s="188"/>
      <c r="AB199" s="188"/>
      <c r="AC199" s="188"/>
      <c r="AD199" s="188"/>
      <c r="AE199" s="188"/>
      <c r="AF199" s="271">
        <v>1.5019538891162306E-3</v>
      </c>
      <c r="AG199" s="188"/>
      <c r="AH199" s="188"/>
      <c r="AI199" s="1"/>
    </row>
    <row r="200" spans="2:35" ht="11.25" customHeight="1" x14ac:dyDescent="0.25">
      <c r="B200" s="187" t="s">
        <v>1112</v>
      </c>
      <c r="C200" s="188"/>
      <c r="D200" s="188"/>
      <c r="E200" s="188"/>
      <c r="F200" s="188"/>
      <c r="G200" s="273">
        <v>3522704.2800000012</v>
      </c>
      <c r="H200" s="188"/>
      <c r="I200" s="188"/>
      <c r="J200" s="188"/>
      <c r="K200" s="188"/>
      <c r="L200" s="188"/>
      <c r="M200" s="188"/>
      <c r="N200" s="188"/>
      <c r="O200" s="188"/>
      <c r="P200" s="188"/>
      <c r="Q200" s="188"/>
      <c r="R200" s="271">
        <v>2.3313358060796427E-4</v>
      </c>
      <c r="S200" s="188"/>
      <c r="T200" s="188"/>
      <c r="U200" s="188"/>
      <c r="V200" s="188"/>
      <c r="W200" s="188"/>
      <c r="X200" s="188"/>
      <c r="Y200" s="192">
        <v>154</v>
      </c>
      <c r="Z200" s="188"/>
      <c r="AA200" s="188"/>
      <c r="AB200" s="188"/>
      <c r="AC200" s="188"/>
      <c r="AD200" s="188"/>
      <c r="AE200" s="188"/>
      <c r="AF200" s="271">
        <v>6.9251766144880092E-4</v>
      </c>
      <c r="AG200" s="188"/>
      <c r="AH200" s="188"/>
      <c r="AI200" s="1"/>
    </row>
    <row r="201" spans="2:35" ht="11.25" customHeight="1" x14ac:dyDescent="0.25">
      <c r="B201" s="187" t="s">
        <v>1113</v>
      </c>
      <c r="C201" s="188"/>
      <c r="D201" s="188"/>
      <c r="E201" s="188"/>
      <c r="F201" s="188"/>
      <c r="G201" s="273">
        <v>642711.21000000008</v>
      </c>
      <c r="H201" s="188"/>
      <c r="I201" s="188"/>
      <c r="J201" s="188"/>
      <c r="K201" s="188"/>
      <c r="L201" s="188"/>
      <c r="M201" s="188"/>
      <c r="N201" s="188"/>
      <c r="O201" s="188"/>
      <c r="P201" s="188"/>
      <c r="Q201" s="188"/>
      <c r="R201" s="271">
        <v>4.253481239821164E-5</v>
      </c>
      <c r="S201" s="188"/>
      <c r="T201" s="188"/>
      <c r="U201" s="188"/>
      <c r="V201" s="188"/>
      <c r="W201" s="188"/>
      <c r="X201" s="188"/>
      <c r="Y201" s="192">
        <v>48</v>
      </c>
      <c r="Z201" s="188"/>
      <c r="AA201" s="188"/>
      <c r="AB201" s="188"/>
      <c r="AC201" s="188"/>
      <c r="AD201" s="188"/>
      <c r="AE201" s="188"/>
      <c r="AF201" s="271">
        <v>2.1584966071131457E-4</v>
      </c>
      <c r="AG201" s="188"/>
      <c r="AH201" s="188"/>
      <c r="AI201" s="1"/>
    </row>
    <row r="202" spans="2:35" ht="11.25" customHeight="1" x14ac:dyDescent="0.25">
      <c r="B202" s="187" t="s">
        <v>1114</v>
      </c>
      <c r="C202" s="188"/>
      <c r="D202" s="188"/>
      <c r="E202" s="188"/>
      <c r="F202" s="188"/>
      <c r="G202" s="273">
        <v>91928.140000000014</v>
      </c>
      <c r="H202" s="188"/>
      <c r="I202" s="188"/>
      <c r="J202" s="188"/>
      <c r="K202" s="188"/>
      <c r="L202" s="188"/>
      <c r="M202" s="188"/>
      <c r="N202" s="188"/>
      <c r="O202" s="188"/>
      <c r="P202" s="188"/>
      <c r="Q202" s="188"/>
      <c r="R202" s="271">
        <v>6.0838306974862562E-6</v>
      </c>
      <c r="S202" s="188"/>
      <c r="T202" s="188"/>
      <c r="U202" s="188"/>
      <c r="V202" s="188"/>
      <c r="W202" s="188"/>
      <c r="X202" s="188"/>
      <c r="Y202" s="192">
        <v>18</v>
      </c>
      <c r="Z202" s="188"/>
      <c r="AA202" s="188"/>
      <c r="AB202" s="188"/>
      <c r="AC202" s="188"/>
      <c r="AD202" s="188"/>
      <c r="AE202" s="188"/>
      <c r="AF202" s="271">
        <v>8.0943622766742961E-5</v>
      </c>
      <c r="AG202" s="188"/>
      <c r="AH202" s="188"/>
      <c r="AI202" s="1"/>
    </row>
    <row r="203" spans="2:35" ht="11.25" customHeight="1" x14ac:dyDescent="0.25">
      <c r="B203" s="187" t="s">
        <v>1115</v>
      </c>
      <c r="C203" s="188"/>
      <c r="D203" s="188"/>
      <c r="E203" s="188"/>
      <c r="F203" s="188"/>
      <c r="G203" s="273">
        <v>136049.74</v>
      </c>
      <c r="H203" s="188"/>
      <c r="I203" s="188"/>
      <c r="J203" s="188"/>
      <c r="K203" s="188"/>
      <c r="L203" s="188"/>
      <c r="M203" s="188"/>
      <c r="N203" s="188"/>
      <c r="O203" s="188"/>
      <c r="P203" s="188"/>
      <c r="Q203" s="188"/>
      <c r="R203" s="271">
        <v>9.0038108526619123E-6</v>
      </c>
      <c r="S203" s="188"/>
      <c r="T203" s="188"/>
      <c r="U203" s="188"/>
      <c r="V203" s="188"/>
      <c r="W203" s="188"/>
      <c r="X203" s="188"/>
      <c r="Y203" s="192">
        <v>8</v>
      </c>
      <c r="Z203" s="188"/>
      <c r="AA203" s="188"/>
      <c r="AB203" s="188"/>
      <c r="AC203" s="188"/>
      <c r="AD203" s="188"/>
      <c r="AE203" s="188"/>
      <c r="AF203" s="271">
        <v>3.597494345188576E-5</v>
      </c>
      <c r="AG203" s="188"/>
      <c r="AH203" s="188"/>
      <c r="AI203" s="1"/>
    </row>
    <row r="204" spans="2:35" ht="11.25" customHeight="1" x14ac:dyDescent="0.25">
      <c r="B204" s="187" t="s">
        <v>1116</v>
      </c>
      <c r="C204" s="188"/>
      <c r="D204" s="188"/>
      <c r="E204" s="188"/>
      <c r="F204" s="188"/>
      <c r="G204" s="273">
        <v>18266.71</v>
      </c>
      <c r="H204" s="188"/>
      <c r="I204" s="188"/>
      <c r="J204" s="188"/>
      <c r="K204" s="188"/>
      <c r="L204" s="188"/>
      <c r="M204" s="188"/>
      <c r="N204" s="188"/>
      <c r="O204" s="188"/>
      <c r="P204" s="188"/>
      <c r="Q204" s="188"/>
      <c r="R204" s="271">
        <v>1.2088961121162589E-6</v>
      </c>
      <c r="S204" s="188"/>
      <c r="T204" s="188"/>
      <c r="U204" s="188"/>
      <c r="V204" s="188"/>
      <c r="W204" s="188"/>
      <c r="X204" s="188"/>
      <c r="Y204" s="192">
        <v>2</v>
      </c>
      <c r="Z204" s="188"/>
      <c r="AA204" s="188"/>
      <c r="AB204" s="188"/>
      <c r="AC204" s="188"/>
      <c r="AD204" s="188"/>
      <c r="AE204" s="188"/>
      <c r="AF204" s="271">
        <v>8.9937358629714399E-6</v>
      </c>
      <c r="AG204" s="188"/>
      <c r="AH204" s="188"/>
      <c r="AI204" s="1"/>
    </row>
    <row r="205" spans="2:35" ht="11.25" customHeight="1" x14ac:dyDescent="0.25">
      <c r="B205" s="187" t="s">
        <v>1117</v>
      </c>
      <c r="C205" s="188"/>
      <c r="D205" s="188"/>
      <c r="E205" s="188"/>
      <c r="F205" s="188"/>
      <c r="G205" s="273">
        <v>42042.740000000005</v>
      </c>
      <c r="H205" s="188"/>
      <c r="I205" s="188"/>
      <c r="J205" s="188"/>
      <c r="K205" s="188"/>
      <c r="L205" s="188"/>
      <c r="M205" s="188"/>
      <c r="N205" s="188"/>
      <c r="O205" s="188"/>
      <c r="P205" s="188"/>
      <c r="Q205" s="188"/>
      <c r="R205" s="271">
        <v>2.7824006035413455E-6</v>
      </c>
      <c r="S205" s="188"/>
      <c r="T205" s="188"/>
      <c r="U205" s="188"/>
      <c r="V205" s="188"/>
      <c r="W205" s="188"/>
      <c r="X205" s="188"/>
      <c r="Y205" s="192">
        <v>2</v>
      </c>
      <c r="Z205" s="188"/>
      <c r="AA205" s="188"/>
      <c r="AB205" s="188"/>
      <c r="AC205" s="188"/>
      <c r="AD205" s="188"/>
      <c r="AE205" s="188"/>
      <c r="AF205" s="271">
        <v>8.9937358629714399E-6</v>
      </c>
      <c r="AG205" s="188"/>
      <c r="AH205" s="188"/>
      <c r="AI205" s="1"/>
    </row>
    <row r="206" spans="2:35" ht="11.25" customHeight="1" x14ac:dyDescent="0.25">
      <c r="B206" s="187" t="s">
        <v>1118</v>
      </c>
      <c r="C206" s="188"/>
      <c r="D206" s="188"/>
      <c r="E206" s="188"/>
      <c r="F206" s="188"/>
      <c r="G206" s="273">
        <v>3885.38</v>
      </c>
      <c r="H206" s="188"/>
      <c r="I206" s="188"/>
      <c r="J206" s="188"/>
      <c r="K206" s="188"/>
      <c r="L206" s="188"/>
      <c r="M206" s="188"/>
      <c r="N206" s="188"/>
      <c r="O206" s="188"/>
      <c r="P206" s="188"/>
      <c r="Q206" s="188"/>
      <c r="R206" s="271">
        <v>2.5713556388064796E-7</v>
      </c>
      <c r="S206" s="188"/>
      <c r="T206" s="188"/>
      <c r="U206" s="188"/>
      <c r="V206" s="188"/>
      <c r="W206" s="188"/>
      <c r="X206" s="188"/>
      <c r="Y206" s="192">
        <v>2</v>
      </c>
      <c r="Z206" s="188"/>
      <c r="AA206" s="188"/>
      <c r="AB206" s="188"/>
      <c r="AC206" s="188"/>
      <c r="AD206" s="188"/>
      <c r="AE206" s="188"/>
      <c r="AF206" s="271">
        <v>8.9937358629714399E-6</v>
      </c>
      <c r="AG206" s="188"/>
      <c r="AH206" s="188"/>
      <c r="AI206" s="1"/>
    </row>
    <row r="207" spans="2:35" ht="11.25" customHeight="1" x14ac:dyDescent="0.25">
      <c r="B207" s="187" t="s">
        <v>1119</v>
      </c>
      <c r="C207" s="188"/>
      <c r="D207" s="188"/>
      <c r="E207" s="188"/>
      <c r="F207" s="188"/>
      <c r="G207" s="273">
        <v>25086.82</v>
      </c>
      <c r="H207" s="188"/>
      <c r="I207" s="188"/>
      <c r="J207" s="188"/>
      <c r="K207" s="188"/>
      <c r="L207" s="188"/>
      <c r="M207" s="188"/>
      <c r="N207" s="188"/>
      <c r="O207" s="188"/>
      <c r="P207" s="188"/>
      <c r="Q207" s="188"/>
      <c r="R207" s="271">
        <v>1.6602529499488638E-6</v>
      </c>
      <c r="S207" s="188"/>
      <c r="T207" s="188"/>
      <c r="U207" s="188"/>
      <c r="V207" s="188"/>
      <c r="W207" s="188"/>
      <c r="X207" s="188"/>
      <c r="Y207" s="192">
        <v>1</v>
      </c>
      <c r="Z207" s="188"/>
      <c r="AA207" s="188"/>
      <c r="AB207" s="188"/>
      <c r="AC207" s="188"/>
      <c r="AD207" s="188"/>
      <c r="AE207" s="188"/>
      <c r="AF207" s="271">
        <v>4.4968679314857199E-6</v>
      </c>
      <c r="AG207" s="188"/>
      <c r="AH207" s="188"/>
      <c r="AI207" s="1"/>
    </row>
    <row r="208" spans="2:35" ht="11.25" customHeight="1" x14ac:dyDescent="0.25">
      <c r="B208" s="279"/>
      <c r="C208" s="275"/>
      <c r="D208" s="275"/>
      <c r="E208" s="275"/>
      <c r="F208" s="275"/>
      <c r="G208" s="276">
        <v>15110239678.100063</v>
      </c>
      <c r="H208" s="275"/>
      <c r="I208" s="275"/>
      <c r="J208" s="275"/>
      <c r="K208" s="275"/>
      <c r="L208" s="275"/>
      <c r="M208" s="275"/>
      <c r="N208" s="275"/>
      <c r="O208" s="275"/>
      <c r="P208" s="275"/>
      <c r="Q208" s="275"/>
      <c r="R208" s="277">
        <v>0.99999999999999112</v>
      </c>
      <c r="S208" s="275"/>
      <c r="T208" s="275"/>
      <c r="U208" s="275"/>
      <c r="V208" s="275"/>
      <c r="W208" s="275"/>
      <c r="X208" s="275"/>
      <c r="Y208" s="278">
        <v>222377</v>
      </c>
      <c r="Z208" s="275"/>
      <c r="AA208" s="275"/>
      <c r="AB208" s="275"/>
      <c r="AC208" s="275"/>
      <c r="AD208" s="275"/>
      <c r="AE208" s="275"/>
      <c r="AF208" s="277">
        <v>1</v>
      </c>
      <c r="AG208" s="275"/>
      <c r="AH208" s="275"/>
      <c r="AI208" s="1"/>
    </row>
    <row r="209" spans="2:35" ht="9"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8.75" customHeight="1" x14ac:dyDescent="0.25">
      <c r="B210" s="201" t="s">
        <v>1041</v>
      </c>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3"/>
    </row>
    <row r="211" spans="2:35" ht="8.2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2:35" ht="12.75" customHeight="1" x14ac:dyDescent="0.25">
      <c r="B212" s="191"/>
      <c r="C212" s="186"/>
      <c r="D212" s="186"/>
      <c r="E212" s="186"/>
      <c r="F212" s="191" t="s">
        <v>1049</v>
      </c>
      <c r="G212" s="186"/>
      <c r="H212" s="186"/>
      <c r="I212" s="186"/>
      <c r="J212" s="186"/>
      <c r="K212" s="186"/>
      <c r="L212" s="186"/>
      <c r="M212" s="186"/>
      <c r="N212" s="186"/>
      <c r="O212" s="186"/>
      <c r="P212" s="186"/>
      <c r="Q212" s="191" t="s">
        <v>1050</v>
      </c>
      <c r="R212" s="186"/>
      <c r="S212" s="186"/>
      <c r="T212" s="186"/>
      <c r="U212" s="186"/>
      <c r="V212" s="186"/>
      <c r="W212" s="186"/>
      <c r="X212" s="191" t="s">
        <v>1051</v>
      </c>
      <c r="Y212" s="186"/>
      <c r="Z212" s="186"/>
      <c r="AA212" s="186"/>
      <c r="AB212" s="186"/>
      <c r="AC212" s="186"/>
      <c r="AD212" s="186"/>
      <c r="AE212" s="186"/>
      <c r="AF212" s="191" t="s">
        <v>1050</v>
      </c>
      <c r="AG212" s="186"/>
      <c r="AH212" s="186"/>
      <c r="AI212" s="186"/>
    </row>
    <row r="213" spans="2:35" ht="11.25" customHeight="1" x14ac:dyDescent="0.25">
      <c r="B213" s="187" t="s">
        <v>897</v>
      </c>
      <c r="C213" s="188"/>
      <c r="D213" s="188"/>
      <c r="E213" s="188"/>
      <c r="F213" s="273">
        <v>12315919059.240042</v>
      </c>
      <c r="G213" s="188"/>
      <c r="H213" s="188"/>
      <c r="I213" s="188"/>
      <c r="J213" s="188"/>
      <c r="K213" s="188"/>
      <c r="L213" s="188"/>
      <c r="M213" s="188"/>
      <c r="N213" s="188"/>
      <c r="O213" s="188"/>
      <c r="P213" s="188"/>
      <c r="Q213" s="271">
        <v>0.81507105920298839</v>
      </c>
      <c r="R213" s="188"/>
      <c r="S213" s="188"/>
      <c r="T213" s="188"/>
      <c r="U213" s="188"/>
      <c r="V213" s="188"/>
      <c r="W213" s="188"/>
      <c r="X213" s="192">
        <v>179499</v>
      </c>
      <c r="Y213" s="188"/>
      <c r="Z213" s="188"/>
      <c r="AA213" s="188"/>
      <c r="AB213" s="188"/>
      <c r="AC213" s="188"/>
      <c r="AD213" s="188"/>
      <c r="AE213" s="188"/>
      <c r="AF213" s="271">
        <v>0.80718329683375534</v>
      </c>
      <c r="AG213" s="188"/>
      <c r="AH213" s="188"/>
      <c r="AI213" s="188"/>
    </row>
    <row r="214" spans="2:35" ht="11.25" customHeight="1" x14ac:dyDescent="0.25">
      <c r="B214" s="187" t="s">
        <v>1120</v>
      </c>
      <c r="C214" s="188"/>
      <c r="D214" s="188"/>
      <c r="E214" s="188"/>
      <c r="F214" s="273">
        <v>33805342.859999985</v>
      </c>
      <c r="G214" s="188"/>
      <c r="H214" s="188"/>
      <c r="I214" s="188"/>
      <c r="J214" s="188"/>
      <c r="K214" s="188"/>
      <c r="L214" s="188"/>
      <c r="M214" s="188"/>
      <c r="N214" s="188"/>
      <c r="O214" s="188"/>
      <c r="P214" s="188"/>
      <c r="Q214" s="271">
        <v>2.2372472958847606E-3</v>
      </c>
      <c r="R214" s="188"/>
      <c r="S214" s="188"/>
      <c r="T214" s="188"/>
      <c r="U214" s="188"/>
      <c r="V214" s="188"/>
      <c r="W214" s="188"/>
      <c r="X214" s="192">
        <v>1373</v>
      </c>
      <c r="Y214" s="188"/>
      <c r="Z214" s="188"/>
      <c r="AA214" s="188"/>
      <c r="AB214" s="188"/>
      <c r="AC214" s="188"/>
      <c r="AD214" s="188"/>
      <c r="AE214" s="188"/>
      <c r="AF214" s="271">
        <v>6.1741996699298937E-3</v>
      </c>
      <c r="AG214" s="188"/>
      <c r="AH214" s="188"/>
      <c r="AI214" s="188"/>
    </row>
    <row r="215" spans="2:35" ht="11.25" customHeight="1" x14ac:dyDescent="0.25">
      <c r="B215" s="187" t="s">
        <v>1121</v>
      </c>
      <c r="C215" s="188"/>
      <c r="D215" s="188"/>
      <c r="E215" s="188"/>
      <c r="F215" s="273">
        <v>2760515276.0000205</v>
      </c>
      <c r="G215" s="188"/>
      <c r="H215" s="188"/>
      <c r="I215" s="188"/>
      <c r="J215" s="188"/>
      <c r="K215" s="188"/>
      <c r="L215" s="188"/>
      <c r="M215" s="188"/>
      <c r="N215" s="188"/>
      <c r="O215" s="188"/>
      <c r="P215" s="188"/>
      <c r="Q215" s="271">
        <v>0.18269169350112671</v>
      </c>
      <c r="R215" s="188"/>
      <c r="S215" s="188"/>
      <c r="T215" s="188"/>
      <c r="U215" s="188"/>
      <c r="V215" s="188"/>
      <c r="W215" s="188"/>
      <c r="X215" s="192">
        <v>41505</v>
      </c>
      <c r="Y215" s="188"/>
      <c r="Z215" s="188"/>
      <c r="AA215" s="188"/>
      <c r="AB215" s="188"/>
      <c r="AC215" s="188"/>
      <c r="AD215" s="188"/>
      <c r="AE215" s="188"/>
      <c r="AF215" s="271">
        <v>0.18664250349631481</v>
      </c>
      <c r="AG215" s="188"/>
      <c r="AH215" s="188"/>
      <c r="AI215" s="188"/>
    </row>
    <row r="216" spans="2:35" ht="12.75" customHeight="1" x14ac:dyDescent="0.25">
      <c r="B216" s="279"/>
      <c r="C216" s="275"/>
      <c r="D216" s="275"/>
      <c r="E216" s="275"/>
      <c r="F216" s="276">
        <v>15110239678.100063</v>
      </c>
      <c r="G216" s="275"/>
      <c r="H216" s="275"/>
      <c r="I216" s="275"/>
      <c r="J216" s="275"/>
      <c r="K216" s="275"/>
      <c r="L216" s="275"/>
      <c r="M216" s="275"/>
      <c r="N216" s="275"/>
      <c r="O216" s="275"/>
      <c r="P216" s="275"/>
      <c r="Q216" s="277">
        <v>0.99999999999999112</v>
      </c>
      <c r="R216" s="275"/>
      <c r="S216" s="275"/>
      <c r="T216" s="275"/>
      <c r="U216" s="275"/>
      <c r="V216" s="275"/>
      <c r="W216" s="275"/>
      <c r="X216" s="278">
        <v>222377</v>
      </c>
      <c r="Y216" s="275"/>
      <c r="Z216" s="275"/>
      <c r="AA216" s="275"/>
      <c r="AB216" s="275"/>
      <c r="AC216" s="275"/>
      <c r="AD216" s="275"/>
      <c r="AE216" s="275"/>
      <c r="AF216" s="277">
        <v>1</v>
      </c>
      <c r="AG216" s="275"/>
      <c r="AH216" s="275"/>
      <c r="AI216" s="275"/>
    </row>
    <row r="217" spans="2:35" ht="9"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8.75" customHeight="1" x14ac:dyDescent="0.25">
      <c r="B218" s="201" t="s">
        <v>1042</v>
      </c>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3"/>
    </row>
    <row r="219" spans="2:35" ht="8.2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2:35" ht="12.75" customHeight="1" x14ac:dyDescent="0.25">
      <c r="B220" s="191"/>
      <c r="C220" s="186"/>
      <c r="D220" s="186"/>
      <c r="E220" s="186"/>
      <c r="F220" s="191" t="s">
        <v>1049</v>
      </c>
      <c r="G220" s="186"/>
      <c r="H220" s="186"/>
      <c r="I220" s="186"/>
      <c r="J220" s="186"/>
      <c r="K220" s="186"/>
      <c r="L220" s="186"/>
      <c r="M220" s="186"/>
      <c r="N220" s="186"/>
      <c r="O220" s="186"/>
      <c r="P220" s="186"/>
      <c r="Q220" s="191" t="s">
        <v>1050</v>
      </c>
      <c r="R220" s="186"/>
      <c r="S220" s="186"/>
      <c r="T220" s="186"/>
      <c r="U220" s="186"/>
      <c r="V220" s="186"/>
      <c r="W220" s="186"/>
      <c r="X220" s="191" t="s">
        <v>1051</v>
      </c>
      <c r="Y220" s="186"/>
      <c r="Z220" s="186"/>
      <c r="AA220" s="186"/>
      <c r="AB220" s="186"/>
      <c r="AC220" s="186"/>
      <c r="AD220" s="186"/>
      <c r="AE220" s="186"/>
      <c r="AF220" s="191" t="s">
        <v>1050</v>
      </c>
      <c r="AG220" s="186"/>
      <c r="AH220" s="186"/>
      <c r="AI220" s="186"/>
    </row>
    <row r="221" spans="2:35" ht="12" customHeight="1" x14ac:dyDescent="0.25">
      <c r="B221" s="187" t="s">
        <v>1122</v>
      </c>
      <c r="C221" s="188"/>
      <c r="D221" s="188"/>
      <c r="E221" s="188"/>
      <c r="F221" s="273">
        <v>653038877.92999935</v>
      </c>
      <c r="G221" s="188"/>
      <c r="H221" s="188"/>
      <c r="I221" s="188"/>
      <c r="J221" s="188"/>
      <c r="K221" s="188"/>
      <c r="L221" s="188"/>
      <c r="M221" s="188"/>
      <c r="N221" s="188"/>
      <c r="O221" s="188"/>
      <c r="P221" s="188"/>
      <c r="Q221" s="271">
        <v>4.3218300426860756E-2</v>
      </c>
      <c r="R221" s="188"/>
      <c r="S221" s="188"/>
      <c r="T221" s="188"/>
      <c r="U221" s="188"/>
      <c r="V221" s="188"/>
      <c r="W221" s="188"/>
      <c r="X221" s="192">
        <v>13349</v>
      </c>
      <c r="Y221" s="188"/>
      <c r="Z221" s="188"/>
      <c r="AA221" s="188"/>
      <c r="AB221" s="188"/>
      <c r="AC221" s="188"/>
      <c r="AD221" s="188"/>
      <c r="AE221" s="188"/>
      <c r="AF221" s="271">
        <v>6.002869001740288E-2</v>
      </c>
      <c r="AG221" s="188"/>
      <c r="AH221" s="188"/>
      <c r="AI221" s="188"/>
    </row>
    <row r="222" spans="2:35" ht="12" customHeight="1" x14ac:dyDescent="0.25">
      <c r="B222" s="187" t="s">
        <v>1123</v>
      </c>
      <c r="C222" s="188"/>
      <c r="D222" s="188"/>
      <c r="E222" s="188"/>
      <c r="F222" s="273">
        <v>540575163.90999877</v>
      </c>
      <c r="G222" s="188"/>
      <c r="H222" s="188"/>
      <c r="I222" s="188"/>
      <c r="J222" s="188"/>
      <c r="K222" s="188"/>
      <c r="L222" s="188"/>
      <c r="M222" s="188"/>
      <c r="N222" s="188"/>
      <c r="O222" s="188"/>
      <c r="P222" s="188"/>
      <c r="Q222" s="271">
        <v>3.5775419545030711E-2</v>
      </c>
      <c r="R222" s="188"/>
      <c r="S222" s="188"/>
      <c r="T222" s="188"/>
      <c r="U222" s="188"/>
      <c r="V222" s="188"/>
      <c r="W222" s="188"/>
      <c r="X222" s="192">
        <v>10227</v>
      </c>
      <c r="Y222" s="188"/>
      <c r="Z222" s="188"/>
      <c r="AA222" s="188"/>
      <c r="AB222" s="188"/>
      <c r="AC222" s="188"/>
      <c r="AD222" s="188"/>
      <c r="AE222" s="188"/>
      <c r="AF222" s="271">
        <v>4.5989468335304463E-2</v>
      </c>
      <c r="AG222" s="188"/>
      <c r="AH222" s="188"/>
      <c r="AI222" s="188"/>
    </row>
    <row r="223" spans="2:35" ht="12" customHeight="1" x14ac:dyDescent="0.25">
      <c r="B223" s="187" t="s">
        <v>1124</v>
      </c>
      <c r="C223" s="188"/>
      <c r="D223" s="188"/>
      <c r="E223" s="188"/>
      <c r="F223" s="273">
        <v>360683988.07000017</v>
      </c>
      <c r="G223" s="188"/>
      <c r="H223" s="188"/>
      <c r="I223" s="188"/>
      <c r="J223" s="188"/>
      <c r="K223" s="188"/>
      <c r="L223" s="188"/>
      <c r="M223" s="188"/>
      <c r="N223" s="188"/>
      <c r="O223" s="188"/>
      <c r="P223" s="188"/>
      <c r="Q223" s="271">
        <v>2.3870169881736285E-2</v>
      </c>
      <c r="R223" s="188"/>
      <c r="S223" s="188"/>
      <c r="T223" s="188"/>
      <c r="U223" s="188"/>
      <c r="V223" s="188"/>
      <c r="W223" s="188"/>
      <c r="X223" s="192">
        <v>4008</v>
      </c>
      <c r="Y223" s="188"/>
      <c r="Z223" s="188"/>
      <c r="AA223" s="188"/>
      <c r="AB223" s="188"/>
      <c r="AC223" s="188"/>
      <c r="AD223" s="188"/>
      <c r="AE223" s="188"/>
      <c r="AF223" s="271">
        <v>1.8023446669394767E-2</v>
      </c>
      <c r="AG223" s="188"/>
      <c r="AH223" s="188"/>
      <c r="AI223" s="188"/>
    </row>
    <row r="224" spans="2:35" ht="12" customHeight="1" x14ac:dyDescent="0.25">
      <c r="B224" s="187" t="s">
        <v>1125</v>
      </c>
      <c r="C224" s="188"/>
      <c r="D224" s="188"/>
      <c r="E224" s="188"/>
      <c r="F224" s="273">
        <v>284364584.22000021</v>
      </c>
      <c r="G224" s="188"/>
      <c r="H224" s="188"/>
      <c r="I224" s="188"/>
      <c r="J224" s="188"/>
      <c r="K224" s="188"/>
      <c r="L224" s="188"/>
      <c r="M224" s="188"/>
      <c r="N224" s="188"/>
      <c r="O224" s="188"/>
      <c r="P224" s="188"/>
      <c r="Q224" s="271">
        <v>1.8819329823877167E-2</v>
      </c>
      <c r="R224" s="188"/>
      <c r="S224" s="188"/>
      <c r="T224" s="188"/>
      <c r="U224" s="188"/>
      <c r="V224" s="188"/>
      <c r="W224" s="188"/>
      <c r="X224" s="192">
        <v>3171</v>
      </c>
      <c r="Y224" s="188"/>
      <c r="Z224" s="188"/>
      <c r="AA224" s="188"/>
      <c r="AB224" s="188"/>
      <c r="AC224" s="188"/>
      <c r="AD224" s="188"/>
      <c r="AE224" s="188"/>
      <c r="AF224" s="271">
        <v>1.4259568210741218E-2</v>
      </c>
      <c r="AG224" s="188"/>
      <c r="AH224" s="188"/>
      <c r="AI224" s="188"/>
    </row>
    <row r="225" spans="2:35" ht="12" customHeight="1" x14ac:dyDescent="0.25">
      <c r="B225" s="187" t="s">
        <v>1126</v>
      </c>
      <c r="C225" s="188"/>
      <c r="D225" s="188"/>
      <c r="E225" s="188"/>
      <c r="F225" s="273">
        <v>129691964.95999984</v>
      </c>
      <c r="G225" s="188"/>
      <c r="H225" s="188"/>
      <c r="I225" s="188"/>
      <c r="J225" s="188"/>
      <c r="K225" s="188"/>
      <c r="L225" s="188"/>
      <c r="M225" s="188"/>
      <c r="N225" s="188"/>
      <c r="O225" s="188"/>
      <c r="P225" s="188"/>
      <c r="Q225" s="271">
        <v>8.5830514752170562E-3</v>
      </c>
      <c r="R225" s="188"/>
      <c r="S225" s="188"/>
      <c r="T225" s="188"/>
      <c r="U225" s="188"/>
      <c r="V225" s="188"/>
      <c r="W225" s="188"/>
      <c r="X225" s="192">
        <v>1714</v>
      </c>
      <c r="Y225" s="188"/>
      <c r="Z225" s="188"/>
      <c r="AA225" s="188"/>
      <c r="AB225" s="188"/>
      <c r="AC225" s="188"/>
      <c r="AD225" s="188"/>
      <c r="AE225" s="188"/>
      <c r="AF225" s="271">
        <v>7.7076316345665247E-3</v>
      </c>
      <c r="AG225" s="188"/>
      <c r="AH225" s="188"/>
      <c r="AI225" s="188"/>
    </row>
    <row r="226" spans="2:35" ht="12" customHeight="1" x14ac:dyDescent="0.25">
      <c r="B226" s="187" t="s">
        <v>1127</v>
      </c>
      <c r="C226" s="188"/>
      <c r="D226" s="188"/>
      <c r="E226" s="188"/>
      <c r="F226" s="273">
        <v>124429992.63000004</v>
      </c>
      <c r="G226" s="188"/>
      <c r="H226" s="188"/>
      <c r="I226" s="188"/>
      <c r="J226" s="188"/>
      <c r="K226" s="188"/>
      <c r="L226" s="188"/>
      <c r="M226" s="188"/>
      <c r="N226" s="188"/>
      <c r="O226" s="188"/>
      <c r="P226" s="188"/>
      <c r="Q226" s="271">
        <v>8.2348126357215962E-3</v>
      </c>
      <c r="R226" s="188"/>
      <c r="S226" s="188"/>
      <c r="T226" s="188"/>
      <c r="U226" s="188"/>
      <c r="V226" s="188"/>
      <c r="W226" s="188"/>
      <c r="X226" s="192">
        <v>1439</v>
      </c>
      <c r="Y226" s="188"/>
      <c r="Z226" s="188"/>
      <c r="AA226" s="188"/>
      <c r="AB226" s="188"/>
      <c r="AC226" s="188"/>
      <c r="AD226" s="188"/>
      <c r="AE226" s="188"/>
      <c r="AF226" s="271">
        <v>6.4709929534079516E-3</v>
      </c>
      <c r="AG226" s="188"/>
      <c r="AH226" s="188"/>
      <c r="AI226" s="188"/>
    </row>
    <row r="227" spans="2:35" ht="12" customHeight="1" x14ac:dyDescent="0.25">
      <c r="B227" s="187" t="s">
        <v>1128</v>
      </c>
      <c r="C227" s="188"/>
      <c r="D227" s="188"/>
      <c r="E227" s="188"/>
      <c r="F227" s="273">
        <v>87717886.399999946</v>
      </c>
      <c r="G227" s="188"/>
      <c r="H227" s="188"/>
      <c r="I227" s="188"/>
      <c r="J227" s="188"/>
      <c r="K227" s="188"/>
      <c r="L227" s="188"/>
      <c r="M227" s="188"/>
      <c r="N227" s="188"/>
      <c r="O227" s="188"/>
      <c r="P227" s="188"/>
      <c r="Q227" s="271">
        <v>5.8051949054874017E-3</v>
      </c>
      <c r="R227" s="188"/>
      <c r="S227" s="188"/>
      <c r="T227" s="188"/>
      <c r="U227" s="188"/>
      <c r="V227" s="188"/>
      <c r="W227" s="188"/>
      <c r="X227" s="192">
        <v>968</v>
      </c>
      <c r="Y227" s="188"/>
      <c r="Z227" s="188"/>
      <c r="AA227" s="188"/>
      <c r="AB227" s="188"/>
      <c r="AC227" s="188"/>
      <c r="AD227" s="188"/>
      <c r="AE227" s="188"/>
      <c r="AF227" s="271">
        <v>4.3529681576781774E-3</v>
      </c>
      <c r="AG227" s="188"/>
      <c r="AH227" s="188"/>
      <c r="AI227" s="188"/>
    </row>
    <row r="228" spans="2:35" ht="12" customHeight="1" x14ac:dyDescent="0.25">
      <c r="B228" s="187" t="s">
        <v>1129</v>
      </c>
      <c r="C228" s="188"/>
      <c r="D228" s="188"/>
      <c r="E228" s="188"/>
      <c r="F228" s="273">
        <v>51238571.509999961</v>
      </c>
      <c r="G228" s="188"/>
      <c r="H228" s="188"/>
      <c r="I228" s="188"/>
      <c r="J228" s="188"/>
      <c r="K228" s="188"/>
      <c r="L228" s="188"/>
      <c r="M228" s="188"/>
      <c r="N228" s="188"/>
      <c r="O228" s="188"/>
      <c r="P228" s="188"/>
      <c r="Q228" s="271">
        <v>3.3909833729680911E-3</v>
      </c>
      <c r="R228" s="188"/>
      <c r="S228" s="188"/>
      <c r="T228" s="188"/>
      <c r="U228" s="188"/>
      <c r="V228" s="188"/>
      <c r="W228" s="188"/>
      <c r="X228" s="192">
        <v>582</v>
      </c>
      <c r="Y228" s="188"/>
      <c r="Z228" s="188"/>
      <c r="AA228" s="188"/>
      <c r="AB228" s="188"/>
      <c r="AC228" s="188"/>
      <c r="AD228" s="188"/>
      <c r="AE228" s="188"/>
      <c r="AF228" s="271">
        <v>2.6171771361246893E-3</v>
      </c>
      <c r="AG228" s="188"/>
      <c r="AH228" s="188"/>
      <c r="AI228" s="188"/>
    </row>
    <row r="229" spans="2:35" ht="12" customHeight="1" x14ac:dyDescent="0.25">
      <c r="B229" s="187" t="s">
        <v>1130</v>
      </c>
      <c r="C229" s="188"/>
      <c r="D229" s="188"/>
      <c r="E229" s="188"/>
      <c r="F229" s="273">
        <v>96794038.030000031</v>
      </c>
      <c r="G229" s="188"/>
      <c r="H229" s="188"/>
      <c r="I229" s="188"/>
      <c r="J229" s="188"/>
      <c r="K229" s="188"/>
      <c r="L229" s="188"/>
      <c r="M229" s="188"/>
      <c r="N229" s="188"/>
      <c r="O229" s="188"/>
      <c r="P229" s="188"/>
      <c r="Q229" s="271">
        <v>6.4058572260960256E-3</v>
      </c>
      <c r="R229" s="188"/>
      <c r="S229" s="188"/>
      <c r="T229" s="188"/>
      <c r="U229" s="188"/>
      <c r="V229" s="188"/>
      <c r="W229" s="188"/>
      <c r="X229" s="192">
        <v>926</v>
      </c>
      <c r="Y229" s="188"/>
      <c r="Z229" s="188"/>
      <c r="AA229" s="188"/>
      <c r="AB229" s="188"/>
      <c r="AC229" s="188"/>
      <c r="AD229" s="188"/>
      <c r="AE229" s="188"/>
      <c r="AF229" s="271">
        <v>4.1640997045557767E-3</v>
      </c>
      <c r="AG229" s="188"/>
      <c r="AH229" s="188"/>
      <c r="AI229" s="188"/>
    </row>
    <row r="230" spans="2:35" ht="12" customHeight="1" x14ac:dyDescent="0.25">
      <c r="B230" s="187" t="s">
        <v>1131</v>
      </c>
      <c r="C230" s="188"/>
      <c r="D230" s="188"/>
      <c r="E230" s="188"/>
      <c r="F230" s="273">
        <v>9899441.8099999987</v>
      </c>
      <c r="G230" s="188"/>
      <c r="H230" s="188"/>
      <c r="I230" s="188"/>
      <c r="J230" s="188"/>
      <c r="K230" s="188"/>
      <c r="L230" s="188"/>
      <c r="M230" s="188"/>
      <c r="N230" s="188"/>
      <c r="O230" s="188"/>
      <c r="P230" s="188"/>
      <c r="Q230" s="271">
        <v>6.551479010850974E-4</v>
      </c>
      <c r="R230" s="188"/>
      <c r="S230" s="188"/>
      <c r="T230" s="188"/>
      <c r="U230" s="188"/>
      <c r="V230" s="188"/>
      <c r="W230" s="188"/>
      <c r="X230" s="192">
        <v>100</v>
      </c>
      <c r="Y230" s="188"/>
      <c r="Z230" s="188"/>
      <c r="AA230" s="188"/>
      <c r="AB230" s="188"/>
      <c r="AC230" s="188"/>
      <c r="AD230" s="188"/>
      <c r="AE230" s="188"/>
      <c r="AF230" s="271">
        <v>4.4968679314857202E-4</v>
      </c>
      <c r="AG230" s="188"/>
      <c r="AH230" s="188"/>
      <c r="AI230" s="188"/>
    </row>
    <row r="231" spans="2:35" ht="12" customHeight="1" x14ac:dyDescent="0.25">
      <c r="B231" s="187" t="s">
        <v>1132</v>
      </c>
      <c r="C231" s="188"/>
      <c r="D231" s="188"/>
      <c r="E231" s="188"/>
      <c r="F231" s="273">
        <v>91536749.800000072</v>
      </c>
      <c r="G231" s="188"/>
      <c r="H231" s="188"/>
      <c r="I231" s="188"/>
      <c r="J231" s="188"/>
      <c r="K231" s="188"/>
      <c r="L231" s="188"/>
      <c r="M231" s="188"/>
      <c r="N231" s="188"/>
      <c r="O231" s="188"/>
      <c r="P231" s="188"/>
      <c r="Q231" s="271">
        <v>6.057928381683347E-3</v>
      </c>
      <c r="R231" s="188"/>
      <c r="S231" s="188"/>
      <c r="T231" s="188"/>
      <c r="U231" s="188"/>
      <c r="V231" s="188"/>
      <c r="W231" s="188"/>
      <c r="X231" s="192">
        <v>1174</v>
      </c>
      <c r="Y231" s="188"/>
      <c r="Z231" s="188"/>
      <c r="AA231" s="188"/>
      <c r="AB231" s="188"/>
      <c r="AC231" s="188"/>
      <c r="AD231" s="188"/>
      <c r="AE231" s="188"/>
      <c r="AF231" s="271">
        <v>5.2793229515642357E-3</v>
      </c>
      <c r="AG231" s="188"/>
      <c r="AH231" s="188"/>
      <c r="AI231" s="188"/>
    </row>
    <row r="232" spans="2:35" ht="12" customHeight="1" x14ac:dyDescent="0.25">
      <c r="B232" s="187" t="s">
        <v>1133</v>
      </c>
      <c r="C232" s="188"/>
      <c r="D232" s="188"/>
      <c r="E232" s="188"/>
      <c r="F232" s="273">
        <v>278979713.21999949</v>
      </c>
      <c r="G232" s="188"/>
      <c r="H232" s="188"/>
      <c r="I232" s="188"/>
      <c r="J232" s="188"/>
      <c r="K232" s="188"/>
      <c r="L232" s="188"/>
      <c r="M232" s="188"/>
      <c r="N232" s="188"/>
      <c r="O232" s="188"/>
      <c r="P232" s="188"/>
      <c r="Q232" s="271">
        <v>1.8462957515117215E-2</v>
      </c>
      <c r="R232" s="188"/>
      <c r="S232" s="188"/>
      <c r="T232" s="188"/>
      <c r="U232" s="188"/>
      <c r="V232" s="188"/>
      <c r="W232" s="188"/>
      <c r="X232" s="192">
        <v>2955</v>
      </c>
      <c r="Y232" s="188"/>
      <c r="Z232" s="188"/>
      <c r="AA232" s="188"/>
      <c r="AB232" s="188"/>
      <c r="AC232" s="188"/>
      <c r="AD232" s="188"/>
      <c r="AE232" s="188"/>
      <c r="AF232" s="271">
        <v>1.3288244737540303E-2</v>
      </c>
      <c r="AG232" s="188"/>
      <c r="AH232" s="188"/>
      <c r="AI232" s="188"/>
    </row>
    <row r="233" spans="2:35" ht="12" customHeight="1" x14ac:dyDescent="0.25">
      <c r="B233" s="187" t="s">
        <v>1134</v>
      </c>
      <c r="C233" s="188"/>
      <c r="D233" s="188"/>
      <c r="E233" s="188"/>
      <c r="F233" s="273">
        <v>19122826.329999991</v>
      </c>
      <c r="G233" s="188"/>
      <c r="H233" s="188"/>
      <c r="I233" s="188"/>
      <c r="J233" s="188"/>
      <c r="K233" s="188"/>
      <c r="L233" s="188"/>
      <c r="M233" s="188"/>
      <c r="N233" s="188"/>
      <c r="O233" s="188"/>
      <c r="P233" s="188"/>
      <c r="Q233" s="271">
        <v>1.2655541366240256E-3</v>
      </c>
      <c r="R233" s="188"/>
      <c r="S233" s="188"/>
      <c r="T233" s="188"/>
      <c r="U233" s="188"/>
      <c r="V233" s="188"/>
      <c r="W233" s="188"/>
      <c r="X233" s="192">
        <v>168</v>
      </c>
      <c r="Y233" s="188"/>
      <c r="Z233" s="188"/>
      <c r="AA233" s="188"/>
      <c r="AB233" s="188"/>
      <c r="AC233" s="188"/>
      <c r="AD233" s="188"/>
      <c r="AE233" s="188"/>
      <c r="AF233" s="271">
        <v>7.5547381248960098E-4</v>
      </c>
      <c r="AG233" s="188"/>
      <c r="AH233" s="188"/>
      <c r="AI233" s="188"/>
    </row>
    <row r="234" spans="2:35" ht="12" customHeight="1" x14ac:dyDescent="0.25">
      <c r="B234" s="187" t="s">
        <v>1135</v>
      </c>
      <c r="C234" s="188"/>
      <c r="D234" s="188"/>
      <c r="E234" s="188"/>
      <c r="F234" s="273">
        <v>12382165879.280043</v>
      </c>
      <c r="G234" s="188"/>
      <c r="H234" s="188"/>
      <c r="I234" s="188"/>
      <c r="J234" s="188"/>
      <c r="K234" s="188"/>
      <c r="L234" s="188"/>
      <c r="M234" s="188"/>
      <c r="N234" s="188"/>
      <c r="O234" s="188"/>
      <c r="P234" s="188"/>
      <c r="Q234" s="271">
        <v>0.81945529277249518</v>
      </c>
      <c r="R234" s="188"/>
      <c r="S234" s="188"/>
      <c r="T234" s="188"/>
      <c r="U234" s="188"/>
      <c r="V234" s="188"/>
      <c r="W234" s="188"/>
      <c r="X234" s="192">
        <v>181596</v>
      </c>
      <c r="Y234" s="188"/>
      <c r="Z234" s="188"/>
      <c r="AA234" s="188"/>
      <c r="AB234" s="188"/>
      <c r="AC234" s="188"/>
      <c r="AD234" s="188"/>
      <c r="AE234" s="188"/>
      <c r="AF234" s="271">
        <v>0.8166132288860809</v>
      </c>
      <c r="AG234" s="188"/>
      <c r="AH234" s="188"/>
      <c r="AI234" s="188"/>
    </row>
    <row r="235" spans="2:35" ht="12.75" customHeight="1" x14ac:dyDescent="0.25">
      <c r="B235" s="279"/>
      <c r="C235" s="275"/>
      <c r="D235" s="275"/>
      <c r="E235" s="275"/>
      <c r="F235" s="276">
        <v>15110239678.10004</v>
      </c>
      <c r="G235" s="275"/>
      <c r="H235" s="275"/>
      <c r="I235" s="275"/>
      <c r="J235" s="275"/>
      <c r="K235" s="275"/>
      <c r="L235" s="275"/>
      <c r="M235" s="275"/>
      <c r="N235" s="275"/>
      <c r="O235" s="275"/>
      <c r="P235" s="275"/>
      <c r="Q235" s="277">
        <v>0.99999999999999267</v>
      </c>
      <c r="R235" s="275"/>
      <c r="S235" s="275"/>
      <c r="T235" s="275"/>
      <c r="U235" s="275"/>
      <c r="V235" s="275"/>
      <c r="W235" s="275"/>
      <c r="X235" s="278">
        <v>222377</v>
      </c>
      <c r="Y235" s="275"/>
      <c r="Z235" s="275"/>
      <c r="AA235" s="275"/>
      <c r="AB235" s="275"/>
      <c r="AC235" s="275"/>
      <c r="AD235" s="275"/>
      <c r="AE235" s="275"/>
      <c r="AF235" s="277">
        <v>1</v>
      </c>
      <c r="AG235" s="275"/>
      <c r="AH235" s="275"/>
      <c r="AI235" s="275"/>
    </row>
    <row r="236" spans="2:35" ht="9"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8.75" customHeight="1" x14ac:dyDescent="0.25">
      <c r="B237" s="201" t="s">
        <v>1043</v>
      </c>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3"/>
    </row>
    <row r="238" spans="2:35" ht="8.2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2:35" ht="12" customHeight="1" x14ac:dyDescent="0.25">
      <c r="B239" s="191"/>
      <c r="C239" s="186"/>
      <c r="D239" s="186"/>
      <c r="E239" s="191" t="s">
        <v>1049</v>
      </c>
      <c r="F239" s="186"/>
      <c r="G239" s="186"/>
      <c r="H239" s="186"/>
      <c r="I239" s="186"/>
      <c r="J239" s="186"/>
      <c r="K239" s="186"/>
      <c r="L239" s="186"/>
      <c r="M239" s="186"/>
      <c r="N239" s="186"/>
      <c r="O239" s="186"/>
      <c r="P239" s="191" t="s">
        <v>1050</v>
      </c>
      <c r="Q239" s="186"/>
      <c r="R239" s="186"/>
      <c r="S239" s="186"/>
      <c r="T239" s="186"/>
      <c r="U239" s="186"/>
      <c r="V239" s="186"/>
      <c r="W239" s="191" t="s">
        <v>1051</v>
      </c>
      <c r="X239" s="186"/>
      <c r="Y239" s="186"/>
      <c r="Z239" s="186"/>
      <c r="AA239" s="186"/>
      <c r="AB239" s="186"/>
      <c r="AC239" s="186"/>
      <c r="AD239" s="186"/>
      <c r="AE239" s="191" t="s">
        <v>1050</v>
      </c>
      <c r="AF239" s="186"/>
      <c r="AG239" s="186"/>
      <c r="AH239" s="186"/>
      <c r="AI239" s="1"/>
    </row>
    <row r="240" spans="2:35" ht="12" customHeight="1" x14ac:dyDescent="0.25">
      <c r="B240" s="187" t="s">
        <v>1136</v>
      </c>
      <c r="C240" s="188"/>
      <c r="D240" s="188"/>
      <c r="E240" s="273">
        <v>15110103561.420042</v>
      </c>
      <c r="F240" s="188"/>
      <c r="G240" s="188"/>
      <c r="H240" s="188"/>
      <c r="I240" s="188"/>
      <c r="J240" s="188"/>
      <c r="K240" s="188"/>
      <c r="L240" s="188"/>
      <c r="M240" s="188"/>
      <c r="N240" s="188"/>
      <c r="O240" s="188"/>
      <c r="P240" s="271">
        <v>0.99999099175903894</v>
      </c>
      <c r="Q240" s="188"/>
      <c r="R240" s="188"/>
      <c r="S240" s="188"/>
      <c r="T240" s="188"/>
      <c r="U240" s="188"/>
      <c r="V240" s="188"/>
      <c r="W240" s="192">
        <v>222365</v>
      </c>
      <c r="X240" s="188"/>
      <c r="Y240" s="188"/>
      <c r="Z240" s="188"/>
      <c r="AA240" s="188"/>
      <c r="AB240" s="188"/>
      <c r="AC240" s="188"/>
      <c r="AD240" s="188"/>
      <c r="AE240" s="271">
        <v>0.99994603758482214</v>
      </c>
      <c r="AF240" s="188"/>
      <c r="AG240" s="188"/>
      <c r="AH240" s="188"/>
      <c r="AI240" s="1"/>
    </row>
    <row r="241" spans="2:35" ht="12" customHeight="1" x14ac:dyDescent="0.25">
      <c r="B241" s="187" t="s">
        <v>1137</v>
      </c>
      <c r="C241" s="188"/>
      <c r="D241" s="188"/>
      <c r="E241" s="273">
        <v>136116.68000000002</v>
      </c>
      <c r="F241" s="188"/>
      <c r="G241" s="188"/>
      <c r="H241" s="188"/>
      <c r="I241" s="188"/>
      <c r="J241" s="188"/>
      <c r="K241" s="188"/>
      <c r="L241" s="188"/>
      <c r="M241" s="188"/>
      <c r="N241" s="188"/>
      <c r="O241" s="188"/>
      <c r="P241" s="271">
        <v>9.0082409610801948E-6</v>
      </c>
      <c r="Q241" s="188"/>
      <c r="R241" s="188"/>
      <c r="S241" s="188"/>
      <c r="T241" s="188"/>
      <c r="U241" s="188"/>
      <c r="V241" s="188"/>
      <c r="W241" s="192">
        <v>12</v>
      </c>
      <c r="X241" s="188"/>
      <c r="Y241" s="188"/>
      <c r="Z241" s="188"/>
      <c r="AA241" s="188"/>
      <c r="AB241" s="188"/>
      <c r="AC241" s="188"/>
      <c r="AD241" s="188"/>
      <c r="AE241" s="271">
        <v>5.3962415177828643E-5</v>
      </c>
      <c r="AF241" s="188"/>
      <c r="AG241" s="188"/>
      <c r="AH241" s="188"/>
      <c r="AI241" s="1"/>
    </row>
    <row r="242" spans="2:35" ht="12" customHeight="1" x14ac:dyDescent="0.25">
      <c r="B242" s="279"/>
      <c r="C242" s="275"/>
      <c r="D242" s="275"/>
      <c r="E242" s="276">
        <v>15110239678.100042</v>
      </c>
      <c r="F242" s="275"/>
      <c r="G242" s="275"/>
      <c r="H242" s="275"/>
      <c r="I242" s="275"/>
      <c r="J242" s="275"/>
      <c r="K242" s="275"/>
      <c r="L242" s="275"/>
      <c r="M242" s="275"/>
      <c r="N242" s="275"/>
      <c r="O242" s="275"/>
      <c r="P242" s="277">
        <v>0.99999999999999256</v>
      </c>
      <c r="Q242" s="275"/>
      <c r="R242" s="275"/>
      <c r="S242" s="275"/>
      <c r="T242" s="275"/>
      <c r="U242" s="275"/>
      <c r="V242" s="275"/>
      <c r="W242" s="278">
        <v>222377</v>
      </c>
      <c r="X242" s="275"/>
      <c r="Y242" s="275"/>
      <c r="Z242" s="275"/>
      <c r="AA242" s="275"/>
      <c r="AB242" s="275"/>
      <c r="AC242" s="275"/>
      <c r="AD242" s="275"/>
      <c r="AE242" s="277">
        <v>1</v>
      </c>
      <c r="AF242" s="275"/>
      <c r="AG242" s="275"/>
      <c r="AH242" s="275"/>
      <c r="AI242" s="1"/>
    </row>
    <row r="243" spans="2:35" ht="17"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8.75" customHeight="1" x14ac:dyDescent="0.25">
      <c r="B244" s="201" t="s">
        <v>1044</v>
      </c>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3"/>
    </row>
    <row r="245" spans="2:35" ht="6.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2:35" ht="13.5" customHeight="1" x14ac:dyDescent="0.25">
      <c r="B246" s="191"/>
      <c r="C246" s="186"/>
      <c r="D246" s="191" t="s">
        <v>1049</v>
      </c>
      <c r="E246" s="186"/>
      <c r="F246" s="186"/>
      <c r="G246" s="186"/>
      <c r="H246" s="186"/>
      <c r="I246" s="186"/>
      <c r="J246" s="186"/>
      <c r="K246" s="186"/>
      <c r="L246" s="186"/>
      <c r="M246" s="186"/>
      <c r="N246" s="186"/>
      <c r="O246" s="191" t="s">
        <v>1050</v>
      </c>
      <c r="P246" s="186"/>
      <c r="Q246" s="186"/>
      <c r="R246" s="186"/>
      <c r="S246" s="186"/>
      <c r="T246" s="186"/>
      <c r="U246" s="186"/>
      <c r="V246" s="191" t="s">
        <v>1051</v>
      </c>
      <c r="W246" s="186"/>
      <c r="X246" s="186"/>
      <c r="Y246" s="186"/>
      <c r="Z246" s="186"/>
      <c r="AA246" s="186"/>
      <c r="AB246" s="186"/>
      <c r="AC246" s="186"/>
      <c r="AD246" s="191" t="s">
        <v>1050</v>
      </c>
      <c r="AE246" s="186"/>
      <c r="AF246" s="186"/>
      <c r="AG246" s="186"/>
      <c r="AH246" s="186"/>
      <c r="AI246" s="1"/>
    </row>
    <row r="247" spans="2:35" ht="12" customHeight="1" x14ac:dyDescent="0.25">
      <c r="B247" s="187" t="s">
        <v>1138</v>
      </c>
      <c r="C247" s="188"/>
      <c r="D247" s="273">
        <v>14240832856.370071</v>
      </c>
      <c r="E247" s="188"/>
      <c r="F247" s="188"/>
      <c r="G247" s="188"/>
      <c r="H247" s="188"/>
      <c r="I247" s="188"/>
      <c r="J247" s="188"/>
      <c r="K247" s="188"/>
      <c r="L247" s="188"/>
      <c r="M247" s="188"/>
      <c r="N247" s="188"/>
      <c r="O247" s="271">
        <v>0.94246240693388417</v>
      </c>
      <c r="P247" s="188"/>
      <c r="Q247" s="188"/>
      <c r="R247" s="188"/>
      <c r="S247" s="188"/>
      <c r="T247" s="188"/>
      <c r="U247" s="188"/>
      <c r="V247" s="192">
        <v>213888</v>
      </c>
      <c r="W247" s="188"/>
      <c r="X247" s="188"/>
      <c r="Y247" s="188"/>
      <c r="Z247" s="188"/>
      <c r="AA247" s="188"/>
      <c r="AB247" s="188"/>
      <c r="AC247" s="188"/>
      <c r="AD247" s="271">
        <v>0.96182608812961767</v>
      </c>
      <c r="AE247" s="188"/>
      <c r="AF247" s="188"/>
      <c r="AG247" s="188"/>
      <c r="AH247" s="188"/>
      <c r="AI247" s="1"/>
    </row>
    <row r="248" spans="2:35" ht="12" customHeight="1" x14ac:dyDescent="0.25">
      <c r="B248" s="187" t="s">
        <v>1139</v>
      </c>
      <c r="C248" s="188"/>
      <c r="D248" s="273">
        <v>707223938.20999968</v>
      </c>
      <c r="E248" s="188"/>
      <c r="F248" s="188"/>
      <c r="G248" s="188"/>
      <c r="H248" s="188"/>
      <c r="I248" s="188"/>
      <c r="J248" s="188"/>
      <c r="K248" s="188"/>
      <c r="L248" s="188"/>
      <c r="M248" s="188"/>
      <c r="N248" s="188"/>
      <c r="O248" s="271">
        <v>4.6804283272555244E-2</v>
      </c>
      <c r="P248" s="188"/>
      <c r="Q248" s="188"/>
      <c r="R248" s="188"/>
      <c r="S248" s="188"/>
      <c r="T248" s="188"/>
      <c r="U248" s="188"/>
      <c r="V248" s="192">
        <v>4740</v>
      </c>
      <c r="W248" s="188"/>
      <c r="X248" s="188"/>
      <c r="Y248" s="188"/>
      <c r="Z248" s="188"/>
      <c r="AA248" s="188"/>
      <c r="AB248" s="188"/>
      <c r="AC248" s="188"/>
      <c r="AD248" s="271">
        <v>2.1315153995242312E-2</v>
      </c>
      <c r="AE248" s="188"/>
      <c r="AF248" s="188"/>
      <c r="AG248" s="188"/>
      <c r="AH248" s="188"/>
      <c r="AI248" s="1"/>
    </row>
    <row r="249" spans="2:35" ht="12" customHeight="1" x14ac:dyDescent="0.25">
      <c r="B249" s="187" t="s">
        <v>1140</v>
      </c>
      <c r="C249" s="188"/>
      <c r="D249" s="273">
        <v>162182883.51999998</v>
      </c>
      <c r="E249" s="188"/>
      <c r="F249" s="188"/>
      <c r="G249" s="188"/>
      <c r="H249" s="188"/>
      <c r="I249" s="188"/>
      <c r="J249" s="188"/>
      <c r="K249" s="188"/>
      <c r="L249" s="188"/>
      <c r="M249" s="188"/>
      <c r="N249" s="188"/>
      <c r="O249" s="271">
        <v>1.0733309793560634E-2</v>
      </c>
      <c r="P249" s="188"/>
      <c r="Q249" s="188"/>
      <c r="R249" s="188"/>
      <c r="S249" s="188"/>
      <c r="T249" s="188"/>
      <c r="U249" s="188"/>
      <c r="V249" s="192">
        <v>3749</v>
      </c>
      <c r="W249" s="188"/>
      <c r="X249" s="188"/>
      <c r="Y249" s="188"/>
      <c r="Z249" s="188"/>
      <c r="AA249" s="188"/>
      <c r="AB249" s="188"/>
      <c r="AC249" s="188"/>
      <c r="AD249" s="271">
        <v>1.6858757875139966E-2</v>
      </c>
      <c r="AE249" s="188"/>
      <c r="AF249" s="188"/>
      <c r="AG249" s="188"/>
      <c r="AH249" s="188"/>
      <c r="AI249" s="1"/>
    </row>
    <row r="250" spans="2:35" ht="12" customHeight="1" x14ac:dyDescent="0.25">
      <c r="B250" s="279"/>
      <c r="C250" s="275"/>
      <c r="D250" s="276">
        <v>15110239678.100071</v>
      </c>
      <c r="E250" s="275"/>
      <c r="F250" s="275"/>
      <c r="G250" s="275"/>
      <c r="H250" s="275"/>
      <c r="I250" s="275"/>
      <c r="J250" s="275"/>
      <c r="K250" s="275"/>
      <c r="L250" s="275"/>
      <c r="M250" s="275"/>
      <c r="N250" s="275"/>
      <c r="O250" s="277">
        <v>0.99999999999999067</v>
      </c>
      <c r="P250" s="275"/>
      <c r="Q250" s="275"/>
      <c r="R250" s="275"/>
      <c r="S250" s="275"/>
      <c r="T250" s="275"/>
      <c r="U250" s="275"/>
      <c r="V250" s="278">
        <v>222377</v>
      </c>
      <c r="W250" s="275"/>
      <c r="X250" s="275"/>
      <c r="Y250" s="275"/>
      <c r="Z250" s="275"/>
      <c r="AA250" s="275"/>
      <c r="AB250" s="275"/>
      <c r="AC250" s="275"/>
      <c r="AD250" s="277">
        <v>1</v>
      </c>
      <c r="AE250" s="275"/>
      <c r="AF250" s="275"/>
      <c r="AG250" s="275"/>
      <c r="AH250" s="275"/>
      <c r="AI250" s="1"/>
    </row>
    <row r="251" spans="2:35" ht="9"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8.75" customHeight="1" x14ac:dyDescent="0.25">
      <c r="B252" s="201" t="s">
        <v>1045</v>
      </c>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3"/>
    </row>
    <row r="253" spans="2:35" ht="8.2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2:35" ht="12.75" customHeight="1" x14ac:dyDescent="0.25">
      <c r="B254" s="6"/>
      <c r="C254" s="191" t="s">
        <v>1049</v>
      </c>
      <c r="D254" s="186"/>
      <c r="E254" s="186"/>
      <c r="F254" s="186"/>
      <c r="G254" s="186"/>
      <c r="H254" s="186"/>
      <c r="I254" s="186"/>
      <c r="J254" s="186"/>
      <c r="K254" s="186"/>
      <c r="L254" s="186"/>
      <c r="M254" s="186"/>
      <c r="N254" s="191" t="s">
        <v>1050</v>
      </c>
      <c r="O254" s="186"/>
      <c r="P254" s="186"/>
      <c r="Q254" s="186"/>
      <c r="R254" s="186"/>
      <c r="S254" s="186"/>
      <c r="T254" s="186"/>
      <c r="U254" s="191" t="s">
        <v>1051</v>
      </c>
      <c r="V254" s="186"/>
      <c r="W254" s="186"/>
      <c r="X254" s="186"/>
      <c r="Y254" s="186"/>
      <c r="Z254" s="186"/>
      <c r="AA254" s="186"/>
      <c r="AB254" s="186"/>
      <c r="AC254" s="191" t="s">
        <v>1050</v>
      </c>
      <c r="AD254" s="186"/>
      <c r="AE254" s="186"/>
      <c r="AF254" s="186"/>
      <c r="AG254" s="186"/>
      <c r="AH254" s="186"/>
      <c r="AI254" s="1"/>
    </row>
    <row r="255" spans="2:35" ht="12" customHeight="1" x14ac:dyDescent="0.25">
      <c r="B255" s="9" t="s">
        <v>86</v>
      </c>
      <c r="C255" s="273">
        <v>15790919.670000009</v>
      </c>
      <c r="D255" s="188"/>
      <c r="E255" s="188"/>
      <c r="F255" s="188"/>
      <c r="G255" s="188"/>
      <c r="H255" s="188"/>
      <c r="I255" s="188"/>
      <c r="J255" s="188"/>
      <c r="K255" s="188"/>
      <c r="L255" s="188"/>
      <c r="M255" s="188"/>
      <c r="N255" s="271">
        <v>1.0450475972850763E-3</v>
      </c>
      <c r="O255" s="188"/>
      <c r="P255" s="188"/>
      <c r="Q255" s="188"/>
      <c r="R255" s="188"/>
      <c r="S255" s="188"/>
      <c r="T255" s="188"/>
      <c r="U255" s="192">
        <v>1447</v>
      </c>
      <c r="V255" s="188"/>
      <c r="W255" s="188"/>
      <c r="X255" s="188"/>
      <c r="Y255" s="188"/>
      <c r="Z255" s="188"/>
      <c r="AA255" s="188"/>
      <c r="AB255" s="188"/>
      <c r="AC255" s="271">
        <v>6.506967896859837E-3</v>
      </c>
      <c r="AD255" s="188"/>
      <c r="AE255" s="188"/>
      <c r="AF255" s="188"/>
      <c r="AG255" s="188"/>
      <c r="AH255" s="188"/>
      <c r="AI255" s="1"/>
    </row>
    <row r="256" spans="2:35" ht="12" customHeight="1" x14ac:dyDescent="0.25">
      <c r="B256" s="9" t="s">
        <v>1141</v>
      </c>
      <c r="C256" s="273">
        <v>1395188663.1399918</v>
      </c>
      <c r="D256" s="188"/>
      <c r="E256" s="188"/>
      <c r="F256" s="188"/>
      <c r="G256" s="188"/>
      <c r="H256" s="188"/>
      <c r="I256" s="188"/>
      <c r="J256" s="188"/>
      <c r="K256" s="188"/>
      <c r="L256" s="188"/>
      <c r="M256" s="188"/>
      <c r="N256" s="271">
        <v>9.2333986280979233E-2</v>
      </c>
      <c r="O256" s="188"/>
      <c r="P256" s="188"/>
      <c r="Q256" s="188"/>
      <c r="R256" s="188"/>
      <c r="S256" s="188"/>
      <c r="T256" s="188"/>
      <c r="U256" s="192">
        <v>30600</v>
      </c>
      <c r="V256" s="188"/>
      <c r="W256" s="188"/>
      <c r="X256" s="188"/>
      <c r="Y256" s="188"/>
      <c r="Z256" s="188"/>
      <c r="AA256" s="188"/>
      <c r="AB256" s="188"/>
      <c r="AC256" s="271">
        <v>0.13760415870346304</v>
      </c>
      <c r="AD256" s="188"/>
      <c r="AE256" s="188"/>
      <c r="AF256" s="188"/>
      <c r="AG256" s="188"/>
      <c r="AH256" s="188"/>
      <c r="AI256" s="1"/>
    </row>
    <row r="257" spans="2:35" ht="12" customHeight="1" x14ac:dyDescent="0.25">
      <c r="B257" s="9" t="s">
        <v>1142</v>
      </c>
      <c r="C257" s="273">
        <v>1187217172.3599963</v>
      </c>
      <c r="D257" s="188"/>
      <c r="E257" s="188"/>
      <c r="F257" s="188"/>
      <c r="G257" s="188"/>
      <c r="H257" s="188"/>
      <c r="I257" s="188"/>
      <c r="J257" s="188"/>
      <c r="K257" s="188"/>
      <c r="L257" s="188"/>
      <c r="M257" s="188"/>
      <c r="N257" s="271">
        <v>7.85703733131837E-2</v>
      </c>
      <c r="O257" s="188"/>
      <c r="P257" s="188"/>
      <c r="Q257" s="188"/>
      <c r="R257" s="188"/>
      <c r="S257" s="188"/>
      <c r="T257" s="188"/>
      <c r="U257" s="192">
        <v>25882</v>
      </c>
      <c r="V257" s="188"/>
      <c r="W257" s="188"/>
      <c r="X257" s="188"/>
      <c r="Y257" s="188"/>
      <c r="Z257" s="188"/>
      <c r="AA257" s="188"/>
      <c r="AB257" s="188"/>
      <c r="AC257" s="271">
        <v>0.11638793580271341</v>
      </c>
      <c r="AD257" s="188"/>
      <c r="AE257" s="188"/>
      <c r="AF257" s="188"/>
      <c r="AG257" s="188"/>
      <c r="AH257" s="188"/>
      <c r="AI257" s="1"/>
    </row>
    <row r="258" spans="2:35" ht="12" customHeight="1" x14ac:dyDescent="0.25">
      <c r="B258" s="9" t="s">
        <v>1143</v>
      </c>
      <c r="C258" s="273">
        <v>1327067396.5700026</v>
      </c>
      <c r="D258" s="188"/>
      <c r="E258" s="188"/>
      <c r="F258" s="188"/>
      <c r="G258" s="188"/>
      <c r="H258" s="188"/>
      <c r="I258" s="188"/>
      <c r="J258" s="188"/>
      <c r="K258" s="188"/>
      <c r="L258" s="188"/>
      <c r="M258" s="188"/>
      <c r="N258" s="271">
        <v>8.7825701301971204E-2</v>
      </c>
      <c r="O258" s="188"/>
      <c r="P258" s="188"/>
      <c r="Q258" s="188"/>
      <c r="R258" s="188"/>
      <c r="S258" s="188"/>
      <c r="T258" s="188"/>
      <c r="U258" s="192">
        <v>25306</v>
      </c>
      <c r="V258" s="188"/>
      <c r="W258" s="188"/>
      <c r="X258" s="188"/>
      <c r="Y258" s="188"/>
      <c r="Z258" s="188"/>
      <c r="AA258" s="188"/>
      <c r="AB258" s="188"/>
      <c r="AC258" s="271">
        <v>0.11379773987417764</v>
      </c>
      <c r="AD258" s="188"/>
      <c r="AE258" s="188"/>
      <c r="AF258" s="188"/>
      <c r="AG258" s="188"/>
      <c r="AH258" s="188"/>
      <c r="AI258" s="1"/>
    </row>
    <row r="259" spans="2:35" ht="12" customHeight="1" x14ac:dyDescent="0.25">
      <c r="B259" s="9" t="s">
        <v>1144</v>
      </c>
      <c r="C259" s="273">
        <v>1433926017.500005</v>
      </c>
      <c r="D259" s="188"/>
      <c r="E259" s="188"/>
      <c r="F259" s="188"/>
      <c r="G259" s="188"/>
      <c r="H259" s="188"/>
      <c r="I259" s="188"/>
      <c r="J259" s="188"/>
      <c r="K259" s="188"/>
      <c r="L259" s="188"/>
      <c r="M259" s="188"/>
      <c r="N259" s="271">
        <v>9.4897635513900222E-2</v>
      </c>
      <c r="O259" s="188"/>
      <c r="P259" s="188"/>
      <c r="Q259" s="188"/>
      <c r="R259" s="188"/>
      <c r="S259" s="188"/>
      <c r="T259" s="188"/>
      <c r="U259" s="192">
        <v>24576</v>
      </c>
      <c r="V259" s="188"/>
      <c r="W259" s="188"/>
      <c r="X259" s="188"/>
      <c r="Y259" s="188"/>
      <c r="Z259" s="188"/>
      <c r="AA259" s="188"/>
      <c r="AB259" s="188"/>
      <c r="AC259" s="271">
        <v>0.11051502628419306</v>
      </c>
      <c r="AD259" s="188"/>
      <c r="AE259" s="188"/>
      <c r="AF259" s="188"/>
      <c r="AG259" s="188"/>
      <c r="AH259" s="188"/>
      <c r="AI259" s="1"/>
    </row>
    <row r="260" spans="2:35" ht="12" customHeight="1" x14ac:dyDescent="0.25">
      <c r="B260" s="9" t="s">
        <v>1145</v>
      </c>
      <c r="C260" s="273">
        <v>1463883705.1600022</v>
      </c>
      <c r="D260" s="188"/>
      <c r="E260" s="188"/>
      <c r="F260" s="188"/>
      <c r="G260" s="188"/>
      <c r="H260" s="188"/>
      <c r="I260" s="188"/>
      <c r="J260" s="188"/>
      <c r="K260" s="188"/>
      <c r="L260" s="188"/>
      <c r="M260" s="188"/>
      <c r="N260" s="271">
        <v>9.6880243883998837E-2</v>
      </c>
      <c r="O260" s="188"/>
      <c r="P260" s="188"/>
      <c r="Q260" s="188"/>
      <c r="R260" s="188"/>
      <c r="S260" s="188"/>
      <c r="T260" s="188"/>
      <c r="U260" s="192">
        <v>22484</v>
      </c>
      <c r="V260" s="188"/>
      <c r="W260" s="188"/>
      <c r="X260" s="188"/>
      <c r="Y260" s="188"/>
      <c r="Z260" s="188"/>
      <c r="AA260" s="188"/>
      <c r="AB260" s="188"/>
      <c r="AC260" s="271">
        <v>0.10110757857152493</v>
      </c>
      <c r="AD260" s="188"/>
      <c r="AE260" s="188"/>
      <c r="AF260" s="188"/>
      <c r="AG260" s="188"/>
      <c r="AH260" s="188"/>
      <c r="AI260" s="1"/>
    </row>
    <row r="261" spans="2:35" ht="12" customHeight="1" x14ac:dyDescent="0.25">
      <c r="B261" s="9" t="s">
        <v>1146</v>
      </c>
      <c r="C261" s="273">
        <v>1518493092.8599925</v>
      </c>
      <c r="D261" s="188"/>
      <c r="E261" s="188"/>
      <c r="F261" s="188"/>
      <c r="G261" s="188"/>
      <c r="H261" s="188"/>
      <c r="I261" s="188"/>
      <c r="J261" s="188"/>
      <c r="K261" s="188"/>
      <c r="L261" s="188"/>
      <c r="M261" s="188"/>
      <c r="N261" s="271">
        <v>0.10049430884017146</v>
      </c>
      <c r="O261" s="188"/>
      <c r="P261" s="188"/>
      <c r="Q261" s="188"/>
      <c r="R261" s="188"/>
      <c r="S261" s="188"/>
      <c r="T261" s="188"/>
      <c r="U261" s="192">
        <v>21363</v>
      </c>
      <c r="V261" s="188"/>
      <c r="W261" s="188"/>
      <c r="X261" s="188"/>
      <c r="Y261" s="188"/>
      <c r="Z261" s="188"/>
      <c r="AA261" s="188"/>
      <c r="AB261" s="188"/>
      <c r="AC261" s="271">
        <v>9.6066589620329434E-2</v>
      </c>
      <c r="AD261" s="188"/>
      <c r="AE261" s="188"/>
      <c r="AF261" s="188"/>
      <c r="AG261" s="188"/>
      <c r="AH261" s="188"/>
      <c r="AI261" s="1"/>
    </row>
    <row r="262" spans="2:35" ht="12" customHeight="1" x14ac:dyDescent="0.25">
      <c r="B262" s="9" t="s">
        <v>1147</v>
      </c>
      <c r="C262" s="273">
        <v>1683975616.2100017</v>
      </c>
      <c r="D262" s="188"/>
      <c r="E262" s="188"/>
      <c r="F262" s="188"/>
      <c r="G262" s="188"/>
      <c r="H262" s="188"/>
      <c r="I262" s="188"/>
      <c r="J262" s="188"/>
      <c r="K262" s="188"/>
      <c r="L262" s="188"/>
      <c r="M262" s="188"/>
      <c r="N262" s="271">
        <v>0.11144598974499861</v>
      </c>
      <c r="O262" s="188"/>
      <c r="P262" s="188"/>
      <c r="Q262" s="188"/>
      <c r="R262" s="188"/>
      <c r="S262" s="188"/>
      <c r="T262" s="188"/>
      <c r="U262" s="192">
        <v>21043</v>
      </c>
      <c r="V262" s="188"/>
      <c r="W262" s="188"/>
      <c r="X262" s="188"/>
      <c r="Y262" s="188"/>
      <c r="Z262" s="188"/>
      <c r="AA262" s="188"/>
      <c r="AB262" s="188"/>
      <c r="AC262" s="271">
        <v>9.4627591882254017E-2</v>
      </c>
      <c r="AD262" s="188"/>
      <c r="AE262" s="188"/>
      <c r="AF262" s="188"/>
      <c r="AG262" s="188"/>
      <c r="AH262" s="188"/>
      <c r="AI262" s="1"/>
    </row>
    <row r="263" spans="2:35" ht="12" customHeight="1" x14ac:dyDescent="0.25">
      <c r="B263" s="9" t="s">
        <v>1148</v>
      </c>
      <c r="C263" s="273">
        <v>1789896428.3399982</v>
      </c>
      <c r="D263" s="188"/>
      <c r="E263" s="188"/>
      <c r="F263" s="188"/>
      <c r="G263" s="188"/>
      <c r="H263" s="188"/>
      <c r="I263" s="188"/>
      <c r="J263" s="188"/>
      <c r="K263" s="188"/>
      <c r="L263" s="188"/>
      <c r="M263" s="188"/>
      <c r="N263" s="271">
        <v>0.11845585950130121</v>
      </c>
      <c r="O263" s="188"/>
      <c r="P263" s="188"/>
      <c r="Q263" s="188"/>
      <c r="R263" s="188"/>
      <c r="S263" s="188"/>
      <c r="T263" s="188"/>
      <c r="U263" s="192">
        <v>20025</v>
      </c>
      <c r="V263" s="188"/>
      <c r="W263" s="188"/>
      <c r="X263" s="188"/>
      <c r="Y263" s="188"/>
      <c r="Z263" s="188"/>
      <c r="AA263" s="188"/>
      <c r="AB263" s="188"/>
      <c r="AC263" s="271">
        <v>9.0049780328001552E-2</v>
      </c>
      <c r="AD263" s="188"/>
      <c r="AE263" s="188"/>
      <c r="AF263" s="188"/>
      <c r="AG263" s="188"/>
      <c r="AH263" s="188"/>
      <c r="AI263" s="1"/>
    </row>
    <row r="264" spans="2:35" ht="12" customHeight="1" x14ac:dyDescent="0.25">
      <c r="B264" s="9" t="s">
        <v>1149</v>
      </c>
      <c r="C264" s="273">
        <v>1784187113.0499949</v>
      </c>
      <c r="D264" s="188"/>
      <c r="E264" s="188"/>
      <c r="F264" s="188"/>
      <c r="G264" s="188"/>
      <c r="H264" s="188"/>
      <c r="I264" s="188"/>
      <c r="J264" s="188"/>
      <c r="K264" s="188"/>
      <c r="L264" s="188"/>
      <c r="M264" s="188"/>
      <c r="N264" s="271">
        <v>0.11807801537628193</v>
      </c>
      <c r="O264" s="188"/>
      <c r="P264" s="188"/>
      <c r="Q264" s="188"/>
      <c r="R264" s="188"/>
      <c r="S264" s="188"/>
      <c r="T264" s="188"/>
      <c r="U264" s="192">
        <v>17322</v>
      </c>
      <c r="V264" s="188"/>
      <c r="W264" s="188"/>
      <c r="X264" s="188"/>
      <c r="Y264" s="188"/>
      <c r="Z264" s="188"/>
      <c r="AA264" s="188"/>
      <c r="AB264" s="188"/>
      <c r="AC264" s="271">
        <v>7.7894746309195642E-2</v>
      </c>
      <c r="AD264" s="188"/>
      <c r="AE264" s="188"/>
      <c r="AF264" s="188"/>
      <c r="AG264" s="188"/>
      <c r="AH264" s="188"/>
      <c r="AI264" s="1"/>
    </row>
    <row r="265" spans="2:35" ht="12" customHeight="1" x14ac:dyDescent="0.25">
      <c r="B265" s="9" t="s">
        <v>1150</v>
      </c>
      <c r="C265" s="273">
        <v>1155394328.2899969</v>
      </c>
      <c r="D265" s="188"/>
      <c r="E265" s="188"/>
      <c r="F265" s="188"/>
      <c r="G265" s="188"/>
      <c r="H265" s="188"/>
      <c r="I265" s="188"/>
      <c r="J265" s="188"/>
      <c r="K265" s="188"/>
      <c r="L265" s="188"/>
      <c r="M265" s="188"/>
      <c r="N265" s="271">
        <v>7.6464328356390471E-2</v>
      </c>
      <c r="O265" s="188"/>
      <c r="P265" s="188"/>
      <c r="Q265" s="188"/>
      <c r="R265" s="188"/>
      <c r="S265" s="188"/>
      <c r="T265" s="188"/>
      <c r="U265" s="192">
        <v>9043</v>
      </c>
      <c r="V265" s="188"/>
      <c r="W265" s="188"/>
      <c r="X265" s="188"/>
      <c r="Y265" s="188"/>
      <c r="Z265" s="188"/>
      <c r="AA265" s="188"/>
      <c r="AB265" s="188"/>
      <c r="AC265" s="271">
        <v>4.066517670442537E-2</v>
      </c>
      <c r="AD265" s="188"/>
      <c r="AE265" s="188"/>
      <c r="AF265" s="188"/>
      <c r="AG265" s="188"/>
      <c r="AH265" s="188"/>
      <c r="AI265" s="1"/>
    </row>
    <row r="266" spans="2:35" ht="12" customHeight="1" x14ac:dyDescent="0.25">
      <c r="B266" s="9" t="s">
        <v>1151</v>
      </c>
      <c r="C266" s="273">
        <v>71401834.289999932</v>
      </c>
      <c r="D266" s="188"/>
      <c r="E266" s="188"/>
      <c r="F266" s="188"/>
      <c r="G266" s="188"/>
      <c r="H266" s="188"/>
      <c r="I266" s="188"/>
      <c r="J266" s="188"/>
      <c r="K266" s="188"/>
      <c r="L266" s="188"/>
      <c r="M266" s="188"/>
      <c r="N266" s="271">
        <v>4.7253938925592388E-3</v>
      </c>
      <c r="O266" s="188"/>
      <c r="P266" s="188"/>
      <c r="Q266" s="188"/>
      <c r="R266" s="188"/>
      <c r="S266" s="188"/>
      <c r="T266" s="188"/>
      <c r="U266" s="192">
        <v>792</v>
      </c>
      <c r="V266" s="188"/>
      <c r="W266" s="188"/>
      <c r="X266" s="188"/>
      <c r="Y266" s="188"/>
      <c r="Z266" s="188"/>
      <c r="AA266" s="188"/>
      <c r="AB266" s="188"/>
      <c r="AC266" s="271">
        <v>3.5615194017366903E-3</v>
      </c>
      <c r="AD266" s="188"/>
      <c r="AE266" s="188"/>
      <c r="AF266" s="188"/>
      <c r="AG266" s="188"/>
      <c r="AH266" s="188"/>
      <c r="AI266" s="1"/>
    </row>
    <row r="267" spans="2:35" ht="12" customHeight="1" x14ac:dyDescent="0.25">
      <c r="B267" s="9" t="s">
        <v>1152</v>
      </c>
      <c r="C267" s="273">
        <v>41289834.579999976</v>
      </c>
      <c r="D267" s="188"/>
      <c r="E267" s="188"/>
      <c r="F267" s="188"/>
      <c r="G267" s="188"/>
      <c r="H267" s="188"/>
      <c r="I267" s="188"/>
      <c r="J267" s="188"/>
      <c r="K267" s="188"/>
      <c r="L267" s="188"/>
      <c r="M267" s="188"/>
      <c r="N267" s="271">
        <v>2.7325731066889284E-3</v>
      </c>
      <c r="O267" s="188"/>
      <c r="P267" s="188"/>
      <c r="Q267" s="188"/>
      <c r="R267" s="188"/>
      <c r="S267" s="188"/>
      <c r="T267" s="188"/>
      <c r="U267" s="192">
        <v>460</v>
      </c>
      <c r="V267" s="188"/>
      <c r="W267" s="188"/>
      <c r="X267" s="188"/>
      <c r="Y267" s="188"/>
      <c r="Z267" s="188"/>
      <c r="AA267" s="188"/>
      <c r="AB267" s="188"/>
      <c r="AC267" s="271">
        <v>2.0685592484834311E-3</v>
      </c>
      <c r="AD267" s="188"/>
      <c r="AE267" s="188"/>
      <c r="AF267" s="188"/>
      <c r="AG267" s="188"/>
      <c r="AH267" s="188"/>
      <c r="AI267" s="1"/>
    </row>
    <row r="268" spans="2:35" ht="12" customHeight="1" x14ac:dyDescent="0.25">
      <c r="B268" s="9" t="s">
        <v>1153</v>
      </c>
      <c r="C268" s="273">
        <v>242527556.08000004</v>
      </c>
      <c r="D268" s="188"/>
      <c r="E268" s="188"/>
      <c r="F268" s="188"/>
      <c r="G268" s="188"/>
      <c r="H268" s="188"/>
      <c r="I268" s="188"/>
      <c r="J268" s="188"/>
      <c r="K268" s="188"/>
      <c r="L268" s="188"/>
      <c r="M268" s="188"/>
      <c r="N268" s="271">
        <v>1.6050543290289911E-2</v>
      </c>
      <c r="O268" s="188"/>
      <c r="P268" s="188"/>
      <c r="Q268" s="188"/>
      <c r="R268" s="188"/>
      <c r="S268" s="188"/>
      <c r="T268" s="188"/>
      <c r="U268" s="192">
        <v>2034</v>
      </c>
      <c r="V268" s="188"/>
      <c r="W268" s="188"/>
      <c r="X268" s="188"/>
      <c r="Y268" s="188"/>
      <c r="Z268" s="188"/>
      <c r="AA268" s="188"/>
      <c r="AB268" s="188"/>
      <c r="AC268" s="271">
        <v>9.1466293726419554E-3</v>
      </c>
      <c r="AD268" s="188"/>
      <c r="AE268" s="188"/>
      <c r="AF268" s="188"/>
      <c r="AG268" s="188"/>
      <c r="AH268" s="188"/>
      <c r="AI268" s="1"/>
    </row>
    <row r="269" spans="2:35" ht="12.75" customHeight="1" x14ac:dyDescent="0.25">
      <c r="B269" s="24"/>
      <c r="C269" s="276">
        <v>15110239678.099981</v>
      </c>
      <c r="D269" s="275"/>
      <c r="E269" s="275"/>
      <c r="F269" s="275"/>
      <c r="G269" s="275"/>
      <c r="H269" s="275"/>
      <c r="I269" s="275"/>
      <c r="J269" s="275"/>
      <c r="K269" s="275"/>
      <c r="L269" s="275"/>
      <c r="M269" s="275"/>
      <c r="N269" s="277">
        <v>0.99999999999999656</v>
      </c>
      <c r="O269" s="275"/>
      <c r="P269" s="275"/>
      <c r="Q269" s="275"/>
      <c r="R269" s="275"/>
      <c r="S269" s="275"/>
      <c r="T269" s="275"/>
      <c r="U269" s="278">
        <v>222377</v>
      </c>
      <c r="V269" s="275"/>
      <c r="W269" s="275"/>
      <c r="X269" s="275"/>
      <c r="Y269" s="275"/>
      <c r="Z269" s="275"/>
      <c r="AA269" s="275"/>
      <c r="AB269" s="275"/>
      <c r="AC269" s="277">
        <v>1</v>
      </c>
      <c r="AD269" s="275"/>
      <c r="AE269" s="275"/>
      <c r="AF269" s="275"/>
      <c r="AG269" s="275"/>
      <c r="AH269" s="275"/>
      <c r="AI269" s="1"/>
    </row>
    <row r="270" spans="2:35" ht="9"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8.75" customHeight="1" x14ac:dyDescent="0.25">
      <c r="B271" s="201" t="s">
        <v>1046</v>
      </c>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3"/>
    </row>
    <row r="272" spans="2:35" ht="8.2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3.5" customHeight="1" x14ac:dyDescent="0.25">
      <c r="B273" s="191"/>
      <c r="C273" s="186"/>
      <c r="D273" s="191" t="s">
        <v>1049</v>
      </c>
      <c r="E273" s="186"/>
      <c r="F273" s="186"/>
      <c r="G273" s="186"/>
      <c r="H273" s="186"/>
      <c r="I273" s="186"/>
      <c r="J273" s="186"/>
      <c r="K273" s="186"/>
      <c r="L273" s="186"/>
      <c r="M273" s="186"/>
      <c r="N273" s="186"/>
      <c r="O273" s="191" t="s">
        <v>1050</v>
      </c>
      <c r="P273" s="186"/>
      <c r="Q273" s="186"/>
      <c r="R273" s="186"/>
      <c r="S273" s="186"/>
      <c r="T273" s="186"/>
      <c r="U273" s="186"/>
      <c r="V273" s="191" t="s">
        <v>1051</v>
      </c>
      <c r="W273" s="186"/>
      <c r="X273" s="186"/>
      <c r="Y273" s="186"/>
      <c r="Z273" s="186"/>
      <c r="AA273" s="186"/>
      <c r="AB273" s="186"/>
      <c r="AC273" s="186"/>
      <c r="AD273" s="191" t="s">
        <v>1050</v>
      </c>
      <c r="AE273" s="186"/>
      <c r="AF273" s="186"/>
      <c r="AG273" s="186"/>
      <c r="AH273" s="186"/>
      <c r="AI273" s="1"/>
    </row>
    <row r="274" spans="2:35" ht="11.25" customHeight="1" x14ac:dyDescent="0.25">
      <c r="B274" s="187" t="s">
        <v>1154</v>
      </c>
      <c r="C274" s="188"/>
      <c r="D274" s="273">
        <v>268534117.48999941</v>
      </c>
      <c r="E274" s="188"/>
      <c r="F274" s="188"/>
      <c r="G274" s="188"/>
      <c r="H274" s="188"/>
      <c r="I274" s="188"/>
      <c r="J274" s="188"/>
      <c r="K274" s="188"/>
      <c r="L274" s="188"/>
      <c r="M274" s="188"/>
      <c r="N274" s="188"/>
      <c r="O274" s="271">
        <v>1.7771664990807453E-2</v>
      </c>
      <c r="P274" s="188"/>
      <c r="Q274" s="188"/>
      <c r="R274" s="188"/>
      <c r="S274" s="188"/>
      <c r="T274" s="188"/>
      <c r="U274" s="188"/>
      <c r="V274" s="192">
        <v>18956</v>
      </c>
      <c r="W274" s="188"/>
      <c r="X274" s="188"/>
      <c r="Y274" s="188"/>
      <c r="Z274" s="188"/>
      <c r="AA274" s="188"/>
      <c r="AB274" s="188"/>
      <c r="AC274" s="188"/>
      <c r="AD274" s="271">
        <v>8.5242628509243315E-2</v>
      </c>
      <c r="AE274" s="188"/>
      <c r="AF274" s="188"/>
      <c r="AG274" s="188"/>
      <c r="AH274" s="188"/>
      <c r="AI274" s="1"/>
    </row>
    <row r="275" spans="2:35" ht="11.25" customHeight="1" x14ac:dyDescent="0.25">
      <c r="B275" s="187" t="s">
        <v>1155</v>
      </c>
      <c r="C275" s="188"/>
      <c r="D275" s="273">
        <v>426277198.3300007</v>
      </c>
      <c r="E275" s="188"/>
      <c r="F275" s="188"/>
      <c r="G275" s="188"/>
      <c r="H275" s="188"/>
      <c r="I275" s="188"/>
      <c r="J275" s="188"/>
      <c r="K275" s="188"/>
      <c r="L275" s="188"/>
      <c r="M275" s="188"/>
      <c r="N275" s="188"/>
      <c r="O275" s="271">
        <v>2.8211147368352129E-2</v>
      </c>
      <c r="P275" s="188"/>
      <c r="Q275" s="188"/>
      <c r="R275" s="188"/>
      <c r="S275" s="188"/>
      <c r="T275" s="188"/>
      <c r="U275" s="188"/>
      <c r="V275" s="192">
        <v>15258</v>
      </c>
      <c r="W275" s="188"/>
      <c r="X275" s="188"/>
      <c r="Y275" s="188"/>
      <c r="Z275" s="188"/>
      <c r="AA275" s="188"/>
      <c r="AB275" s="188"/>
      <c r="AC275" s="188"/>
      <c r="AD275" s="271">
        <v>6.8613210898609125E-2</v>
      </c>
      <c r="AE275" s="188"/>
      <c r="AF275" s="188"/>
      <c r="AG275" s="188"/>
      <c r="AH275" s="188"/>
      <c r="AI275" s="1"/>
    </row>
    <row r="276" spans="2:35" ht="11.25" customHeight="1" x14ac:dyDescent="0.25">
      <c r="B276" s="187" t="s">
        <v>1156</v>
      </c>
      <c r="C276" s="188"/>
      <c r="D276" s="273">
        <v>768785180.80999887</v>
      </c>
      <c r="E276" s="188"/>
      <c r="F276" s="188"/>
      <c r="G276" s="188"/>
      <c r="H276" s="188"/>
      <c r="I276" s="188"/>
      <c r="J276" s="188"/>
      <c r="K276" s="188"/>
      <c r="L276" s="188"/>
      <c r="M276" s="188"/>
      <c r="N276" s="188"/>
      <c r="O276" s="271">
        <v>5.0878423981866844E-2</v>
      </c>
      <c r="P276" s="188"/>
      <c r="Q276" s="188"/>
      <c r="R276" s="188"/>
      <c r="S276" s="188"/>
      <c r="T276" s="188"/>
      <c r="U276" s="188"/>
      <c r="V276" s="192">
        <v>18277</v>
      </c>
      <c r="W276" s="188"/>
      <c r="X276" s="188"/>
      <c r="Y276" s="188"/>
      <c r="Z276" s="188"/>
      <c r="AA276" s="188"/>
      <c r="AB276" s="188"/>
      <c r="AC276" s="188"/>
      <c r="AD276" s="271">
        <v>8.2189255183764506E-2</v>
      </c>
      <c r="AE276" s="188"/>
      <c r="AF276" s="188"/>
      <c r="AG276" s="188"/>
      <c r="AH276" s="188"/>
      <c r="AI276" s="1"/>
    </row>
    <row r="277" spans="2:35" ht="11.25" customHeight="1" x14ac:dyDescent="0.25">
      <c r="B277" s="187" t="s">
        <v>1157</v>
      </c>
      <c r="C277" s="188"/>
      <c r="D277" s="273">
        <v>1497790140.4899964</v>
      </c>
      <c r="E277" s="188"/>
      <c r="F277" s="188"/>
      <c r="G277" s="188"/>
      <c r="H277" s="188"/>
      <c r="I277" s="188"/>
      <c r="J277" s="188"/>
      <c r="K277" s="188"/>
      <c r="L277" s="188"/>
      <c r="M277" s="188"/>
      <c r="N277" s="188"/>
      <c r="O277" s="271">
        <v>9.9124181508571052E-2</v>
      </c>
      <c r="P277" s="188"/>
      <c r="Q277" s="188"/>
      <c r="R277" s="188"/>
      <c r="S277" s="188"/>
      <c r="T277" s="188"/>
      <c r="U277" s="188"/>
      <c r="V277" s="192">
        <v>24783</v>
      </c>
      <c r="W277" s="188"/>
      <c r="X277" s="188"/>
      <c r="Y277" s="188"/>
      <c r="Z277" s="188"/>
      <c r="AA277" s="188"/>
      <c r="AB277" s="188"/>
      <c r="AC277" s="188"/>
      <c r="AD277" s="271">
        <v>0.1114458779460106</v>
      </c>
      <c r="AE277" s="188"/>
      <c r="AF277" s="188"/>
      <c r="AG277" s="188"/>
      <c r="AH277" s="188"/>
      <c r="AI277" s="1"/>
    </row>
    <row r="278" spans="2:35" ht="11.25" customHeight="1" x14ac:dyDescent="0.25">
      <c r="B278" s="187" t="s">
        <v>1158</v>
      </c>
      <c r="C278" s="188"/>
      <c r="D278" s="273">
        <v>2931967896.3999963</v>
      </c>
      <c r="E278" s="188"/>
      <c r="F278" s="188"/>
      <c r="G278" s="188"/>
      <c r="H278" s="188"/>
      <c r="I278" s="188"/>
      <c r="J278" s="188"/>
      <c r="K278" s="188"/>
      <c r="L278" s="188"/>
      <c r="M278" s="188"/>
      <c r="N278" s="188"/>
      <c r="O278" s="271">
        <v>0.19403847714271794</v>
      </c>
      <c r="P278" s="188"/>
      <c r="Q278" s="188"/>
      <c r="R278" s="188"/>
      <c r="S278" s="188"/>
      <c r="T278" s="188"/>
      <c r="U278" s="188"/>
      <c r="V278" s="192">
        <v>34867</v>
      </c>
      <c r="W278" s="188"/>
      <c r="X278" s="188"/>
      <c r="Y278" s="188"/>
      <c r="Z278" s="188"/>
      <c r="AA278" s="188"/>
      <c r="AB278" s="188"/>
      <c r="AC278" s="188"/>
      <c r="AD278" s="271">
        <v>0.1567922941671126</v>
      </c>
      <c r="AE278" s="188"/>
      <c r="AF278" s="188"/>
      <c r="AG278" s="188"/>
      <c r="AH278" s="188"/>
      <c r="AI278" s="1"/>
    </row>
    <row r="279" spans="2:35" ht="11.25" customHeight="1" x14ac:dyDescent="0.25">
      <c r="B279" s="187" t="s">
        <v>1159</v>
      </c>
      <c r="C279" s="188"/>
      <c r="D279" s="273">
        <v>720419548.48000014</v>
      </c>
      <c r="E279" s="188"/>
      <c r="F279" s="188"/>
      <c r="G279" s="188"/>
      <c r="H279" s="188"/>
      <c r="I279" s="188"/>
      <c r="J279" s="188"/>
      <c r="K279" s="188"/>
      <c r="L279" s="188"/>
      <c r="M279" s="188"/>
      <c r="N279" s="188"/>
      <c r="O279" s="271">
        <v>4.7677572548643223E-2</v>
      </c>
      <c r="P279" s="188"/>
      <c r="Q279" s="188"/>
      <c r="R279" s="188"/>
      <c r="S279" s="188"/>
      <c r="T279" s="188"/>
      <c r="U279" s="188"/>
      <c r="V279" s="192">
        <v>14011</v>
      </c>
      <c r="W279" s="188"/>
      <c r="X279" s="188"/>
      <c r="Y279" s="188"/>
      <c r="Z279" s="188"/>
      <c r="AA279" s="188"/>
      <c r="AB279" s="188"/>
      <c r="AC279" s="188"/>
      <c r="AD279" s="271">
        <v>6.3005616588046431E-2</v>
      </c>
      <c r="AE279" s="188"/>
      <c r="AF279" s="188"/>
      <c r="AG279" s="188"/>
      <c r="AH279" s="188"/>
      <c r="AI279" s="1"/>
    </row>
    <row r="280" spans="2:35" ht="11.25" customHeight="1" x14ac:dyDescent="0.25">
      <c r="B280" s="187" t="s">
        <v>1160</v>
      </c>
      <c r="C280" s="188"/>
      <c r="D280" s="273">
        <v>738661184.34999931</v>
      </c>
      <c r="E280" s="188"/>
      <c r="F280" s="188"/>
      <c r="G280" s="188"/>
      <c r="H280" s="188"/>
      <c r="I280" s="188"/>
      <c r="J280" s="188"/>
      <c r="K280" s="188"/>
      <c r="L280" s="188"/>
      <c r="M280" s="188"/>
      <c r="N280" s="188"/>
      <c r="O280" s="271">
        <v>4.8884809247637329E-2</v>
      </c>
      <c r="P280" s="188"/>
      <c r="Q280" s="188"/>
      <c r="R280" s="188"/>
      <c r="S280" s="188"/>
      <c r="T280" s="188"/>
      <c r="U280" s="188"/>
      <c r="V280" s="192">
        <v>12430</v>
      </c>
      <c r="W280" s="188"/>
      <c r="X280" s="188"/>
      <c r="Y280" s="188"/>
      <c r="Z280" s="188"/>
      <c r="AA280" s="188"/>
      <c r="AB280" s="188"/>
      <c r="AC280" s="188"/>
      <c r="AD280" s="271">
        <v>5.5896068388367505E-2</v>
      </c>
      <c r="AE280" s="188"/>
      <c r="AF280" s="188"/>
      <c r="AG280" s="188"/>
      <c r="AH280" s="188"/>
      <c r="AI280" s="1"/>
    </row>
    <row r="281" spans="2:35" ht="11.25" customHeight="1" x14ac:dyDescent="0.25">
      <c r="B281" s="187" t="s">
        <v>1161</v>
      </c>
      <c r="C281" s="188"/>
      <c r="D281" s="273">
        <v>795924931.24999774</v>
      </c>
      <c r="E281" s="188"/>
      <c r="F281" s="188"/>
      <c r="G281" s="188"/>
      <c r="H281" s="188"/>
      <c r="I281" s="188"/>
      <c r="J281" s="188"/>
      <c r="K281" s="188"/>
      <c r="L281" s="188"/>
      <c r="M281" s="188"/>
      <c r="N281" s="188"/>
      <c r="O281" s="271">
        <v>5.267454045772485E-2</v>
      </c>
      <c r="P281" s="188"/>
      <c r="Q281" s="188"/>
      <c r="R281" s="188"/>
      <c r="S281" s="188"/>
      <c r="T281" s="188"/>
      <c r="U281" s="188"/>
      <c r="V281" s="192">
        <v>12119</v>
      </c>
      <c r="W281" s="188"/>
      <c r="X281" s="188"/>
      <c r="Y281" s="188"/>
      <c r="Z281" s="188"/>
      <c r="AA281" s="188"/>
      <c r="AB281" s="188"/>
      <c r="AC281" s="188"/>
      <c r="AD281" s="271">
        <v>5.4497542461675444E-2</v>
      </c>
      <c r="AE281" s="188"/>
      <c r="AF281" s="188"/>
      <c r="AG281" s="188"/>
      <c r="AH281" s="188"/>
      <c r="AI281" s="1"/>
    </row>
    <row r="282" spans="2:35" ht="11.25" customHeight="1" x14ac:dyDescent="0.25">
      <c r="B282" s="187" t="s">
        <v>1162</v>
      </c>
      <c r="C282" s="188"/>
      <c r="D282" s="273">
        <v>883205414.84000015</v>
      </c>
      <c r="E282" s="188"/>
      <c r="F282" s="188"/>
      <c r="G282" s="188"/>
      <c r="H282" s="188"/>
      <c r="I282" s="188"/>
      <c r="J282" s="188"/>
      <c r="K282" s="188"/>
      <c r="L282" s="188"/>
      <c r="M282" s="188"/>
      <c r="N282" s="188"/>
      <c r="O282" s="271">
        <v>5.8450787919669636E-2</v>
      </c>
      <c r="P282" s="188"/>
      <c r="Q282" s="188"/>
      <c r="R282" s="188"/>
      <c r="S282" s="188"/>
      <c r="T282" s="188"/>
      <c r="U282" s="188"/>
      <c r="V282" s="192">
        <v>12173</v>
      </c>
      <c r="W282" s="188"/>
      <c r="X282" s="188"/>
      <c r="Y282" s="188"/>
      <c r="Z282" s="188"/>
      <c r="AA282" s="188"/>
      <c r="AB282" s="188"/>
      <c r="AC282" s="188"/>
      <c r="AD282" s="271">
        <v>5.4740373329975674E-2</v>
      </c>
      <c r="AE282" s="188"/>
      <c r="AF282" s="188"/>
      <c r="AG282" s="188"/>
      <c r="AH282" s="188"/>
      <c r="AI282" s="1"/>
    </row>
    <row r="283" spans="2:35" ht="11.25" customHeight="1" x14ac:dyDescent="0.25">
      <c r="B283" s="187" t="s">
        <v>1163</v>
      </c>
      <c r="C283" s="188"/>
      <c r="D283" s="273">
        <v>872850703.67000067</v>
      </c>
      <c r="E283" s="188"/>
      <c r="F283" s="188"/>
      <c r="G283" s="188"/>
      <c r="H283" s="188"/>
      <c r="I283" s="188"/>
      <c r="J283" s="188"/>
      <c r="K283" s="188"/>
      <c r="L283" s="188"/>
      <c r="M283" s="188"/>
      <c r="N283" s="188"/>
      <c r="O283" s="271">
        <v>5.7765510161633338E-2</v>
      </c>
      <c r="P283" s="188"/>
      <c r="Q283" s="188"/>
      <c r="R283" s="188"/>
      <c r="S283" s="188"/>
      <c r="T283" s="188"/>
      <c r="U283" s="188"/>
      <c r="V283" s="192">
        <v>10441</v>
      </c>
      <c r="W283" s="188"/>
      <c r="X283" s="188"/>
      <c r="Y283" s="188"/>
      <c r="Z283" s="188"/>
      <c r="AA283" s="188"/>
      <c r="AB283" s="188"/>
      <c r="AC283" s="188"/>
      <c r="AD283" s="271">
        <v>4.6951798072642402E-2</v>
      </c>
      <c r="AE283" s="188"/>
      <c r="AF283" s="188"/>
      <c r="AG283" s="188"/>
      <c r="AH283" s="188"/>
      <c r="AI283" s="1"/>
    </row>
    <row r="284" spans="2:35" ht="11.25" customHeight="1" x14ac:dyDescent="0.25">
      <c r="B284" s="187" t="s">
        <v>1164</v>
      </c>
      <c r="C284" s="188"/>
      <c r="D284" s="273">
        <v>2514265988.9400058</v>
      </c>
      <c r="E284" s="188"/>
      <c r="F284" s="188"/>
      <c r="G284" s="188"/>
      <c r="H284" s="188"/>
      <c r="I284" s="188"/>
      <c r="J284" s="188"/>
      <c r="K284" s="188"/>
      <c r="L284" s="188"/>
      <c r="M284" s="188"/>
      <c r="N284" s="188"/>
      <c r="O284" s="271">
        <v>0.16639484498608273</v>
      </c>
      <c r="P284" s="188"/>
      <c r="Q284" s="188"/>
      <c r="R284" s="188"/>
      <c r="S284" s="188"/>
      <c r="T284" s="188"/>
      <c r="U284" s="188"/>
      <c r="V284" s="192">
        <v>27754</v>
      </c>
      <c r="W284" s="188"/>
      <c r="X284" s="188"/>
      <c r="Y284" s="188"/>
      <c r="Z284" s="188"/>
      <c r="AA284" s="188"/>
      <c r="AB284" s="188"/>
      <c r="AC284" s="188"/>
      <c r="AD284" s="271">
        <v>0.12480607257045467</v>
      </c>
      <c r="AE284" s="188"/>
      <c r="AF284" s="188"/>
      <c r="AG284" s="188"/>
      <c r="AH284" s="188"/>
      <c r="AI284" s="1"/>
    </row>
    <row r="285" spans="2:35" ht="11.25" customHeight="1" x14ac:dyDescent="0.25">
      <c r="B285" s="187" t="s">
        <v>1165</v>
      </c>
      <c r="C285" s="188"/>
      <c r="D285" s="273">
        <v>1084687179.9700007</v>
      </c>
      <c r="E285" s="188"/>
      <c r="F285" s="188"/>
      <c r="G285" s="188"/>
      <c r="H285" s="188"/>
      <c r="I285" s="188"/>
      <c r="J285" s="188"/>
      <c r="K285" s="188"/>
      <c r="L285" s="188"/>
      <c r="M285" s="188"/>
      <c r="N285" s="188"/>
      <c r="O285" s="271">
        <v>7.1784908980768211E-2</v>
      </c>
      <c r="P285" s="188"/>
      <c r="Q285" s="188"/>
      <c r="R285" s="188"/>
      <c r="S285" s="188"/>
      <c r="T285" s="188"/>
      <c r="U285" s="188"/>
      <c r="V285" s="192">
        <v>9987</v>
      </c>
      <c r="W285" s="188"/>
      <c r="X285" s="188"/>
      <c r="Y285" s="188"/>
      <c r="Z285" s="188"/>
      <c r="AA285" s="188"/>
      <c r="AB285" s="188"/>
      <c r="AC285" s="188"/>
      <c r="AD285" s="271">
        <v>4.491022003174789E-2</v>
      </c>
      <c r="AE285" s="188"/>
      <c r="AF285" s="188"/>
      <c r="AG285" s="188"/>
      <c r="AH285" s="188"/>
      <c r="AI285" s="1"/>
    </row>
    <row r="286" spans="2:35" ht="11.25" customHeight="1" x14ac:dyDescent="0.25">
      <c r="B286" s="187" t="s">
        <v>1166</v>
      </c>
      <c r="C286" s="188"/>
      <c r="D286" s="273">
        <v>441272067.40999973</v>
      </c>
      <c r="E286" s="188"/>
      <c r="F286" s="188"/>
      <c r="G286" s="188"/>
      <c r="H286" s="188"/>
      <c r="I286" s="188"/>
      <c r="J286" s="188"/>
      <c r="K286" s="188"/>
      <c r="L286" s="188"/>
      <c r="M286" s="188"/>
      <c r="N286" s="188"/>
      <c r="O286" s="271">
        <v>2.9203512109047262E-2</v>
      </c>
      <c r="P286" s="188"/>
      <c r="Q286" s="188"/>
      <c r="R286" s="188"/>
      <c r="S286" s="188"/>
      <c r="T286" s="188"/>
      <c r="U286" s="188"/>
      <c r="V286" s="192">
        <v>3871</v>
      </c>
      <c r="W286" s="188"/>
      <c r="X286" s="188"/>
      <c r="Y286" s="188"/>
      <c r="Z286" s="188"/>
      <c r="AA286" s="188"/>
      <c r="AB286" s="188"/>
      <c r="AC286" s="188"/>
      <c r="AD286" s="271">
        <v>1.7407375762781223E-2</v>
      </c>
      <c r="AE286" s="188"/>
      <c r="AF286" s="188"/>
      <c r="AG286" s="188"/>
      <c r="AH286" s="188"/>
      <c r="AI286" s="1"/>
    </row>
    <row r="287" spans="2:35" ht="11.25" customHeight="1" x14ac:dyDescent="0.25">
      <c r="B287" s="187" t="s">
        <v>1167</v>
      </c>
      <c r="C287" s="188"/>
      <c r="D287" s="273">
        <v>1165598125.6700003</v>
      </c>
      <c r="E287" s="188"/>
      <c r="F287" s="188"/>
      <c r="G287" s="188"/>
      <c r="H287" s="188"/>
      <c r="I287" s="188"/>
      <c r="J287" s="188"/>
      <c r="K287" s="188"/>
      <c r="L287" s="188"/>
      <c r="M287" s="188"/>
      <c r="N287" s="188"/>
      <c r="O287" s="271">
        <v>7.713961859647786E-2</v>
      </c>
      <c r="P287" s="188"/>
      <c r="Q287" s="188"/>
      <c r="R287" s="188"/>
      <c r="S287" s="188"/>
      <c r="T287" s="188"/>
      <c r="U287" s="188"/>
      <c r="V287" s="192">
        <v>7450</v>
      </c>
      <c r="W287" s="188"/>
      <c r="X287" s="188"/>
      <c r="Y287" s="188"/>
      <c r="Z287" s="188"/>
      <c r="AA287" s="188"/>
      <c r="AB287" s="188"/>
      <c r="AC287" s="188"/>
      <c r="AD287" s="271">
        <v>3.3501666089568616E-2</v>
      </c>
      <c r="AE287" s="188"/>
      <c r="AF287" s="188"/>
      <c r="AG287" s="188"/>
      <c r="AH287" s="188"/>
      <c r="AI287" s="1"/>
    </row>
    <row r="288" spans="2:35" ht="11.25" customHeight="1" x14ac:dyDescent="0.25">
      <c r="B288" s="279"/>
      <c r="C288" s="275"/>
      <c r="D288" s="276">
        <v>15110239678.099998</v>
      </c>
      <c r="E288" s="275"/>
      <c r="F288" s="275"/>
      <c r="G288" s="275"/>
      <c r="H288" s="275"/>
      <c r="I288" s="275"/>
      <c r="J288" s="275"/>
      <c r="K288" s="275"/>
      <c r="L288" s="275"/>
      <c r="M288" s="275"/>
      <c r="N288" s="275"/>
      <c r="O288" s="277">
        <v>0.99999999999999878</v>
      </c>
      <c r="P288" s="275"/>
      <c r="Q288" s="275"/>
      <c r="R288" s="275"/>
      <c r="S288" s="275"/>
      <c r="T288" s="275"/>
      <c r="U288" s="275"/>
      <c r="V288" s="278">
        <v>222377</v>
      </c>
      <c r="W288" s="275"/>
      <c r="X288" s="275"/>
      <c r="Y288" s="275"/>
      <c r="Z288" s="275"/>
      <c r="AA288" s="275"/>
      <c r="AB288" s="275"/>
      <c r="AC288" s="275"/>
      <c r="AD288" s="277">
        <v>1</v>
      </c>
      <c r="AE288" s="275"/>
      <c r="AF288" s="275"/>
      <c r="AG288" s="275"/>
      <c r="AH288" s="275"/>
      <c r="AI288" s="1"/>
    </row>
    <row r="289" spans="2:35" ht="9"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8.75" customHeight="1" x14ac:dyDescent="0.25">
      <c r="B290" s="201" t="s">
        <v>1047</v>
      </c>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3"/>
    </row>
    <row r="291" spans="2:35" ht="8.2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2:35" ht="10.5" customHeight="1" x14ac:dyDescent="0.25">
      <c r="B292" s="191" t="s">
        <v>1052</v>
      </c>
      <c r="C292" s="186"/>
      <c r="D292" s="191" t="s">
        <v>1049</v>
      </c>
      <c r="E292" s="186"/>
      <c r="F292" s="186"/>
      <c r="G292" s="186"/>
      <c r="H292" s="186"/>
      <c r="I292" s="186"/>
      <c r="J292" s="186"/>
      <c r="K292" s="186"/>
      <c r="L292" s="186"/>
      <c r="M292" s="186"/>
      <c r="N292" s="186"/>
      <c r="O292" s="191" t="s">
        <v>1050</v>
      </c>
      <c r="P292" s="186"/>
      <c r="Q292" s="186"/>
      <c r="R292" s="186"/>
      <c r="S292" s="186"/>
      <c r="T292" s="186"/>
      <c r="U292" s="186"/>
      <c r="V292" s="191" t="s">
        <v>1051</v>
      </c>
      <c r="W292" s="186"/>
      <c r="X292" s="186"/>
      <c r="Y292" s="186"/>
      <c r="Z292" s="186"/>
      <c r="AA292" s="186"/>
      <c r="AB292" s="186"/>
      <c r="AC292" s="186"/>
      <c r="AD292" s="191" t="s">
        <v>1050</v>
      </c>
      <c r="AE292" s="186"/>
      <c r="AF292" s="186"/>
      <c r="AG292" s="186"/>
      <c r="AH292" s="186"/>
      <c r="AI292" s="1"/>
    </row>
    <row r="293" spans="2:35" ht="10.5" customHeight="1" x14ac:dyDescent="0.25">
      <c r="B293" s="187" t="s">
        <v>1168</v>
      </c>
      <c r="C293" s="188"/>
      <c r="D293" s="273">
        <v>312858823.23999995</v>
      </c>
      <c r="E293" s="188"/>
      <c r="F293" s="188"/>
      <c r="G293" s="188"/>
      <c r="H293" s="188"/>
      <c r="I293" s="188"/>
      <c r="J293" s="188"/>
      <c r="K293" s="188"/>
      <c r="L293" s="188"/>
      <c r="M293" s="188"/>
      <c r="N293" s="188"/>
      <c r="O293" s="271">
        <v>2.0705086742829209E-2</v>
      </c>
      <c r="P293" s="188"/>
      <c r="Q293" s="188"/>
      <c r="R293" s="188"/>
      <c r="S293" s="188"/>
      <c r="T293" s="188"/>
      <c r="U293" s="188"/>
      <c r="V293" s="192">
        <v>14126</v>
      </c>
      <c r="W293" s="188"/>
      <c r="X293" s="188"/>
      <c r="Y293" s="188"/>
      <c r="Z293" s="188"/>
      <c r="AA293" s="188"/>
      <c r="AB293" s="188"/>
      <c r="AC293" s="188"/>
      <c r="AD293" s="271">
        <v>6.3522756400167288E-2</v>
      </c>
      <c r="AE293" s="188"/>
      <c r="AF293" s="188"/>
      <c r="AG293" s="188"/>
      <c r="AH293" s="188"/>
      <c r="AI293" s="1"/>
    </row>
    <row r="294" spans="2:35" ht="10.5" customHeight="1" x14ac:dyDescent="0.25">
      <c r="B294" s="187" t="s">
        <v>1054</v>
      </c>
      <c r="C294" s="188"/>
      <c r="D294" s="273">
        <v>409217233.3700006</v>
      </c>
      <c r="E294" s="188"/>
      <c r="F294" s="188"/>
      <c r="G294" s="188"/>
      <c r="H294" s="188"/>
      <c r="I294" s="188"/>
      <c r="J294" s="188"/>
      <c r="K294" s="188"/>
      <c r="L294" s="188"/>
      <c r="M294" s="188"/>
      <c r="N294" s="188"/>
      <c r="O294" s="271">
        <v>2.7082113989435868E-2</v>
      </c>
      <c r="P294" s="188"/>
      <c r="Q294" s="188"/>
      <c r="R294" s="188"/>
      <c r="S294" s="188"/>
      <c r="T294" s="188"/>
      <c r="U294" s="188"/>
      <c r="V294" s="192">
        <v>11520</v>
      </c>
      <c r="W294" s="188"/>
      <c r="X294" s="188"/>
      <c r="Y294" s="188"/>
      <c r="Z294" s="188"/>
      <c r="AA294" s="188"/>
      <c r="AB294" s="188"/>
      <c r="AC294" s="188"/>
      <c r="AD294" s="271">
        <v>5.18039185707155E-2</v>
      </c>
      <c r="AE294" s="188"/>
      <c r="AF294" s="188"/>
      <c r="AG294" s="188"/>
      <c r="AH294" s="188"/>
      <c r="AI294" s="1"/>
    </row>
    <row r="295" spans="2:35" ht="10.5" customHeight="1" x14ac:dyDescent="0.25">
      <c r="B295" s="187" t="s">
        <v>1055</v>
      </c>
      <c r="C295" s="188"/>
      <c r="D295" s="273">
        <v>650048490.79999506</v>
      </c>
      <c r="E295" s="188"/>
      <c r="F295" s="188"/>
      <c r="G295" s="188"/>
      <c r="H295" s="188"/>
      <c r="I295" s="188"/>
      <c r="J295" s="188"/>
      <c r="K295" s="188"/>
      <c r="L295" s="188"/>
      <c r="M295" s="188"/>
      <c r="N295" s="188"/>
      <c r="O295" s="271">
        <v>4.3020395748066279E-2</v>
      </c>
      <c r="P295" s="188"/>
      <c r="Q295" s="188"/>
      <c r="R295" s="188"/>
      <c r="S295" s="188"/>
      <c r="T295" s="188"/>
      <c r="U295" s="188"/>
      <c r="V295" s="192">
        <v>19305</v>
      </c>
      <c r="W295" s="188"/>
      <c r="X295" s="188"/>
      <c r="Y295" s="188"/>
      <c r="Z295" s="188"/>
      <c r="AA295" s="188"/>
      <c r="AB295" s="188"/>
      <c r="AC295" s="188"/>
      <c r="AD295" s="271">
        <v>8.6812035417331831E-2</v>
      </c>
      <c r="AE295" s="188"/>
      <c r="AF295" s="188"/>
      <c r="AG295" s="188"/>
      <c r="AH295" s="188"/>
      <c r="AI295" s="1"/>
    </row>
    <row r="296" spans="2:35" ht="10.5" customHeight="1" x14ac:dyDescent="0.25">
      <c r="B296" s="187" t="s">
        <v>1056</v>
      </c>
      <c r="C296" s="188"/>
      <c r="D296" s="273">
        <v>855532229.83000088</v>
      </c>
      <c r="E296" s="188"/>
      <c r="F296" s="188"/>
      <c r="G296" s="188"/>
      <c r="H296" s="188"/>
      <c r="I296" s="188"/>
      <c r="J296" s="188"/>
      <c r="K296" s="188"/>
      <c r="L296" s="188"/>
      <c r="M296" s="188"/>
      <c r="N296" s="188"/>
      <c r="O296" s="271">
        <v>5.661936859082161E-2</v>
      </c>
      <c r="P296" s="188"/>
      <c r="Q296" s="188"/>
      <c r="R296" s="188"/>
      <c r="S296" s="188"/>
      <c r="T296" s="188"/>
      <c r="U296" s="188"/>
      <c r="V296" s="192">
        <v>19924</v>
      </c>
      <c r="W296" s="188"/>
      <c r="X296" s="188"/>
      <c r="Y296" s="188"/>
      <c r="Z296" s="188"/>
      <c r="AA296" s="188"/>
      <c r="AB296" s="188"/>
      <c r="AC296" s="188"/>
      <c r="AD296" s="271">
        <v>8.959559666692149E-2</v>
      </c>
      <c r="AE296" s="188"/>
      <c r="AF296" s="188"/>
      <c r="AG296" s="188"/>
      <c r="AH296" s="188"/>
      <c r="AI296" s="1"/>
    </row>
    <row r="297" spans="2:35" ht="10.5" customHeight="1" x14ac:dyDescent="0.25">
      <c r="B297" s="187" t="s">
        <v>1057</v>
      </c>
      <c r="C297" s="188"/>
      <c r="D297" s="273">
        <v>1193132121.9000003</v>
      </c>
      <c r="E297" s="188"/>
      <c r="F297" s="188"/>
      <c r="G297" s="188"/>
      <c r="H297" s="188"/>
      <c r="I297" s="188"/>
      <c r="J297" s="188"/>
      <c r="K297" s="188"/>
      <c r="L297" s="188"/>
      <c r="M297" s="188"/>
      <c r="N297" s="188"/>
      <c r="O297" s="271">
        <v>7.8961826371904964E-2</v>
      </c>
      <c r="P297" s="188"/>
      <c r="Q297" s="188"/>
      <c r="R297" s="188"/>
      <c r="S297" s="188"/>
      <c r="T297" s="188"/>
      <c r="U297" s="188"/>
      <c r="V297" s="192">
        <v>23575</v>
      </c>
      <c r="W297" s="188"/>
      <c r="X297" s="188"/>
      <c r="Y297" s="188"/>
      <c r="Z297" s="188"/>
      <c r="AA297" s="188"/>
      <c r="AB297" s="188"/>
      <c r="AC297" s="188"/>
      <c r="AD297" s="271">
        <v>0.10601366148477585</v>
      </c>
      <c r="AE297" s="188"/>
      <c r="AF297" s="188"/>
      <c r="AG297" s="188"/>
      <c r="AH297" s="188"/>
      <c r="AI297" s="1"/>
    </row>
    <row r="298" spans="2:35" ht="10.5" customHeight="1" x14ac:dyDescent="0.25">
      <c r="B298" s="187" t="s">
        <v>1058</v>
      </c>
      <c r="C298" s="188"/>
      <c r="D298" s="273">
        <v>1153199509.3399994</v>
      </c>
      <c r="E298" s="188"/>
      <c r="F298" s="188"/>
      <c r="G298" s="188"/>
      <c r="H298" s="188"/>
      <c r="I298" s="188"/>
      <c r="J298" s="188"/>
      <c r="K298" s="188"/>
      <c r="L298" s="188"/>
      <c r="M298" s="188"/>
      <c r="N298" s="188"/>
      <c r="O298" s="271">
        <v>7.6319074608153847E-2</v>
      </c>
      <c r="P298" s="188"/>
      <c r="Q298" s="188"/>
      <c r="R298" s="188"/>
      <c r="S298" s="188"/>
      <c r="T298" s="188"/>
      <c r="U298" s="188"/>
      <c r="V298" s="192">
        <v>18864</v>
      </c>
      <c r="W298" s="188"/>
      <c r="X298" s="188"/>
      <c r="Y298" s="188"/>
      <c r="Z298" s="188"/>
      <c r="AA298" s="188"/>
      <c r="AB298" s="188"/>
      <c r="AC298" s="188"/>
      <c r="AD298" s="271">
        <v>8.482891665954663E-2</v>
      </c>
      <c r="AE298" s="188"/>
      <c r="AF298" s="188"/>
      <c r="AG298" s="188"/>
      <c r="AH298" s="188"/>
      <c r="AI298" s="1"/>
    </row>
    <row r="299" spans="2:35" ht="10.5" customHeight="1" x14ac:dyDescent="0.25">
      <c r="B299" s="187" t="s">
        <v>1059</v>
      </c>
      <c r="C299" s="188"/>
      <c r="D299" s="273">
        <v>1569203819.5600126</v>
      </c>
      <c r="E299" s="188"/>
      <c r="F299" s="188"/>
      <c r="G299" s="188"/>
      <c r="H299" s="188"/>
      <c r="I299" s="188"/>
      <c r="J299" s="188"/>
      <c r="K299" s="188"/>
      <c r="L299" s="188"/>
      <c r="M299" s="188"/>
      <c r="N299" s="188"/>
      <c r="O299" s="271">
        <v>0.10385035929207244</v>
      </c>
      <c r="P299" s="188"/>
      <c r="Q299" s="188"/>
      <c r="R299" s="188"/>
      <c r="S299" s="188"/>
      <c r="T299" s="188"/>
      <c r="U299" s="188"/>
      <c r="V299" s="192">
        <v>21718</v>
      </c>
      <c r="W299" s="188"/>
      <c r="X299" s="188"/>
      <c r="Y299" s="188"/>
      <c r="Z299" s="188"/>
      <c r="AA299" s="188"/>
      <c r="AB299" s="188"/>
      <c r="AC299" s="188"/>
      <c r="AD299" s="271">
        <v>9.7662977736006865E-2</v>
      </c>
      <c r="AE299" s="188"/>
      <c r="AF299" s="188"/>
      <c r="AG299" s="188"/>
      <c r="AH299" s="188"/>
      <c r="AI299" s="1"/>
    </row>
    <row r="300" spans="2:35" ht="10.5" customHeight="1" x14ac:dyDescent="0.25">
      <c r="B300" s="187" t="s">
        <v>1060</v>
      </c>
      <c r="C300" s="188"/>
      <c r="D300" s="273">
        <v>1229735961.8000035</v>
      </c>
      <c r="E300" s="188"/>
      <c r="F300" s="188"/>
      <c r="G300" s="188"/>
      <c r="H300" s="188"/>
      <c r="I300" s="188"/>
      <c r="J300" s="188"/>
      <c r="K300" s="188"/>
      <c r="L300" s="188"/>
      <c r="M300" s="188"/>
      <c r="N300" s="188"/>
      <c r="O300" s="271">
        <v>8.138427900533704E-2</v>
      </c>
      <c r="P300" s="188"/>
      <c r="Q300" s="188"/>
      <c r="R300" s="188"/>
      <c r="S300" s="188"/>
      <c r="T300" s="188"/>
      <c r="U300" s="188"/>
      <c r="V300" s="192">
        <v>15744</v>
      </c>
      <c r="W300" s="188"/>
      <c r="X300" s="188"/>
      <c r="Y300" s="188"/>
      <c r="Z300" s="188"/>
      <c r="AA300" s="188"/>
      <c r="AB300" s="188"/>
      <c r="AC300" s="188"/>
      <c r="AD300" s="271">
        <v>7.0798688713311173E-2</v>
      </c>
      <c r="AE300" s="188"/>
      <c r="AF300" s="188"/>
      <c r="AG300" s="188"/>
      <c r="AH300" s="188"/>
      <c r="AI300" s="1"/>
    </row>
    <row r="301" spans="2:35" ht="10.5" customHeight="1" x14ac:dyDescent="0.25">
      <c r="B301" s="187" t="s">
        <v>1061</v>
      </c>
      <c r="C301" s="188"/>
      <c r="D301" s="273">
        <v>1518467562.7399929</v>
      </c>
      <c r="E301" s="188"/>
      <c r="F301" s="188"/>
      <c r="G301" s="188"/>
      <c r="H301" s="188"/>
      <c r="I301" s="188"/>
      <c r="J301" s="188"/>
      <c r="K301" s="188"/>
      <c r="L301" s="188"/>
      <c r="M301" s="188"/>
      <c r="N301" s="188"/>
      <c r="O301" s="271">
        <v>0.10049261924950023</v>
      </c>
      <c r="P301" s="188"/>
      <c r="Q301" s="188"/>
      <c r="R301" s="188"/>
      <c r="S301" s="188"/>
      <c r="T301" s="188"/>
      <c r="U301" s="188"/>
      <c r="V301" s="192">
        <v>17297</v>
      </c>
      <c r="W301" s="188"/>
      <c r="X301" s="188"/>
      <c r="Y301" s="188"/>
      <c r="Z301" s="188"/>
      <c r="AA301" s="188"/>
      <c r="AB301" s="188"/>
      <c r="AC301" s="188"/>
      <c r="AD301" s="271">
        <v>7.7782324610908504E-2</v>
      </c>
      <c r="AE301" s="188"/>
      <c r="AF301" s="188"/>
      <c r="AG301" s="188"/>
      <c r="AH301" s="188"/>
      <c r="AI301" s="1"/>
    </row>
    <row r="302" spans="2:35" ht="10.5" customHeight="1" x14ac:dyDescent="0.25">
      <c r="B302" s="187" t="s">
        <v>1062</v>
      </c>
      <c r="C302" s="188"/>
      <c r="D302" s="273">
        <v>2373044853.7199869</v>
      </c>
      <c r="E302" s="188"/>
      <c r="F302" s="188"/>
      <c r="G302" s="188"/>
      <c r="H302" s="188"/>
      <c r="I302" s="188"/>
      <c r="J302" s="188"/>
      <c r="K302" s="188"/>
      <c r="L302" s="188"/>
      <c r="M302" s="188"/>
      <c r="N302" s="188"/>
      <c r="O302" s="271">
        <v>0.15704878971306838</v>
      </c>
      <c r="P302" s="188"/>
      <c r="Q302" s="188"/>
      <c r="R302" s="188"/>
      <c r="S302" s="188"/>
      <c r="T302" s="188"/>
      <c r="U302" s="188"/>
      <c r="V302" s="192">
        <v>25233</v>
      </c>
      <c r="W302" s="188"/>
      <c r="X302" s="188"/>
      <c r="Y302" s="188"/>
      <c r="Z302" s="188"/>
      <c r="AA302" s="188"/>
      <c r="AB302" s="188"/>
      <c r="AC302" s="188"/>
      <c r="AD302" s="271">
        <v>0.11346946851517918</v>
      </c>
      <c r="AE302" s="188"/>
      <c r="AF302" s="188"/>
      <c r="AG302" s="188"/>
      <c r="AH302" s="188"/>
      <c r="AI302" s="1"/>
    </row>
    <row r="303" spans="2:35" ht="10.5" customHeight="1" x14ac:dyDescent="0.25">
      <c r="B303" s="187" t="s">
        <v>1063</v>
      </c>
      <c r="C303" s="188"/>
      <c r="D303" s="273">
        <v>946881176.32999778</v>
      </c>
      <c r="E303" s="188"/>
      <c r="F303" s="188"/>
      <c r="G303" s="188"/>
      <c r="H303" s="188"/>
      <c r="I303" s="188"/>
      <c r="J303" s="188"/>
      <c r="K303" s="188"/>
      <c r="L303" s="188"/>
      <c r="M303" s="188"/>
      <c r="N303" s="188"/>
      <c r="O303" s="271">
        <v>6.2664868096193024E-2</v>
      </c>
      <c r="P303" s="188"/>
      <c r="Q303" s="188"/>
      <c r="R303" s="188"/>
      <c r="S303" s="188"/>
      <c r="T303" s="188"/>
      <c r="U303" s="188"/>
      <c r="V303" s="192">
        <v>10220</v>
      </c>
      <c r="W303" s="188"/>
      <c r="X303" s="188"/>
      <c r="Y303" s="188"/>
      <c r="Z303" s="188"/>
      <c r="AA303" s="188"/>
      <c r="AB303" s="188"/>
      <c r="AC303" s="188"/>
      <c r="AD303" s="271">
        <v>4.5957990259784059E-2</v>
      </c>
      <c r="AE303" s="188"/>
      <c r="AF303" s="188"/>
      <c r="AG303" s="188"/>
      <c r="AH303" s="188"/>
      <c r="AI303" s="1"/>
    </row>
    <row r="304" spans="2:35" ht="10.5" customHeight="1" x14ac:dyDescent="0.25">
      <c r="B304" s="187" t="s">
        <v>1064</v>
      </c>
      <c r="C304" s="188"/>
      <c r="D304" s="273">
        <v>1001869797.1099992</v>
      </c>
      <c r="E304" s="188"/>
      <c r="F304" s="188"/>
      <c r="G304" s="188"/>
      <c r="H304" s="188"/>
      <c r="I304" s="188"/>
      <c r="J304" s="188"/>
      <c r="K304" s="188"/>
      <c r="L304" s="188"/>
      <c r="M304" s="188"/>
      <c r="N304" s="188"/>
      <c r="O304" s="271">
        <v>6.6304030806477426E-2</v>
      </c>
      <c r="P304" s="188"/>
      <c r="Q304" s="188"/>
      <c r="R304" s="188"/>
      <c r="S304" s="188"/>
      <c r="T304" s="188"/>
      <c r="U304" s="188"/>
      <c r="V304" s="192">
        <v>9696</v>
      </c>
      <c r="W304" s="188"/>
      <c r="X304" s="188"/>
      <c r="Y304" s="188"/>
      <c r="Z304" s="188"/>
      <c r="AA304" s="188"/>
      <c r="AB304" s="188"/>
      <c r="AC304" s="188"/>
      <c r="AD304" s="271">
        <v>4.3601631463685543E-2</v>
      </c>
      <c r="AE304" s="188"/>
      <c r="AF304" s="188"/>
      <c r="AG304" s="188"/>
      <c r="AH304" s="188"/>
      <c r="AI304" s="1"/>
    </row>
    <row r="305" spans="2:35" ht="10.5" customHeight="1" x14ac:dyDescent="0.25">
      <c r="B305" s="187" t="s">
        <v>1065</v>
      </c>
      <c r="C305" s="188"/>
      <c r="D305" s="273">
        <v>1841364154.1799991</v>
      </c>
      <c r="E305" s="188"/>
      <c r="F305" s="188"/>
      <c r="G305" s="188"/>
      <c r="H305" s="188"/>
      <c r="I305" s="188"/>
      <c r="J305" s="188"/>
      <c r="K305" s="188"/>
      <c r="L305" s="188"/>
      <c r="M305" s="188"/>
      <c r="N305" s="188"/>
      <c r="O305" s="271">
        <v>0.12186200837361823</v>
      </c>
      <c r="P305" s="188"/>
      <c r="Q305" s="188"/>
      <c r="R305" s="188"/>
      <c r="S305" s="188"/>
      <c r="T305" s="188"/>
      <c r="U305" s="188"/>
      <c r="V305" s="192">
        <v>14673</v>
      </c>
      <c r="W305" s="188"/>
      <c r="X305" s="188"/>
      <c r="Y305" s="188"/>
      <c r="Z305" s="188"/>
      <c r="AA305" s="188"/>
      <c r="AB305" s="188"/>
      <c r="AC305" s="188"/>
      <c r="AD305" s="271">
        <v>6.5982543158689969E-2</v>
      </c>
      <c r="AE305" s="188"/>
      <c r="AF305" s="188"/>
      <c r="AG305" s="188"/>
      <c r="AH305" s="188"/>
      <c r="AI305" s="1"/>
    </row>
    <row r="306" spans="2:35" ht="10.5" customHeight="1" x14ac:dyDescent="0.25">
      <c r="B306" s="187" t="s">
        <v>1066</v>
      </c>
      <c r="C306" s="188"/>
      <c r="D306" s="273">
        <v>32092121.239999995</v>
      </c>
      <c r="E306" s="188"/>
      <c r="F306" s="188"/>
      <c r="G306" s="188"/>
      <c r="H306" s="188"/>
      <c r="I306" s="188"/>
      <c r="J306" s="188"/>
      <c r="K306" s="188"/>
      <c r="L306" s="188"/>
      <c r="M306" s="188"/>
      <c r="N306" s="188"/>
      <c r="O306" s="271">
        <v>2.1238657972125143E-3</v>
      </c>
      <c r="P306" s="188"/>
      <c r="Q306" s="188"/>
      <c r="R306" s="188"/>
      <c r="S306" s="188"/>
      <c r="T306" s="188"/>
      <c r="U306" s="188"/>
      <c r="V306" s="192">
        <v>278</v>
      </c>
      <c r="W306" s="188"/>
      <c r="X306" s="188"/>
      <c r="Y306" s="188"/>
      <c r="Z306" s="188"/>
      <c r="AA306" s="188"/>
      <c r="AB306" s="188"/>
      <c r="AC306" s="188"/>
      <c r="AD306" s="271">
        <v>1.2501292849530301E-3</v>
      </c>
      <c r="AE306" s="188"/>
      <c r="AF306" s="188"/>
      <c r="AG306" s="188"/>
      <c r="AH306" s="188"/>
      <c r="AI306" s="1"/>
    </row>
    <row r="307" spans="2:35" ht="10.5" customHeight="1" x14ac:dyDescent="0.25">
      <c r="B307" s="187" t="s">
        <v>1067</v>
      </c>
      <c r="C307" s="188"/>
      <c r="D307" s="273">
        <v>17042748.029999997</v>
      </c>
      <c r="E307" s="188"/>
      <c r="F307" s="188"/>
      <c r="G307" s="188"/>
      <c r="H307" s="188"/>
      <c r="I307" s="188"/>
      <c r="J307" s="188"/>
      <c r="K307" s="188"/>
      <c r="L307" s="188"/>
      <c r="M307" s="188"/>
      <c r="N307" s="188"/>
      <c r="O307" s="271">
        <v>1.1278939575459475E-3</v>
      </c>
      <c r="P307" s="188"/>
      <c r="Q307" s="188"/>
      <c r="R307" s="188"/>
      <c r="S307" s="188"/>
      <c r="T307" s="188"/>
      <c r="U307" s="188"/>
      <c r="V307" s="192">
        <v>139</v>
      </c>
      <c r="W307" s="188"/>
      <c r="X307" s="188"/>
      <c r="Y307" s="188"/>
      <c r="Z307" s="188"/>
      <c r="AA307" s="188"/>
      <c r="AB307" s="188"/>
      <c r="AC307" s="188"/>
      <c r="AD307" s="271">
        <v>6.2506464247651507E-4</v>
      </c>
      <c r="AE307" s="188"/>
      <c r="AF307" s="188"/>
      <c r="AG307" s="188"/>
      <c r="AH307" s="188"/>
      <c r="AI307" s="1"/>
    </row>
    <row r="308" spans="2:35" ht="10.5" customHeight="1" x14ac:dyDescent="0.25">
      <c r="B308" s="187" t="s">
        <v>1068</v>
      </c>
      <c r="C308" s="188"/>
      <c r="D308" s="273">
        <v>6191292.1600000011</v>
      </c>
      <c r="E308" s="188"/>
      <c r="F308" s="188"/>
      <c r="G308" s="188"/>
      <c r="H308" s="188"/>
      <c r="I308" s="188"/>
      <c r="J308" s="188"/>
      <c r="K308" s="188"/>
      <c r="L308" s="188"/>
      <c r="M308" s="188"/>
      <c r="N308" s="188"/>
      <c r="O308" s="271">
        <v>4.0974149264973902E-4</v>
      </c>
      <c r="P308" s="188"/>
      <c r="Q308" s="188"/>
      <c r="R308" s="188"/>
      <c r="S308" s="188"/>
      <c r="T308" s="188"/>
      <c r="U308" s="188"/>
      <c r="V308" s="192">
        <v>61</v>
      </c>
      <c r="W308" s="188"/>
      <c r="X308" s="188"/>
      <c r="Y308" s="188"/>
      <c r="Z308" s="188"/>
      <c r="AA308" s="188"/>
      <c r="AB308" s="188"/>
      <c r="AC308" s="188"/>
      <c r="AD308" s="271">
        <v>2.7430894382062893E-4</v>
      </c>
      <c r="AE308" s="188"/>
      <c r="AF308" s="188"/>
      <c r="AG308" s="188"/>
      <c r="AH308" s="188"/>
      <c r="AI308" s="1"/>
    </row>
    <row r="309" spans="2:35" ht="10.5" customHeight="1" x14ac:dyDescent="0.25">
      <c r="B309" s="187" t="s">
        <v>1069</v>
      </c>
      <c r="C309" s="188"/>
      <c r="D309" s="273">
        <v>205766.93</v>
      </c>
      <c r="E309" s="188"/>
      <c r="F309" s="188"/>
      <c r="G309" s="188"/>
      <c r="H309" s="188"/>
      <c r="I309" s="188"/>
      <c r="J309" s="188"/>
      <c r="K309" s="188"/>
      <c r="L309" s="188"/>
      <c r="M309" s="188"/>
      <c r="N309" s="188"/>
      <c r="O309" s="271">
        <v>1.3617714502452806E-5</v>
      </c>
      <c r="P309" s="188"/>
      <c r="Q309" s="188"/>
      <c r="R309" s="188"/>
      <c r="S309" s="188"/>
      <c r="T309" s="188"/>
      <c r="U309" s="188"/>
      <c r="V309" s="192">
        <v>2</v>
      </c>
      <c r="W309" s="188"/>
      <c r="X309" s="188"/>
      <c r="Y309" s="188"/>
      <c r="Z309" s="188"/>
      <c r="AA309" s="188"/>
      <c r="AB309" s="188"/>
      <c r="AC309" s="188"/>
      <c r="AD309" s="271">
        <v>8.9937358629714399E-6</v>
      </c>
      <c r="AE309" s="188"/>
      <c r="AF309" s="188"/>
      <c r="AG309" s="188"/>
      <c r="AH309" s="188"/>
      <c r="AI309" s="1"/>
    </row>
    <row r="310" spans="2:35" ht="10.5" customHeight="1" x14ac:dyDescent="0.25">
      <c r="B310" s="187" t="s">
        <v>1070</v>
      </c>
      <c r="C310" s="188"/>
      <c r="D310" s="273">
        <v>152015.82</v>
      </c>
      <c r="E310" s="188"/>
      <c r="F310" s="188"/>
      <c r="G310" s="188"/>
      <c r="H310" s="188"/>
      <c r="I310" s="188"/>
      <c r="J310" s="188"/>
      <c r="K310" s="188"/>
      <c r="L310" s="188"/>
      <c r="M310" s="188"/>
      <c r="N310" s="188"/>
      <c r="O310" s="271">
        <v>1.0060450610874427E-5</v>
      </c>
      <c r="P310" s="188"/>
      <c r="Q310" s="188"/>
      <c r="R310" s="188"/>
      <c r="S310" s="188"/>
      <c r="T310" s="188"/>
      <c r="U310" s="188"/>
      <c r="V310" s="192">
        <v>2</v>
      </c>
      <c r="W310" s="188"/>
      <c r="X310" s="188"/>
      <c r="Y310" s="188"/>
      <c r="Z310" s="188"/>
      <c r="AA310" s="188"/>
      <c r="AB310" s="188"/>
      <c r="AC310" s="188"/>
      <c r="AD310" s="271">
        <v>8.9937358629714399E-6</v>
      </c>
      <c r="AE310" s="188"/>
      <c r="AF310" s="188"/>
      <c r="AG310" s="188"/>
      <c r="AH310" s="188"/>
      <c r="AI310" s="1"/>
    </row>
    <row r="311" spans="2:35" ht="9.75" customHeight="1" x14ac:dyDescent="0.25">
      <c r="B311" s="279"/>
      <c r="C311" s="275"/>
      <c r="D311" s="276">
        <v>15110239678.099987</v>
      </c>
      <c r="E311" s="275"/>
      <c r="F311" s="275"/>
      <c r="G311" s="275"/>
      <c r="H311" s="275"/>
      <c r="I311" s="275"/>
      <c r="J311" s="275"/>
      <c r="K311" s="275"/>
      <c r="L311" s="275"/>
      <c r="M311" s="275"/>
      <c r="N311" s="275"/>
      <c r="O311" s="277">
        <v>0.99999999999999623</v>
      </c>
      <c r="P311" s="275"/>
      <c r="Q311" s="275"/>
      <c r="R311" s="275"/>
      <c r="S311" s="275"/>
      <c r="T311" s="275"/>
      <c r="U311" s="275"/>
      <c r="V311" s="278">
        <v>222377</v>
      </c>
      <c r="W311" s="275"/>
      <c r="X311" s="275"/>
      <c r="Y311" s="275"/>
      <c r="Z311" s="275"/>
      <c r="AA311" s="275"/>
      <c r="AB311" s="275"/>
      <c r="AC311" s="275"/>
      <c r="AD311" s="277">
        <v>1</v>
      </c>
      <c r="AE311" s="275"/>
      <c r="AF311" s="275"/>
      <c r="AG311" s="275"/>
      <c r="AH311" s="275"/>
      <c r="AI311" s="1"/>
    </row>
    <row r="312" spans="2:35" ht="9"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8.75" customHeight="1" x14ac:dyDescent="0.25">
      <c r="B313" s="201" t="s">
        <v>1048</v>
      </c>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3"/>
    </row>
    <row r="314" spans="2:35" ht="8.2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2:35" ht="12" customHeight="1" x14ac:dyDescent="0.25">
      <c r="B315" s="191" t="s">
        <v>1052</v>
      </c>
      <c r="C315" s="186"/>
      <c r="D315" s="191" t="s">
        <v>1049</v>
      </c>
      <c r="E315" s="186"/>
      <c r="F315" s="186"/>
      <c r="G315" s="186"/>
      <c r="H315" s="186"/>
      <c r="I315" s="186"/>
      <c r="J315" s="186"/>
      <c r="K315" s="186"/>
      <c r="L315" s="186"/>
      <c r="M315" s="186"/>
      <c r="N315" s="186"/>
      <c r="O315" s="191" t="s">
        <v>1050</v>
      </c>
      <c r="P315" s="186"/>
      <c r="Q315" s="186"/>
      <c r="R315" s="186"/>
      <c r="S315" s="186"/>
      <c r="T315" s="186"/>
      <c r="U315" s="186"/>
      <c r="V315" s="191" t="s">
        <v>1051</v>
      </c>
      <c r="W315" s="186"/>
      <c r="X315" s="186"/>
      <c r="Y315" s="186"/>
      <c r="Z315" s="186"/>
      <c r="AA315" s="186"/>
      <c r="AB315" s="186"/>
      <c r="AC315" s="186"/>
      <c r="AD315" s="186"/>
      <c r="AE315" s="191" t="s">
        <v>1050</v>
      </c>
      <c r="AF315" s="186"/>
      <c r="AG315" s="186"/>
      <c r="AH315" s="186"/>
      <c r="AI315" s="1"/>
    </row>
    <row r="316" spans="2:35" ht="12" customHeight="1" x14ac:dyDescent="0.25">
      <c r="B316" s="187" t="s">
        <v>1135</v>
      </c>
      <c r="C316" s="188"/>
      <c r="D316" s="273">
        <v>12382165879.280043</v>
      </c>
      <c r="E316" s="188"/>
      <c r="F316" s="188"/>
      <c r="G316" s="188"/>
      <c r="H316" s="188"/>
      <c r="I316" s="188"/>
      <c r="J316" s="188"/>
      <c r="K316" s="188"/>
      <c r="L316" s="188"/>
      <c r="M316" s="188"/>
      <c r="N316" s="188"/>
      <c r="O316" s="271">
        <v>0.81945529277249507</v>
      </c>
      <c r="P316" s="188"/>
      <c r="Q316" s="188"/>
      <c r="R316" s="188"/>
      <c r="S316" s="188"/>
      <c r="T316" s="188"/>
      <c r="U316" s="188"/>
      <c r="V316" s="192">
        <v>181596</v>
      </c>
      <c r="W316" s="188"/>
      <c r="X316" s="188"/>
      <c r="Y316" s="188"/>
      <c r="Z316" s="188"/>
      <c r="AA316" s="188"/>
      <c r="AB316" s="188"/>
      <c r="AC316" s="188"/>
      <c r="AD316" s="188"/>
      <c r="AE316" s="271">
        <v>0.8166132288860809</v>
      </c>
      <c r="AF316" s="188"/>
      <c r="AG316" s="188"/>
      <c r="AH316" s="188"/>
      <c r="AI316" s="1"/>
    </row>
    <row r="317" spans="2:35" ht="12" customHeight="1" x14ac:dyDescent="0.25">
      <c r="B317" s="187" t="s">
        <v>1168</v>
      </c>
      <c r="C317" s="188"/>
      <c r="D317" s="273">
        <v>1301603551.5100026</v>
      </c>
      <c r="E317" s="188"/>
      <c r="F317" s="188"/>
      <c r="G317" s="188"/>
      <c r="H317" s="188"/>
      <c r="I317" s="188"/>
      <c r="J317" s="188"/>
      <c r="K317" s="188"/>
      <c r="L317" s="188"/>
      <c r="M317" s="188"/>
      <c r="N317" s="188"/>
      <c r="O317" s="271">
        <v>8.6140496725308463E-2</v>
      </c>
      <c r="P317" s="188"/>
      <c r="Q317" s="188"/>
      <c r="R317" s="188"/>
      <c r="S317" s="188"/>
      <c r="T317" s="188"/>
      <c r="U317" s="188"/>
      <c r="V317" s="192">
        <v>24997</v>
      </c>
      <c r="W317" s="188"/>
      <c r="X317" s="188"/>
      <c r="Y317" s="188"/>
      <c r="Z317" s="188"/>
      <c r="AA317" s="188"/>
      <c r="AB317" s="188"/>
      <c r="AC317" s="188"/>
      <c r="AD317" s="188"/>
      <c r="AE317" s="271">
        <v>0.11240820768334855</v>
      </c>
      <c r="AF317" s="188"/>
      <c r="AG317" s="188"/>
      <c r="AH317" s="188"/>
      <c r="AI317" s="1"/>
    </row>
    <row r="318" spans="2:35" ht="12" customHeight="1" x14ac:dyDescent="0.25">
      <c r="B318" s="187" t="s">
        <v>1054</v>
      </c>
      <c r="C318" s="188"/>
      <c r="D318" s="273">
        <v>614706681.55999792</v>
      </c>
      <c r="E318" s="188"/>
      <c r="F318" s="188"/>
      <c r="G318" s="188"/>
      <c r="H318" s="188"/>
      <c r="I318" s="188"/>
      <c r="J318" s="188"/>
      <c r="K318" s="188"/>
      <c r="L318" s="188"/>
      <c r="M318" s="188"/>
      <c r="N318" s="188"/>
      <c r="O318" s="271">
        <v>4.0681464666038371E-2</v>
      </c>
      <c r="P318" s="188"/>
      <c r="Q318" s="188"/>
      <c r="R318" s="188"/>
      <c r="S318" s="188"/>
      <c r="T318" s="188"/>
      <c r="U318" s="188"/>
      <c r="V318" s="192">
        <v>6831</v>
      </c>
      <c r="W318" s="188"/>
      <c r="X318" s="188"/>
      <c r="Y318" s="188"/>
      <c r="Z318" s="188"/>
      <c r="AA318" s="188"/>
      <c r="AB318" s="188"/>
      <c r="AC318" s="188"/>
      <c r="AD318" s="188"/>
      <c r="AE318" s="271">
        <v>3.0718104839978954E-2</v>
      </c>
      <c r="AF318" s="188"/>
      <c r="AG318" s="188"/>
      <c r="AH318" s="188"/>
      <c r="AI318" s="1"/>
    </row>
    <row r="319" spans="2:35" ht="12" customHeight="1" x14ac:dyDescent="0.25">
      <c r="B319" s="187" t="s">
        <v>1055</v>
      </c>
      <c r="C319" s="188"/>
      <c r="D319" s="273">
        <v>216705627.26000008</v>
      </c>
      <c r="E319" s="188"/>
      <c r="F319" s="188"/>
      <c r="G319" s="188"/>
      <c r="H319" s="188"/>
      <c r="I319" s="188"/>
      <c r="J319" s="188"/>
      <c r="K319" s="188"/>
      <c r="L319" s="188"/>
      <c r="M319" s="188"/>
      <c r="N319" s="188"/>
      <c r="O319" s="271">
        <v>1.4341640627585901E-2</v>
      </c>
      <c r="P319" s="188"/>
      <c r="Q319" s="188"/>
      <c r="R319" s="188"/>
      <c r="S319" s="188"/>
      <c r="T319" s="188"/>
      <c r="U319" s="188"/>
      <c r="V319" s="192">
        <v>2513</v>
      </c>
      <c r="W319" s="188"/>
      <c r="X319" s="188"/>
      <c r="Y319" s="188"/>
      <c r="Z319" s="188"/>
      <c r="AA319" s="188"/>
      <c r="AB319" s="188"/>
      <c r="AC319" s="188"/>
      <c r="AD319" s="188"/>
      <c r="AE319" s="271">
        <v>1.1300629111823614E-2</v>
      </c>
      <c r="AF319" s="188"/>
      <c r="AG319" s="188"/>
      <c r="AH319" s="188"/>
      <c r="AI319" s="1"/>
    </row>
    <row r="320" spans="2:35" ht="12" customHeight="1" x14ac:dyDescent="0.25">
      <c r="B320" s="187" t="s">
        <v>1056</v>
      </c>
      <c r="C320" s="188"/>
      <c r="D320" s="273">
        <v>107543338.67999993</v>
      </c>
      <c r="E320" s="188"/>
      <c r="F320" s="188"/>
      <c r="G320" s="188"/>
      <c r="H320" s="188"/>
      <c r="I320" s="188"/>
      <c r="J320" s="188"/>
      <c r="K320" s="188"/>
      <c r="L320" s="188"/>
      <c r="M320" s="188"/>
      <c r="N320" s="188"/>
      <c r="O320" s="271">
        <v>7.1172490292041746E-3</v>
      </c>
      <c r="P320" s="188"/>
      <c r="Q320" s="188"/>
      <c r="R320" s="188"/>
      <c r="S320" s="188"/>
      <c r="T320" s="188"/>
      <c r="U320" s="188"/>
      <c r="V320" s="192">
        <v>1220</v>
      </c>
      <c r="W320" s="188"/>
      <c r="X320" s="188"/>
      <c r="Y320" s="188"/>
      <c r="Z320" s="188"/>
      <c r="AA320" s="188"/>
      <c r="AB320" s="188"/>
      <c r="AC320" s="188"/>
      <c r="AD320" s="188"/>
      <c r="AE320" s="271">
        <v>5.4861788764125783E-3</v>
      </c>
      <c r="AF320" s="188"/>
      <c r="AG320" s="188"/>
      <c r="AH320" s="188"/>
      <c r="AI320" s="1"/>
    </row>
    <row r="321" spans="2:35" ht="12" customHeight="1" x14ac:dyDescent="0.25">
      <c r="B321" s="187" t="s">
        <v>1057</v>
      </c>
      <c r="C321" s="188"/>
      <c r="D321" s="273">
        <v>97875310.460000008</v>
      </c>
      <c r="E321" s="188"/>
      <c r="F321" s="188"/>
      <c r="G321" s="188"/>
      <c r="H321" s="188"/>
      <c r="I321" s="188"/>
      <c r="J321" s="188"/>
      <c r="K321" s="188"/>
      <c r="L321" s="188"/>
      <c r="M321" s="188"/>
      <c r="N321" s="188"/>
      <c r="O321" s="271">
        <v>6.4774161459434125E-3</v>
      </c>
      <c r="P321" s="188"/>
      <c r="Q321" s="188"/>
      <c r="R321" s="188"/>
      <c r="S321" s="188"/>
      <c r="T321" s="188"/>
      <c r="U321" s="188"/>
      <c r="V321" s="192">
        <v>929</v>
      </c>
      <c r="W321" s="188"/>
      <c r="X321" s="188"/>
      <c r="Y321" s="188"/>
      <c r="Z321" s="188"/>
      <c r="AA321" s="188"/>
      <c r="AB321" s="188"/>
      <c r="AC321" s="188"/>
      <c r="AD321" s="188"/>
      <c r="AE321" s="271">
        <v>4.1775903083502344E-3</v>
      </c>
      <c r="AF321" s="188"/>
      <c r="AG321" s="188"/>
      <c r="AH321" s="188"/>
      <c r="AI321" s="1"/>
    </row>
    <row r="322" spans="2:35" ht="12" customHeight="1" x14ac:dyDescent="0.25">
      <c r="B322" s="187" t="s">
        <v>1059</v>
      </c>
      <c r="C322" s="188"/>
      <c r="D322" s="273">
        <v>368631468.22999895</v>
      </c>
      <c r="E322" s="188"/>
      <c r="F322" s="188"/>
      <c r="G322" s="188"/>
      <c r="H322" s="188"/>
      <c r="I322" s="188"/>
      <c r="J322" s="188"/>
      <c r="K322" s="188"/>
      <c r="L322" s="188"/>
      <c r="M322" s="188"/>
      <c r="N322" s="188"/>
      <c r="O322" s="271">
        <v>2.4396136400422111E-2</v>
      </c>
      <c r="P322" s="188"/>
      <c r="Q322" s="188"/>
      <c r="R322" s="188"/>
      <c r="S322" s="188"/>
      <c r="T322" s="188"/>
      <c r="U322" s="188"/>
      <c r="V322" s="192">
        <v>4098</v>
      </c>
      <c r="W322" s="188"/>
      <c r="X322" s="188"/>
      <c r="Y322" s="188"/>
      <c r="Z322" s="188"/>
      <c r="AA322" s="188"/>
      <c r="AB322" s="188"/>
      <c r="AC322" s="188"/>
      <c r="AD322" s="188"/>
      <c r="AE322" s="271">
        <v>1.8428164783228482E-2</v>
      </c>
      <c r="AF322" s="188"/>
      <c r="AG322" s="188"/>
      <c r="AH322" s="188"/>
      <c r="AI322" s="1"/>
    </row>
    <row r="323" spans="2:35" ht="12" customHeight="1" x14ac:dyDescent="0.25">
      <c r="B323" s="187" t="s">
        <v>1060</v>
      </c>
      <c r="C323" s="188"/>
      <c r="D323" s="273">
        <v>21007821.11999999</v>
      </c>
      <c r="E323" s="188"/>
      <c r="F323" s="188"/>
      <c r="G323" s="188"/>
      <c r="H323" s="188"/>
      <c r="I323" s="188"/>
      <c r="J323" s="188"/>
      <c r="K323" s="188"/>
      <c r="L323" s="188"/>
      <c r="M323" s="188"/>
      <c r="N323" s="188"/>
      <c r="O323" s="271">
        <v>1.3903036330024322E-3</v>
      </c>
      <c r="P323" s="188"/>
      <c r="Q323" s="188"/>
      <c r="R323" s="188"/>
      <c r="S323" s="188"/>
      <c r="T323" s="188"/>
      <c r="U323" s="188"/>
      <c r="V323" s="192">
        <v>193</v>
      </c>
      <c r="W323" s="188"/>
      <c r="X323" s="188"/>
      <c r="Y323" s="188"/>
      <c r="Z323" s="188"/>
      <c r="AA323" s="188"/>
      <c r="AB323" s="188"/>
      <c r="AC323" s="188"/>
      <c r="AD323" s="188"/>
      <c r="AE323" s="271">
        <v>8.6789551077674396E-4</v>
      </c>
      <c r="AF323" s="188"/>
      <c r="AG323" s="188"/>
      <c r="AH323" s="188"/>
      <c r="AI323" s="1"/>
    </row>
    <row r="324" spans="2:35" ht="9.75" customHeight="1" x14ac:dyDescent="0.25">
      <c r="B324" s="279"/>
      <c r="C324" s="275"/>
      <c r="D324" s="276">
        <v>15110239678.100042</v>
      </c>
      <c r="E324" s="275"/>
      <c r="F324" s="275"/>
      <c r="G324" s="275"/>
      <c r="H324" s="275"/>
      <c r="I324" s="275"/>
      <c r="J324" s="275"/>
      <c r="K324" s="275"/>
      <c r="L324" s="275"/>
      <c r="M324" s="275"/>
      <c r="N324" s="275"/>
      <c r="O324" s="277">
        <v>0.99999999999999256</v>
      </c>
      <c r="P324" s="275"/>
      <c r="Q324" s="275"/>
      <c r="R324" s="275"/>
      <c r="S324" s="275"/>
      <c r="T324" s="275"/>
      <c r="U324" s="275"/>
      <c r="V324" s="278">
        <v>222377</v>
      </c>
      <c r="W324" s="275"/>
      <c r="X324" s="275"/>
      <c r="Y324" s="275"/>
      <c r="Z324" s="275"/>
      <c r="AA324" s="275"/>
      <c r="AB324" s="275"/>
      <c r="AC324" s="275"/>
      <c r="AD324" s="275"/>
      <c r="AE324" s="277">
        <v>1</v>
      </c>
      <c r="AF324" s="275"/>
      <c r="AG324" s="275"/>
      <c r="AH324" s="275"/>
    </row>
  </sheetData>
  <mergeCells count="1363">
    <mergeCell ref="B323:C323"/>
    <mergeCell ref="D323:N323"/>
    <mergeCell ref="O323:U323"/>
    <mergeCell ref="V323:AD323"/>
    <mergeCell ref="AE323:AH323"/>
    <mergeCell ref="B324:C324"/>
    <mergeCell ref="D324:N324"/>
    <mergeCell ref="O324:U324"/>
    <mergeCell ref="V324:AD324"/>
    <mergeCell ref="AE324:AH324"/>
    <mergeCell ref="B321:C321"/>
    <mergeCell ref="D321:N321"/>
    <mergeCell ref="O321:U321"/>
    <mergeCell ref="V321:AD321"/>
    <mergeCell ref="AE321:AH321"/>
    <mergeCell ref="B322:C322"/>
    <mergeCell ref="D322:N322"/>
    <mergeCell ref="O322:U322"/>
    <mergeCell ref="V322:AD322"/>
    <mergeCell ref="AE322:AH322"/>
    <mergeCell ref="B319:C319"/>
    <mergeCell ref="D319:N319"/>
    <mergeCell ref="O319:U319"/>
    <mergeCell ref="V319:AD319"/>
    <mergeCell ref="AE319:AH319"/>
    <mergeCell ref="B320:C320"/>
    <mergeCell ref="D320:N320"/>
    <mergeCell ref="O320:U320"/>
    <mergeCell ref="V320:AD320"/>
    <mergeCell ref="AE320:AH320"/>
    <mergeCell ref="B317:C317"/>
    <mergeCell ref="D317:N317"/>
    <mergeCell ref="O317:U317"/>
    <mergeCell ref="V317:AD317"/>
    <mergeCell ref="AE317:AH317"/>
    <mergeCell ref="B318:C318"/>
    <mergeCell ref="D318:N318"/>
    <mergeCell ref="O318:U318"/>
    <mergeCell ref="V318:AD318"/>
    <mergeCell ref="AE318:AH318"/>
    <mergeCell ref="B315:C315"/>
    <mergeCell ref="D315:N315"/>
    <mergeCell ref="O315:U315"/>
    <mergeCell ref="V315:AD315"/>
    <mergeCell ref="AE315:AH315"/>
    <mergeCell ref="B316:C316"/>
    <mergeCell ref="D316:N316"/>
    <mergeCell ref="O316:U316"/>
    <mergeCell ref="V316:AD316"/>
    <mergeCell ref="AE316:AH316"/>
    <mergeCell ref="B310:C310"/>
    <mergeCell ref="D310:N310"/>
    <mergeCell ref="O310:U310"/>
    <mergeCell ref="V310:AC310"/>
    <mergeCell ref="AD310:AH310"/>
    <mergeCell ref="B311:C311"/>
    <mergeCell ref="D311:N311"/>
    <mergeCell ref="O311:U311"/>
    <mergeCell ref="V311:AC311"/>
    <mergeCell ref="AD311:AH311"/>
    <mergeCell ref="B313:AI313"/>
    <mergeCell ref="B308:C308"/>
    <mergeCell ref="D308:N308"/>
    <mergeCell ref="O308:U308"/>
    <mergeCell ref="V308:AC308"/>
    <mergeCell ref="AD308:AH308"/>
    <mergeCell ref="B309:C309"/>
    <mergeCell ref="D309:N309"/>
    <mergeCell ref="O309:U309"/>
    <mergeCell ref="V309:AC309"/>
    <mergeCell ref="AD309:AH309"/>
    <mergeCell ref="B306:C306"/>
    <mergeCell ref="D306:N306"/>
    <mergeCell ref="O306:U306"/>
    <mergeCell ref="V306:AC306"/>
    <mergeCell ref="AD306:AH306"/>
    <mergeCell ref="B307:C307"/>
    <mergeCell ref="D307:N307"/>
    <mergeCell ref="O307:U307"/>
    <mergeCell ref="V307:AC307"/>
    <mergeCell ref="AD307:AH307"/>
    <mergeCell ref="B304:C304"/>
    <mergeCell ref="D304:N304"/>
    <mergeCell ref="O304:U304"/>
    <mergeCell ref="V304:AC304"/>
    <mergeCell ref="AD304:AH304"/>
    <mergeCell ref="B305:C305"/>
    <mergeCell ref="D305:N305"/>
    <mergeCell ref="O305:U305"/>
    <mergeCell ref="V305:AC305"/>
    <mergeCell ref="AD305:AH305"/>
    <mergeCell ref="B302:C302"/>
    <mergeCell ref="D302:N302"/>
    <mergeCell ref="O302:U302"/>
    <mergeCell ref="V302:AC302"/>
    <mergeCell ref="AD302:AH302"/>
    <mergeCell ref="B303:C303"/>
    <mergeCell ref="D303:N303"/>
    <mergeCell ref="O303:U303"/>
    <mergeCell ref="V303:AC303"/>
    <mergeCell ref="AD303:AH303"/>
    <mergeCell ref="B300:C300"/>
    <mergeCell ref="D300:N300"/>
    <mergeCell ref="O300:U300"/>
    <mergeCell ref="V300:AC300"/>
    <mergeCell ref="AD300:AH300"/>
    <mergeCell ref="B301:C301"/>
    <mergeCell ref="D301:N301"/>
    <mergeCell ref="O301:U301"/>
    <mergeCell ref="V301:AC301"/>
    <mergeCell ref="AD301:AH301"/>
    <mergeCell ref="B298:C298"/>
    <mergeCell ref="D298:N298"/>
    <mergeCell ref="O298:U298"/>
    <mergeCell ref="V298:AC298"/>
    <mergeCell ref="AD298:AH298"/>
    <mergeCell ref="B299:C299"/>
    <mergeCell ref="D299:N299"/>
    <mergeCell ref="O299:U299"/>
    <mergeCell ref="V299:AC299"/>
    <mergeCell ref="AD299:AH299"/>
    <mergeCell ref="B296:C296"/>
    <mergeCell ref="D296:N296"/>
    <mergeCell ref="O296:U296"/>
    <mergeCell ref="V296:AC296"/>
    <mergeCell ref="AD296:AH296"/>
    <mergeCell ref="B297:C297"/>
    <mergeCell ref="D297:N297"/>
    <mergeCell ref="O297:U297"/>
    <mergeCell ref="V297:AC297"/>
    <mergeCell ref="AD297:AH297"/>
    <mergeCell ref="B294:C294"/>
    <mergeCell ref="D294:N294"/>
    <mergeCell ref="O294:U294"/>
    <mergeCell ref="V294:AC294"/>
    <mergeCell ref="AD294:AH294"/>
    <mergeCell ref="B295:C295"/>
    <mergeCell ref="D295:N295"/>
    <mergeCell ref="O295:U295"/>
    <mergeCell ref="V295:AC295"/>
    <mergeCell ref="AD295:AH295"/>
    <mergeCell ref="B292:C292"/>
    <mergeCell ref="D292:N292"/>
    <mergeCell ref="O292:U292"/>
    <mergeCell ref="V292:AC292"/>
    <mergeCell ref="AD292:AH292"/>
    <mergeCell ref="B293:C293"/>
    <mergeCell ref="D293:N293"/>
    <mergeCell ref="O293:U293"/>
    <mergeCell ref="V293:AC293"/>
    <mergeCell ref="AD293:AH293"/>
    <mergeCell ref="B287:C287"/>
    <mergeCell ref="D287:N287"/>
    <mergeCell ref="O287:U287"/>
    <mergeCell ref="V287:AC287"/>
    <mergeCell ref="AD287:AH287"/>
    <mergeCell ref="B288:C288"/>
    <mergeCell ref="D288:N288"/>
    <mergeCell ref="O288:U288"/>
    <mergeCell ref="V288:AC288"/>
    <mergeCell ref="AD288:AH288"/>
    <mergeCell ref="B290:AI290"/>
    <mergeCell ref="B285:C285"/>
    <mergeCell ref="D285:N285"/>
    <mergeCell ref="O285:U285"/>
    <mergeCell ref="V285:AC285"/>
    <mergeCell ref="AD285:AH285"/>
    <mergeCell ref="B286:C286"/>
    <mergeCell ref="D286:N286"/>
    <mergeCell ref="O286:U286"/>
    <mergeCell ref="V286:AC286"/>
    <mergeCell ref="AD286:AH286"/>
    <mergeCell ref="B283:C283"/>
    <mergeCell ref="D283:N283"/>
    <mergeCell ref="O283:U283"/>
    <mergeCell ref="V283:AC283"/>
    <mergeCell ref="AD283:AH283"/>
    <mergeCell ref="B284:C284"/>
    <mergeCell ref="D284:N284"/>
    <mergeCell ref="O284:U284"/>
    <mergeCell ref="V284:AC284"/>
    <mergeCell ref="AD284:AH284"/>
    <mergeCell ref="B281:C281"/>
    <mergeCell ref="D281:N281"/>
    <mergeCell ref="O281:U281"/>
    <mergeCell ref="V281:AC281"/>
    <mergeCell ref="AD281:AH281"/>
    <mergeCell ref="B282:C282"/>
    <mergeCell ref="D282:N282"/>
    <mergeCell ref="O282:U282"/>
    <mergeCell ref="V282:AC282"/>
    <mergeCell ref="AD282:AH282"/>
    <mergeCell ref="B279:C279"/>
    <mergeCell ref="D279:N279"/>
    <mergeCell ref="O279:U279"/>
    <mergeCell ref="V279:AC279"/>
    <mergeCell ref="AD279:AH279"/>
    <mergeCell ref="B280:C280"/>
    <mergeCell ref="D280:N280"/>
    <mergeCell ref="O280:U280"/>
    <mergeCell ref="V280:AC280"/>
    <mergeCell ref="AD280:AH280"/>
    <mergeCell ref="B277:C277"/>
    <mergeCell ref="D277:N277"/>
    <mergeCell ref="O277:U277"/>
    <mergeCell ref="V277:AC277"/>
    <mergeCell ref="AD277:AH277"/>
    <mergeCell ref="B278:C278"/>
    <mergeCell ref="D278:N278"/>
    <mergeCell ref="O278:U278"/>
    <mergeCell ref="V278:AC278"/>
    <mergeCell ref="AD278:AH278"/>
    <mergeCell ref="B275:C275"/>
    <mergeCell ref="D275:N275"/>
    <mergeCell ref="O275:U275"/>
    <mergeCell ref="V275:AC275"/>
    <mergeCell ref="AD275:AH275"/>
    <mergeCell ref="B276:C276"/>
    <mergeCell ref="D276:N276"/>
    <mergeCell ref="O276:U276"/>
    <mergeCell ref="V276:AC276"/>
    <mergeCell ref="AD276:AH276"/>
    <mergeCell ref="B273:C273"/>
    <mergeCell ref="D273:N273"/>
    <mergeCell ref="O273:U273"/>
    <mergeCell ref="V273:AC273"/>
    <mergeCell ref="AD273:AH273"/>
    <mergeCell ref="B274:C274"/>
    <mergeCell ref="D274:N274"/>
    <mergeCell ref="O274:U274"/>
    <mergeCell ref="V274:AC274"/>
    <mergeCell ref="AD274:AH274"/>
    <mergeCell ref="C268:M268"/>
    <mergeCell ref="N268:T268"/>
    <mergeCell ref="U268:AB268"/>
    <mergeCell ref="AC268:AH268"/>
    <mergeCell ref="C269:M269"/>
    <mergeCell ref="N269:T269"/>
    <mergeCell ref="U269:AB269"/>
    <mergeCell ref="AC269:AH269"/>
    <mergeCell ref="B271:AI271"/>
    <mergeCell ref="C266:M266"/>
    <mergeCell ref="N266:T266"/>
    <mergeCell ref="U266:AB266"/>
    <mergeCell ref="AC266:AH266"/>
    <mergeCell ref="C267:M267"/>
    <mergeCell ref="N267:T267"/>
    <mergeCell ref="U267:AB267"/>
    <mergeCell ref="AC267:AH267"/>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C260:M260"/>
    <mergeCell ref="N260:T260"/>
    <mergeCell ref="U260:AB260"/>
    <mergeCell ref="AC260:AH260"/>
    <mergeCell ref="C261:M261"/>
    <mergeCell ref="N261:T261"/>
    <mergeCell ref="U261:AB261"/>
    <mergeCell ref="AC261:AH261"/>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54:M254"/>
    <mergeCell ref="N254:T254"/>
    <mergeCell ref="U254:AB254"/>
    <mergeCell ref="AC254:AH254"/>
    <mergeCell ref="C255:M255"/>
    <mergeCell ref="N255:T255"/>
    <mergeCell ref="U255:AB255"/>
    <mergeCell ref="AC255:AH255"/>
    <mergeCell ref="B249:C249"/>
    <mergeCell ref="D249:N249"/>
    <mergeCell ref="O249:U249"/>
    <mergeCell ref="V249:AC249"/>
    <mergeCell ref="AD249:AH249"/>
    <mergeCell ref="B250:C250"/>
    <mergeCell ref="D250:N250"/>
    <mergeCell ref="O250:U250"/>
    <mergeCell ref="V250:AC250"/>
    <mergeCell ref="AD250:AH250"/>
    <mergeCell ref="B252:AI252"/>
    <mergeCell ref="B247:C247"/>
    <mergeCell ref="D247:N247"/>
    <mergeCell ref="O247:U247"/>
    <mergeCell ref="V247:AC247"/>
    <mergeCell ref="AD247:AH247"/>
    <mergeCell ref="B248:C248"/>
    <mergeCell ref="D248:N248"/>
    <mergeCell ref="O248:U248"/>
    <mergeCell ref="V248:AC248"/>
    <mergeCell ref="AD248:AH248"/>
    <mergeCell ref="B242:D242"/>
    <mergeCell ref="E242:O242"/>
    <mergeCell ref="P242:V242"/>
    <mergeCell ref="W242:AD242"/>
    <mergeCell ref="AE242:AH242"/>
    <mergeCell ref="B246:C246"/>
    <mergeCell ref="D246:N246"/>
    <mergeCell ref="O246:U246"/>
    <mergeCell ref="V246:AC246"/>
    <mergeCell ref="AD246:AH246"/>
    <mergeCell ref="B244:AI244"/>
    <mergeCell ref="AE240:AH240"/>
    <mergeCell ref="B241:D241"/>
    <mergeCell ref="E241:O241"/>
    <mergeCell ref="P241:V241"/>
    <mergeCell ref="W241:AD241"/>
    <mergeCell ref="AE241:AH241"/>
    <mergeCell ref="B235:E235"/>
    <mergeCell ref="F235:P235"/>
    <mergeCell ref="Q235:W235"/>
    <mergeCell ref="X235:AE235"/>
    <mergeCell ref="AF235:AI235"/>
    <mergeCell ref="B239:D239"/>
    <mergeCell ref="E239:O239"/>
    <mergeCell ref="P239:V239"/>
    <mergeCell ref="W239:AD239"/>
    <mergeCell ref="AE239:AH239"/>
    <mergeCell ref="B233:E233"/>
    <mergeCell ref="F233:P233"/>
    <mergeCell ref="Q233:W233"/>
    <mergeCell ref="X233:AE233"/>
    <mergeCell ref="AF233:AI233"/>
    <mergeCell ref="B234:E234"/>
    <mergeCell ref="F234:P234"/>
    <mergeCell ref="Q234:W234"/>
    <mergeCell ref="X234:AE234"/>
    <mergeCell ref="AF234:AI234"/>
    <mergeCell ref="B237:AI237"/>
    <mergeCell ref="B240:D240"/>
    <mergeCell ref="E240:O240"/>
    <mergeCell ref="P240:V240"/>
    <mergeCell ref="W240:AD240"/>
    <mergeCell ref="B231:E231"/>
    <mergeCell ref="F231:P231"/>
    <mergeCell ref="Q231:W231"/>
    <mergeCell ref="X231:AE231"/>
    <mergeCell ref="AF231:AI231"/>
    <mergeCell ref="B232:E232"/>
    <mergeCell ref="F232:P232"/>
    <mergeCell ref="Q232:W232"/>
    <mergeCell ref="X232:AE232"/>
    <mergeCell ref="AF232:AI232"/>
    <mergeCell ref="B229:E229"/>
    <mergeCell ref="F229:P229"/>
    <mergeCell ref="Q229:W229"/>
    <mergeCell ref="X229:AE229"/>
    <mergeCell ref="AF229:AI229"/>
    <mergeCell ref="B230:E230"/>
    <mergeCell ref="F230:P230"/>
    <mergeCell ref="Q230:W230"/>
    <mergeCell ref="X230:AE230"/>
    <mergeCell ref="AF230:AI230"/>
    <mergeCell ref="B227:E227"/>
    <mergeCell ref="F227:P227"/>
    <mergeCell ref="Q227:W227"/>
    <mergeCell ref="X227:AE227"/>
    <mergeCell ref="AF227:AI227"/>
    <mergeCell ref="B228:E228"/>
    <mergeCell ref="F228:P228"/>
    <mergeCell ref="Q228:W228"/>
    <mergeCell ref="X228:AE228"/>
    <mergeCell ref="AF228:AI228"/>
    <mergeCell ref="B225:E225"/>
    <mergeCell ref="F225:P225"/>
    <mergeCell ref="Q225:W225"/>
    <mergeCell ref="X225:AE225"/>
    <mergeCell ref="AF225:AI225"/>
    <mergeCell ref="B226:E226"/>
    <mergeCell ref="F226:P226"/>
    <mergeCell ref="Q226:W226"/>
    <mergeCell ref="X226:AE226"/>
    <mergeCell ref="AF226:AI226"/>
    <mergeCell ref="B223:E223"/>
    <mergeCell ref="F223:P223"/>
    <mergeCell ref="Q223:W223"/>
    <mergeCell ref="X223:AE223"/>
    <mergeCell ref="AF223:AI223"/>
    <mergeCell ref="B224:E224"/>
    <mergeCell ref="F224:P224"/>
    <mergeCell ref="Q224:W224"/>
    <mergeCell ref="X224:AE224"/>
    <mergeCell ref="AF224:AI224"/>
    <mergeCell ref="B221:E221"/>
    <mergeCell ref="F221:P221"/>
    <mergeCell ref="Q221:W221"/>
    <mergeCell ref="X221:AE221"/>
    <mergeCell ref="AF221:AI221"/>
    <mergeCell ref="B222:E222"/>
    <mergeCell ref="F222:P222"/>
    <mergeCell ref="Q222:W222"/>
    <mergeCell ref="X222:AE222"/>
    <mergeCell ref="AF222:AI222"/>
    <mergeCell ref="B216:E216"/>
    <mergeCell ref="F216:P216"/>
    <mergeCell ref="Q216:W216"/>
    <mergeCell ref="X216:AE216"/>
    <mergeCell ref="AF216:AI216"/>
    <mergeCell ref="B220:E220"/>
    <mergeCell ref="F220:P220"/>
    <mergeCell ref="Q220:W220"/>
    <mergeCell ref="X220:AE220"/>
    <mergeCell ref="AF220:AI220"/>
    <mergeCell ref="B214:E214"/>
    <mergeCell ref="F214:P214"/>
    <mergeCell ref="Q214:W214"/>
    <mergeCell ref="X214:AE214"/>
    <mergeCell ref="AF214:AI214"/>
    <mergeCell ref="B215:E215"/>
    <mergeCell ref="F215:P215"/>
    <mergeCell ref="Q215:W215"/>
    <mergeCell ref="X215:AE215"/>
    <mergeCell ref="AF215:AI215"/>
    <mergeCell ref="B212:E212"/>
    <mergeCell ref="F212:P212"/>
    <mergeCell ref="Q212:W212"/>
    <mergeCell ref="X212:AE212"/>
    <mergeCell ref="AF212:AI212"/>
    <mergeCell ref="B213:E213"/>
    <mergeCell ref="F213:P213"/>
    <mergeCell ref="Q213:W213"/>
    <mergeCell ref="X213:AE213"/>
    <mergeCell ref="AF213:AI213"/>
    <mergeCell ref="B207:F207"/>
    <mergeCell ref="G207:Q207"/>
    <mergeCell ref="R207:X207"/>
    <mergeCell ref="Y207:AE207"/>
    <mergeCell ref="AF207:AH207"/>
    <mergeCell ref="B208:F208"/>
    <mergeCell ref="G208:Q208"/>
    <mergeCell ref="R208:X208"/>
    <mergeCell ref="Y208:AE208"/>
    <mergeCell ref="AF208:AH208"/>
    <mergeCell ref="B205:F205"/>
    <mergeCell ref="G205:Q205"/>
    <mergeCell ref="R205:X205"/>
    <mergeCell ref="Y205:AE205"/>
    <mergeCell ref="AF205:AH205"/>
    <mergeCell ref="B206:F206"/>
    <mergeCell ref="G206:Q206"/>
    <mergeCell ref="R206:X206"/>
    <mergeCell ref="Y206:AE206"/>
    <mergeCell ref="AF206:AH206"/>
    <mergeCell ref="B203:F203"/>
    <mergeCell ref="G203:Q203"/>
    <mergeCell ref="R203:X203"/>
    <mergeCell ref="Y203:AE203"/>
    <mergeCell ref="AF203:AH203"/>
    <mergeCell ref="B204:F204"/>
    <mergeCell ref="G204:Q204"/>
    <mergeCell ref="R204:X204"/>
    <mergeCell ref="Y204:AE204"/>
    <mergeCell ref="AF204:AH204"/>
    <mergeCell ref="B201:F201"/>
    <mergeCell ref="G201:Q201"/>
    <mergeCell ref="R201:X201"/>
    <mergeCell ref="Y201:AE201"/>
    <mergeCell ref="AF201:AH201"/>
    <mergeCell ref="B202:F202"/>
    <mergeCell ref="G202:Q202"/>
    <mergeCell ref="R202:X202"/>
    <mergeCell ref="Y202:AE202"/>
    <mergeCell ref="AF202:AH202"/>
    <mergeCell ref="B199:F199"/>
    <mergeCell ref="G199:Q199"/>
    <mergeCell ref="R199:X199"/>
    <mergeCell ref="Y199:AE199"/>
    <mergeCell ref="AF199:AH199"/>
    <mergeCell ref="B200:F200"/>
    <mergeCell ref="G200:Q200"/>
    <mergeCell ref="R200:X200"/>
    <mergeCell ref="Y200:AE200"/>
    <mergeCell ref="AF200:AH200"/>
    <mergeCell ref="B197:F197"/>
    <mergeCell ref="G197:Q197"/>
    <mergeCell ref="R197:X197"/>
    <mergeCell ref="Y197:AE197"/>
    <mergeCell ref="AF197:AH197"/>
    <mergeCell ref="B198:F198"/>
    <mergeCell ref="G198:Q198"/>
    <mergeCell ref="R198:X198"/>
    <mergeCell ref="Y198:AE198"/>
    <mergeCell ref="AF198:AH198"/>
    <mergeCell ref="B195:F195"/>
    <mergeCell ref="G195:Q195"/>
    <mergeCell ref="R195:X195"/>
    <mergeCell ref="Y195:AE195"/>
    <mergeCell ref="AF195:AH195"/>
    <mergeCell ref="B196:F196"/>
    <mergeCell ref="G196:Q196"/>
    <mergeCell ref="R196:X196"/>
    <mergeCell ref="Y196:AE196"/>
    <mergeCell ref="AF196:AH196"/>
    <mergeCell ref="B193:F193"/>
    <mergeCell ref="G193:Q193"/>
    <mergeCell ref="R193:X193"/>
    <mergeCell ref="Y193:AE193"/>
    <mergeCell ref="AF193:AH193"/>
    <mergeCell ref="B194:F194"/>
    <mergeCell ref="G194:Q194"/>
    <mergeCell ref="R194:X194"/>
    <mergeCell ref="Y194:AE194"/>
    <mergeCell ref="AF194:AH194"/>
    <mergeCell ref="B191:F191"/>
    <mergeCell ref="G191:Q191"/>
    <mergeCell ref="R191:X191"/>
    <mergeCell ref="Y191:AE191"/>
    <mergeCell ref="AF191:AH191"/>
    <mergeCell ref="B192:F192"/>
    <mergeCell ref="G192:Q192"/>
    <mergeCell ref="R192:X192"/>
    <mergeCell ref="Y192:AE192"/>
    <mergeCell ref="AF192:AH192"/>
    <mergeCell ref="B189:F189"/>
    <mergeCell ref="G189:Q189"/>
    <mergeCell ref="R189:X189"/>
    <mergeCell ref="Y189:AE189"/>
    <mergeCell ref="AF189:AH189"/>
    <mergeCell ref="B190:F190"/>
    <mergeCell ref="G190:Q190"/>
    <mergeCell ref="R190:X190"/>
    <mergeCell ref="Y190:AE190"/>
    <mergeCell ref="AF190:AH190"/>
    <mergeCell ref="B184:G184"/>
    <mergeCell ref="H184:R184"/>
    <mergeCell ref="S184:Y184"/>
    <mergeCell ref="Z184:AE184"/>
    <mergeCell ref="AF184:AI184"/>
    <mergeCell ref="B185:G185"/>
    <mergeCell ref="H185:R185"/>
    <mergeCell ref="S185:Y185"/>
    <mergeCell ref="Z185:AE185"/>
    <mergeCell ref="AF185:AI185"/>
    <mergeCell ref="B182:G182"/>
    <mergeCell ref="H182:R182"/>
    <mergeCell ref="S182:Y182"/>
    <mergeCell ref="Z182:AE182"/>
    <mergeCell ref="AF182:AI182"/>
    <mergeCell ref="B183:G183"/>
    <mergeCell ref="H183:R183"/>
    <mergeCell ref="S183:Y183"/>
    <mergeCell ref="Z183:AE183"/>
    <mergeCell ref="AF183:AI183"/>
    <mergeCell ref="B180:G180"/>
    <mergeCell ref="H180:R180"/>
    <mergeCell ref="S180:Y180"/>
    <mergeCell ref="Z180:AE180"/>
    <mergeCell ref="AF180:AI180"/>
    <mergeCell ref="B181:G181"/>
    <mergeCell ref="H181:R181"/>
    <mergeCell ref="S181:Y181"/>
    <mergeCell ref="Z181:AE181"/>
    <mergeCell ref="AF181:AI181"/>
    <mergeCell ref="B175:H175"/>
    <mergeCell ref="I175:Q175"/>
    <mergeCell ref="R175:Y175"/>
    <mergeCell ref="Z175:AD175"/>
    <mergeCell ref="AE175:AI175"/>
    <mergeCell ref="B179:G179"/>
    <mergeCell ref="H179:R179"/>
    <mergeCell ref="S179:Y179"/>
    <mergeCell ref="Z179:AE179"/>
    <mergeCell ref="AF179:AI179"/>
    <mergeCell ref="B173:H173"/>
    <mergeCell ref="I173:Q173"/>
    <mergeCell ref="R173:Y173"/>
    <mergeCell ref="Z173:AD173"/>
    <mergeCell ref="AE173:AI173"/>
    <mergeCell ref="B174:H174"/>
    <mergeCell ref="I174:Q174"/>
    <mergeCell ref="R174:Y174"/>
    <mergeCell ref="Z174:AD174"/>
    <mergeCell ref="AE174:AI174"/>
    <mergeCell ref="B171:H171"/>
    <mergeCell ref="I171:Q171"/>
    <mergeCell ref="R171:Y171"/>
    <mergeCell ref="Z171:AD171"/>
    <mergeCell ref="AE171:AI171"/>
    <mergeCell ref="B172:H172"/>
    <mergeCell ref="I172:Q172"/>
    <mergeCell ref="R172:Y172"/>
    <mergeCell ref="Z172:AD172"/>
    <mergeCell ref="AE172:AI172"/>
    <mergeCell ref="B169:H169"/>
    <mergeCell ref="I169:Q169"/>
    <mergeCell ref="R169:Y169"/>
    <mergeCell ref="Z169:AD169"/>
    <mergeCell ref="AE169:AI169"/>
    <mergeCell ref="B170:H170"/>
    <mergeCell ref="I170:Q170"/>
    <mergeCell ref="R170:Y170"/>
    <mergeCell ref="Z170:AD170"/>
    <mergeCell ref="AE170:AI170"/>
    <mergeCell ref="B167:H167"/>
    <mergeCell ref="I167:Q167"/>
    <mergeCell ref="R167:Y167"/>
    <mergeCell ref="Z167:AD167"/>
    <mergeCell ref="AE167:AI167"/>
    <mergeCell ref="B168:H168"/>
    <mergeCell ref="I168:Q168"/>
    <mergeCell ref="R168:Y168"/>
    <mergeCell ref="Z168:AD168"/>
    <mergeCell ref="AE168:AI168"/>
    <mergeCell ref="B165:H165"/>
    <mergeCell ref="I165:Q165"/>
    <mergeCell ref="R165:Y165"/>
    <mergeCell ref="Z165:AD165"/>
    <mergeCell ref="AE165:AI165"/>
    <mergeCell ref="B166:H166"/>
    <mergeCell ref="I166:Q166"/>
    <mergeCell ref="R166:Y166"/>
    <mergeCell ref="Z166:AD166"/>
    <mergeCell ref="AE166:AI166"/>
    <mergeCell ref="B163:H163"/>
    <mergeCell ref="I163:Q163"/>
    <mergeCell ref="R163:Y163"/>
    <mergeCell ref="Z163:AD163"/>
    <mergeCell ref="AE163:AI163"/>
    <mergeCell ref="B164:H164"/>
    <mergeCell ref="I164:Q164"/>
    <mergeCell ref="R164:Y164"/>
    <mergeCell ref="Z164:AD164"/>
    <mergeCell ref="AE164:AI164"/>
    <mergeCell ref="B161:H161"/>
    <mergeCell ref="I161:Q161"/>
    <mergeCell ref="R161:Y161"/>
    <mergeCell ref="Z161:AD161"/>
    <mergeCell ref="AE161:AI161"/>
    <mergeCell ref="B162:H162"/>
    <mergeCell ref="I162:Q162"/>
    <mergeCell ref="R162:Y162"/>
    <mergeCell ref="Z162:AD162"/>
    <mergeCell ref="AE162:AI162"/>
    <mergeCell ref="B159:H159"/>
    <mergeCell ref="I159:Q159"/>
    <mergeCell ref="R159:Y159"/>
    <mergeCell ref="Z159:AD159"/>
    <mergeCell ref="AE159:AI159"/>
    <mergeCell ref="B160:H160"/>
    <mergeCell ref="I160:Q160"/>
    <mergeCell ref="R160:Y160"/>
    <mergeCell ref="Z160:AD160"/>
    <mergeCell ref="AE160:AI160"/>
    <mergeCell ref="B157:H157"/>
    <mergeCell ref="I157:Q157"/>
    <mergeCell ref="R157:Y157"/>
    <mergeCell ref="Z157:AD157"/>
    <mergeCell ref="AE157:AI157"/>
    <mergeCell ref="B158:H158"/>
    <mergeCell ref="I158:Q158"/>
    <mergeCell ref="R158:Y158"/>
    <mergeCell ref="Z158:AD158"/>
    <mergeCell ref="AE158:AI158"/>
    <mergeCell ref="B155:H155"/>
    <mergeCell ref="I155:Q155"/>
    <mergeCell ref="R155:Y155"/>
    <mergeCell ref="Z155:AD155"/>
    <mergeCell ref="AE155:AI155"/>
    <mergeCell ref="B156:H156"/>
    <mergeCell ref="I156:Q156"/>
    <mergeCell ref="R156:Y156"/>
    <mergeCell ref="Z156:AD156"/>
    <mergeCell ref="AE156:AI156"/>
    <mergeCell ref="B153:H153"/>
    <mergeCell ref="I153:Q153"/>
    <mergeCell ref="R153:Y153"/>
    <mergeCell ref="Z153:AD153"/>
    <mergeCell ref="AE153:AI153"/>
    <mergeCell ref="B154:H154"/>
    <mergeCell ref="I154:Q154"/>
    <mergeCell ref="R154:Y154"/>
    <mergeCell ref="Z154:AD154"/>
    <mergeCell ref="AE154:AI154"/>
    <mergeCell ref="B151:H151"/>
    <mergeCell ref="I151:Q151"/>
    <mergeCell ref="R151:Y151"/>
    <mergeCell ref="Z151:AD151"/>
    <mergeCell ref="AE151:AI151"/>
    <mergeCell ref="B152:H152"/>
    <mergeCell ref="I152:Q152"/>
    <mergeCell ref="R152:Y152"/>
    <mergeCell ref="Z152:AD152"/>
    <mergeCell ref="AE152:AI152"/>
    <mergeCell ref="B149:H149"/>
    <mergeCell ref="I149:Q149"/>
    <mergeCell ref="R149:Y149"/>
    <mergeCell ref="Z149:AD149"/>
    <mergeCell ref="AE149:AI149"/>
    <mergeCell ref="B150:H150"/>
    <mergeCell ref="I150:Q150"/>
    <mergeCell ref="R150:Y150"/>
    <mergeCell ref="Z150:AD150"/>
    <mergeCell ref="AE150:AI150"/>
    <mergeCell ref="B147:H147"/>
    <mergeCell ref="I147:Q147"/>
    <mergeCell ref="R147:Y147"/>
    <mergeCell ref="Z147:AD147"/>
    <mergeCell ref="AE147:AI147"/>
    <mergeCell ref="B148:H148"/>
    <mergeCell ref="I148:Q148"/>
    <mergeCell ref="R148:Y148"/>
    <mergeCell ref="Z148:AD148"/>
    <mergeCell ref="AE148:AI148"/>
    <mergeCell ref="B145:H145"/>
    <mergeCell ref="I145:Q145"/>
    <mergeCell ref="R145:Y145"/>
    <mergeCell ref="Z145:AD145"/>
    <mergeCell ref="AE145:AI145"/>
    <mergeCell ref="B146:H146"/>
    <mergeCell ref="I146:Q146"/>
    <mergeCell ref="R146:Y146"/>
    <mergeCell ref="Z146:AD146"/>
    <mergeCell ref="AE146:AI146"/>
    <mergeCell ref="B140:H140"/>
    <mergeCell ref="I140:S140"/>
    <mergeCell ref="T140:Z140"/>
    <mergeCell ref="AA140:AE140"/>
    <mergeCell ref="AF140:AI140"/>
    <mergeCell ref="B141:H141"/>
    <mergeCell ref="I141:S141"/>
    <mergeCell ref="T141:Z141"/>
    <mergeCell ref="AA141:AE141"/>
    <mergeCell ref="AF141:AI141"/>
    <mergeCell ref="B138:H138"/>
    <mergeCell ref="I138:S138"/>
    <mergeCell ref="T138:Z138"/>
    <mergeCell ref="AA138:AE138"/>
    <mergeCell ref="AF138:AI138"/>
    <mergeCell ref="B139:H139"/>
    <mergeCell ref="I139:S139"/>
    <mergeCell ref="T139:Z139"/>
    <mergeCell ref="AA139:AE139"/>
    <mergeCell ref="AF139:AI139"/>
    <mergeCell ref="B136:H136"/>
    <mergeCell ref="I136:S136"/>
    <mergeCell ref="T136:Z136"/>
    <mergeCell ref="AA136:AE136"/>
    <mergeCell ref="AF136:AI136"/>
    <mergeCell ref="B137:H137"/>
    <mergeCell ref="I137:S137"/>
    <mergeCell ref="T137:Z137"/>
    <mergeCell ref="AA137:AE137"/>
    <mergeCell ref="AF137:AI137"/>
    <mergeCell ref="B134:H134"/>
    <mergeCell ref="I134:S134"/>
    <mergeCell ref="T134:Z134"/>
    <mergeCell ref="AA134:AE134"/>
    <mergeCell ref="AF134:AI134"/>
    <mergeCell ref="B135:H135"/>
    <mergeCell ref="I135:S135"/>
    <mergeCell ref="T135:Z135"/>
    <mergeCell ref="AA135:AE135"/>
    <mergeCell ref="AF135:AI135"/>
    <mergeCell ref="B132:H132"/>
    <mergeCell ref="I132:S132"/>
    <mergeCell ref="T132:Z132"/>
    <mergeCell ref="AA132:AE132"/>
    <mergeCell ref="AF132:AI132"/>
    <mergeCell ref="B133:H133"/>
    <mergeCell ref="I133:S133"/>
    <mergeCell ref="T133:Z133"/>
    <mergeCell ref="AA133:AE133"/>
    <mergeCell ref="AF133:AI133"/>
    <mergeCell ref="B130:H130"/>
    <mergeCell ref="I130:S130"/>
    <mergeCell ref="T130:Z130"/>
    <mergeCell ref="AA130:AE130"/>
    <mergeCell ref="AF130:AI130"/>
    <mergeCell ref="B131:H131"/>
    <mergeCell ref="I131:S131"/>
    <mergeCell ref="T131:Z131"/>
    <mergeCell ref="AA131:AE131"/>
    <mergeCell ref="AF131:AI131"/>
    <mergeCell ref="B128:H128"/>
    <mergeCell ref="I128:S128"/>
    <mergeCell ref="T128:Z128"/>
    <mergeCell ref="AA128:AE128"/>
    <mergeCell ref="AF128:AI128"/>
    <mergeCell ref="B129:H129"/>
    <mergeCell ref="I129:S129"/>
    <mergeCell ref="T129:Z129"/>
    <mergeCell ref="AA129:AE129"/>
    <mergeCell ref="AF129:AI129"/>
    <mergeCell ref="B126:H126"/>
    <mergeCell ref="I126:S126"/>
    <mergeCell ref="T126:Z126"/>
    <mergeCell ref="AA126:AE126"/>
    <mergeCell ref="AF126:AI126"/>
    <mergeCell ref="B127:H127"/>
    <mergeCell ref="I127:S127"/>
    <mergeCell ref="T127:Z127"/>
    <mergeCell ref="AA127:AE127"/>
    <mergeCell ref="AF127:AI127"/>
    <mergeCell ref="B124:H124"/>
    <mergeCell ref="I124:S124"/>
    <mergeCell ref="T124:Z124"/>
    <mergeCell ref="AA124:AE124"/>
    <mergeCell ref="AF124:AI124"/>
    <mergeCell ref="B125:H125"/>
    <mergeCell ref="I125:S125"/>
    <mergeCell ref="T125:Z125"/>
    <mergeCell ref="AA125:AE125"/>
    <mergeCell ref="AF125:AI125"/>
    <mergeCell ref="B122:H122"/>
    <mergeCell ref="I122:S122"/>
    <mergeCell ref="T122:Z122"/>
    <mergeCell ref="AA122:AE122"/>
    <mergeCell ref="AF122:AI122"/>
    <mergeCell ref="B123:H123"/>
    <mergeCell ref="I123:S123"/>
    <mergeCell ref="T123:Z123"/>
    <mergeCell ref="AA123:AE123"/>
    <mergeCell ref="AF123:AI123"/>
    <mergeCell ref="B120:H120"/>
    <mergeCell ref="I120:S120"/>
    <mergeCell ref="T120:Z120"/>
    <mergeCell ref="AA120:AE120"/>
    <mergeCell ref="AF120:AI120"/>
    <mergeCell ref="B121:H121"/>
    <mergeCell ref="I121:S121"/>
    <mergeCell ref="T121:Z121"/>
    <mergeCell ref="AA121:AE121"/>
    <mergeCell ref="AF121:AI121"/>
    <mergeCell ref="B118:H118"/>
    <mergeCell ref="I118:S118"/>
    <mergeCell ref="T118:Z118"/>
    <mergeCell ref="AA118:AE118"/>
    <mergeCell ref="AF118:AI118"/>
    <mergeCell ref="B119:H119"/>
    <mergeCell ref="I119:S119"/>
    <mergeCell ref="T119:Z119"/>
    <mergeCell ref="AA119:AE119"/>
    <mergeCell ref="AF119:AI119"/>
    <mergeCell ref="B116:H116"/>
    <mergeCell ref="I116:S116"/>
    <mergeCell ref="T116:Z116"/>
    <mergeCell ref="AA116:AE116"/>
    <mergeCell ref="AF116:AI116"/>
    <mergeCell ref="B117:H117"/>
    <mergeCell ref="I117:S117"/>
    <mergeCell ref="T117:Z117"/>
    <mergeCell ref="AA117:AE117"/>
    <mergeCell ref="AF117:AI117"/>
    <mergeCell ref="B114:H114"/>
    <mergeCell ref="I114:S114"/>
    <mergeCell ref="T114:Z114"/>
    <mergeCell ref="AA114:AE114"/>
    <mergeCell ref="AF114:AI114"/>
    <mergeCell ref="B115:H115"/>
    <mergeCell ref="I115:S115"/>
    <mergeCell ref="T115:Z115"/>
    <mergeCell ref="AA115:AE115"/>
    <mergeCell ref="AF115:AI115"/>
    <mergeCell ref="B112:H112"/>
    <mergeCell ref="I112:S112"/>
    <mergeCell ref="T112:Z112"/>
    <mergeCell ref="AA112:AE112"/>
    <mergeCell ref="AF112:AI112"/>
    <mergeCell ref="B113:H113"/>
    <mergeCell ref="I113:S113"/>
    <mergeCell ref="T113:Z113"/>
    <mergeCell ref="AA113:AE113"/>
    <mergeCell ref="AF113:AI113"/>
    <mergeCell ref="B110:H110"/>
    <mergeCell ref="I110:S110"/>
    <mergeCell ref="T110:Z110"/>
    <mergeCell ref="AA110:AE110"/>
    <mergeCell ref="AF110:AI110"/>
    <mergeCell ref="B111:H111"/>
    <mergeCell ref="I111:S111"/>
    <mergeCell ref="T111:Z111"/>
    <mergeCell ref="AA111:AE111"/>
    <mergeCell ref="AF111:AI111"/>
    <mergeCell ref="B108:H108"/>
    <mergeCell ref="I108:S108"/>
    <mergeCell ref="T108:Z108"/>
    <mergeCell ref="AA108:AE108"/>
    <mergeCell ref="AF108:AI108"/>
    <mergeCell ref="B109:H109"/>
    <mergeCell ref="I109:S109"/>
    <mergeCell ref="T109:Z109"/>
    <mergeCell ref="AA109:AE109"/>
    <mergeCell ref="AF109:AI109"/>
    <mergeCell ref="B106:H106"/>
    <mergeCell ref="I106:S106"/>
    <mergeCell ref="T106:Z106"/>
    <mergeCell ref="AA106:AE106"/>
    <mergeCell ref="AF106:AI106"/>
    <mergeCell ref="B107:H107"/>
    <mergeCell ref="I107:S107"/>
    <mergeCell ref="T107:Z107"/>
    <mergeCell ref="AA107:AE107"/>
    <mergeCell ref="AF107:AI107"/>
    <mergeCell ref="B104:H104"/>
    <mergeCell ref="I104:S104"/>
    <mergeCell ref="T104:Z104"/>
    <mergeCell ref="AA104:AE104"/>
    <mergeCell ref="AF104:AI104"/>
    <mergeCell ref="B105:H105"/>
    <mergeCell ref="I105:S105"/>
    <mergeCell ref="T105:Z105"/>
    <mergeCell ref="AA105:AE105"/>
    <mergeCell ref="AF105:AI105"/>
    <mergeCell ref="B102:H102"/>
    <mergeCell ref="I102:S102"/>
    <mergeCell ref="T102:Z102"/>
    <mergeCell ref="AA102:AE102"/>
    <mergeCell ref="AF102:AI102"/>
    <mergeCell ref="B103:H103"/>
    <mergeCell ref="I103:S103"/>
    <mergeCell ref="T103:Z103"/>
    <mergeCell ref="AA103:AE103"/>
    <mergeCell ref="AF103:AI103"/>
    <mergeCell ref="AF100:AI100"/>
    <mergeCell ref="B101:H101"/>
    <mergeCell ref="I101:S101"/>
    <mergeCell ref="T101:Z101"/>
    <mergeCell ref="AA101:AE101"/>
    <mergeCell ref="AF101:AI101"/>
    <mergeCell ref="B95:I95"/>
    <mergeCell ref="J95:S95"/>
    <mergeCell ref="T95:Z95"/>
    <mergeCell ref="AA95:AE95"/>
    <mergeCell ref="AF95:AI95"/>
    <mergeCell ref="B96:I96"/>
    <mergeCell ref="J96:S96"/>
    <mergeCell ref="T96:Z96"/>
    <mergeCell ref="AA96:AE96"/>
    <mergeCell ref="AF96:AI96"/>
    <mergeCell ref="B93:I93"/>
    <mergeCell ref="J93:S93"/>
    <mergeCell ref="T93:Z93"/>
    <mergeCell ref="AA93:AE93"/>
    <mergeCell ref="AF93:AI93"/>
    <mergeCell ref="B94:I94"/>
    <mergeCell ref="J94:S94"/>
    <mergeCell ref="T94:Z94"/>
    <mergeCell ref="AA94:AE94"/>
    <mergeCell ref="AF94:AI94"/>
    <mergeCell ref="B98:AI98"/>
    <mergeCell ref="B91:I91"/>
    <mergeCell ref="J91:S91"/>
    <mergeCell ref="T91:Z91"/>
    <mergeCell ref="AA91:AE91"/>
    <mergeCell ref="AF91:AI91"/>
    <mergeCell ref="B92:I92"/>
    <mergeCell ref="J92:S92"/>
    <mergeCell ref="T92:Z92"/>
    <mergeCell ref="AA92:AE92"/>
    <mergeCell ref="AF92:AI92"/>
    <mergeCell ref="B89:I89"/>
    <mergeCell ref="J89:S89"/>
    <mergeCell ref="T89:Z89"/>
    <mergeCell ref="AA89:AE89"/>
    <mergeCell ref="AF89:AI89"/>
    <mergeCell ref="B90:I90"/>
    <mergeCell ref="J90:S90"/>
    <mergeCell ref="T90:Z90"/>
    <mergeCell ref="AA90:AE90"/>
    <mergeCell ref="AF90:AI90"/>
    <mergeCell ref="B87:I87"/>
    <mergeCell ref="J87:S87"/>
    <mergeCell ref="T87:Z87"/>
    <mergeCell ref="AA87:AE87"/>
    <mergeCell ref="AF87:AI87"/>
    <mergeCell ref="B88:I88"/>
    <mergeCell ref="J88:S88"/>
    <mergeCell ref="T88:Z88"/>
    <mergeCell ref="AA88:AE88"/>
    <mergeCell ref="AF88:AI88"/>
    <mergeCell ref="B85:I85"/>
    <mergeCell ref="J85:S85"/>
    <mergeCell ref="T85:Z85"/>
    <mergeCell ref="AA85:AE85"/>
    <mergeCell ref="AF85:AI85"/>
    <mergeCell ref="B86:I86"/>
    <mergeCell ref="J86:S86"/>
    <mergeCell ref="T86:Z86"/>
    <mergeCell ref="AA86:AE86"/>
    <mergeCell ref="AF86:AI86"/>
    <mergeCell ref="B83:I83"/>
    <mergeCell ref="J83:S83"/>
    <mergeCell ref="T83:Z83"/>
    <mergeCell ref="AA83:AE83"/>
    <mergeCell ref="AF83:AI83"/>
    <mergeCell ref="B84:I84"/>
    <mergeCell ref="J84:S84"/>
    <mergeCell ref="T84:Z84"/>
    <mergeCell ref="AA84:AE84"/>
    <mergeCell ref="AF84:AI84"/>
    <mergeCell ref="B81:I81"/>
    <mergeCell ref="J81:S81"/>
    <mergeCell ref="T81:Z81"/>
    <mergeCell ref="AA81:AE81"/>
    <mergeCell ref="AF81:AI81"/>
    <mergeCell ref="B82:I82"/>
    <mergeCell ref="J82:S82"/>
    <mergeCell ref="T82:Z82"/>
    <mergeCell ref="AA82:AE82"/>
    <mergeCell ref="AF82:AI82"/>
    <mergeCell ref="B79:I79"/>
    <mergeCell ref="J79:S79"/>
    <mergeCell ref="T79:Z79"/>
    <mergeCell ref="AA79:AE79"/>
    <mergeCell ref="AF79:AI79"/>
    <mergeCell ref="B80:I80"/>
    <mergeCell ref="J80:S80"/>
    <mergeCell ref="T80:Z80"/>
    <mergeCell ref="AA80:AE80"/>
    <mergeCell ref="AF80:AI80"/>
    <mergeCell ref="B77:I77"/>
    <mergeCell ref="J77:S77"/>
    <mergeCell ref="T77:Z77"/>
    <mergeCell ref="AA77:AE77"/>
    <mergeCell ref="AF77:AI77"/>
    <mergeCell ref="B78:I78"/>
    <mergeCell ref="J78:S78"/>
    <mergeCell ref="T78:Z78"/>
    <mergeCell ref="AA78:AE78"/>
    <mergeCell ref="AF78:AI78"/>
    <mergeCell ref="B75:I75"/>
    <mergeCell ref="J75:S75"/>
    <mergeCell ref="T75:Z75"/>
    <mergeCell ref="AA75:AE75"/>
    <mergeCell ref="AF75:AI75"/>
    <mergeCell ref="B76:I76"/>
    <mergeCell ref="J76:S76"/>
    <mergeCell ref="T76:Z76"/>
    <mergeCell ref="AA76:AE76"/>
    <mergeCell ref="AF76:AI76"/>
    <mergeCell ref="B73:I73"/>
    <mergeCell ref="J73:S73"/>
    <mergeCell ref="T73:Z73"/>
    <mergeCell ref="AA73:AE73"/>
    <mergeCell ref="AF73:AI73"/>
    <mergeCell ref="B74:I74"/>
    <mergeCell ref="J74:S74"/>
    <mergeCell ref="T74:Z74"/>
    <mergeCell ref="AA74:AE74"/>
    <mergeCell ref="AF74:AI74"/>
    <mergeCell ref="B71:I71"/>
    <mergeCell ref="J71:S71"/>
    <mergeCell ref="T71:Z71"/>
    <mergeCell ref="AA71:AE71"/>
    <mergeCell ref="AF71:AI71"/>
    <mergeCell ref="B72:I72"/>
    <mergeCell ref="J72:S72"/>
    <mergeCell ref="T72:Z72"/>
    <mergeCell ref="AA72:AE72"/>
    <mergeCell ref="AF72:AI72"/>
    <mergeCell ref="B69:I69"/>
    <mergeCell ref="J69:S69"/>
    <mergeCell ref="T69:Z69"/>
    <mergeCell ref="AA69:AE69"/>
    <mergeCell ref="AF69:AI69"/>
    <mergeCell ref="B70:I70"/>
    <mergeCell ref="J70:S70"/>
    <mergeCell ref="T70:Z70"/>
    <mergeCell ref="AA70:AE70"/>
    <mergeCell ref="AF70:AI70"/>
    <mergeCell ref="B67:I67"/>
    <mergeCell ref="J67:S67"/>
    <mergeCell ref="T67:Z67"/>
    <mergeCell ref="AA67:AE67"/>
    <mergeCell ref="AF67:AI67"/>
    <mergeCell ref="B68:I68"/>
    <mergeCell ref="J68:S68"/>
    <mergeCell ref="T68:Z68"/>
    <mergeCell ref="AA68:AE68"/>
    <mergeCell ref="AF68:AI68"/>
    <mergeCell ref="B65:I65"/>
    <mergeCell ref="J65:S65"/>
    <mergeCell ref="T65:Z65"/>
    <mergeCell ref="AA65:AE65"/>
    <mergeCell ref="AF65:AI65"/>
    <mergeCell ref="B66:I66"/>
    <mergeCell ref="J66:S66"/>
    <mergeCell ref="T66:Z66"/>
    <mergeCell ref="AA66:AE66"/>
    <mergeCell ref="AF66:AI66"/>
    <mergeCell ref="B60:I60"/>
    <mergeCell ref="J60:S60"/>
    <mergeCell ref="T60:Z60"/>
    <mergeCell ref="AA60:AF60"/>
    <mergeCell ref="AG60:AI60"/>
    <mergeCell ref="B64:I64"/>
    <mergeCell ref="J64:S64"/>
    <mergeCell ref="T64:Z64"/>
    <mergeCell ref="AA64:AE64"/>
    <mergeCell ref="AF64:AI64"/>
    <mergeCell ref="B58:I58"/>
    <mergeCell ref="J58:S58"/>
    <mergeCell ref="T58:Z58"/>
    <mergeCell ref="AA58:AF58"/>
    <mergeCell ref="AG58:AI58"/>
    <mergeCell ref="B59:I59"/>
    <mergeCell ref="J59:S59"/>
    <mergeCell ref="T59:Z59"/>
    <mergeCell ref="AA59:AF59"/>
    <mergeCell ref="AG59:AI59"/>
    <mergeCell ref="B56:I56"/>
    <mergeCell ref="J56:S56"/>
    <mergeCell ref="T56:Z56"/>
    <mergeCell ref="AA56:AF56"/>
    <mergeCell ref="AG56:AI56"/>
    <mergeCell ref="B57:I57"/>
    <mergeCell ref="J57:S57"/>
    <mergeCell ref="T57:Z57"/>
    <mergeCell ref="AA57:AF57"/>
    <mergeCell ref="AG57:AI57"/>
    <mergeCell ref="B54:I54"/>
    <mergeCell ref="J54:S54"/>
    <mergeCell ref="T54:Z54"/>
    <mergeCell ref="AA54:AF54"/>
    <mergeCell ref="AG54:AI54"/>
    <mergeCell ref="B55:I55"/>
    <mergeCell ref="J55:S55"/>
    <mergeCell ref="T55:Z55"/>
    <mergeCell ref="AA55:AF55"/>
    <mergeCell ref="AG55:AI55"/>
    <mergeCell ref="B52:I52"/>
    <mergeCell ref="J52:S52"/>
    <mergeCell ref="T52:Z52"/>
    <mergeCell ref="AA52:AF52"/>
    <mergeCell ref="AG52:AI52"/>
    <mergeCell ref="B53:I53"/>
    <mergeCell ref="J53:S53"/>
    <mergeCell ref="T53:Z53"/>
    <mergeCell ref="AA53:AF53"/>
    <mergeCell ref="AG53:AI53"/>
    <mergeCell ref="B50:I50"/>
    <mergeCell ref="J50:S50"/>
    <mergeCell ref="T50:Z50"/>
    <mergeCell ref="AA50:AF50"/>
    <mergeCell ref="AG50:AI50"/>
    <mergeCell ref="B51:I51"/>
    <mergeCell ref="J51:S51"/>
    <mergeCell ref="T51:Z51"/>
    <mergeCell ref="AA51:AF51"/>
    <mergeCell ref="AG51:AI51"/>
    <mergeCell ref="B48:I48"/>
    <mergeCell ref="J48:S48"/>
    <mergeCell ref="T48:Z48"/>
    <mergeCell ref="AA48:AF48"/>
    <mergeCell ref="AG48:AI48"/>
    <mergeCell ref="B49:I49"/>
    <mergeCell ref="J49:S49"/>
    <mergeCell ref="T49:Z49"/>
    <mergeCell ref="AA49:AF49"/>
    <mergeCell ref="AG49:AI49"/>
    <mergeCell ref="B46:I46"/>
    <mergeCell ref="J46:S46"/>
    <mergeCell ref="T46:Z46"/>
    <mergeCell ref="AA46:AF46"/>
    <mergeCell ref="AG46:AI46"/>
    <mergeCell ref="B47:I47"/>
    <mergeCell ref="J47:S47"/>
    <mergeCell ref="T47:Z47"/>
    <mergeCell ref="AA47:AF47"/>
    <mergeCell ref="AG47:AI47"/>
    <mergeCell ref="B44:I44"/>
    <mergeCell ref="J44:S44"/>
    <mergeCell ref="T44:Z44"/>
    <mergeCell ref="AA44:AF44"/>
    <mergeCell ref="AG44:AI44"/>
    <mergeCell ref="B45:I45"/>
    <mergeCell ref="J45:S45"/>
    <mergeCell ref="T45:Z45"/>
    <mergeCell ref="AA45:AF45"/>
    <mergeCell ref="AG45:AI45"/>
    <mergeCell ref="B42:I42"/>
    <mergeCell ref="J42:S42"/>
    <mergeCell ref="T42:Z42"/>
    <mergeCell ref="AA42:AF42"/>
    <mergeCell ref="AG42:AI42"/>
    <mergeCell ref="B43:I43"/>
    <mergeCell ref="J43:S43"/>
    <mergeCell ref="T43:Z43"/>
    <mergeCell ref="AA43:AF43"/>
    <mergeCell ref="AG43:AI43"/>
    <mergeCell ref="B40:I40"/>
    <mergeCell ref="J40:S40"/>
    <mergeCell ref="T40:Z40"/>
    <mergeCell ref="AA40:AF40"/>
    <mergeCell ref="AG40:AI40"/>
    <mergeCell ref="B41:I41"/>
    <mergeCell ref="J41:S41"/>
    <mergeCell ref="T41:Z41"/>
    <mergeCell ref="AA41:AF41"/>
    <mergeCell ref="AG41:AI41"/>
    <mergeCell ref="B38:I38"/>
    <mergeCell ref="J38:S38"/>
    <mergeCell ref="T38:Z38"/>
    <mergeCell ref="AA38:AF38"/>
    <mergeCell ref="AG38:AI38"/>
    <mergeCell ref="B39:I39"/>
    <mergeCell ref="J39:S39"/>
    <mergeCell ref="T39:Z39"/>
    <mergeCell ref="AA39:AF39"/>
    <mergeCell ref="AG39:AI39"/>
    <mergeCell ref="B36:I36"/>
    <mergeCell ref="J36:S36"/>
    <mergeCell ref="T36:Z36"/>
    <mergeCell ref="AA36:AF36"/>
    <mergeCell ref="AG36:AI36"/>
    <mergeCell ref="B37:I37"/>
    <mergeCell ref="J37:S37"/>
    <mergeCell ref="T37:Z37"/>
    <mergeCell ref="AA37:AF37"/>
    <mergeCell ref="AG37:AI37"/>
    <mergeCell ref="B34:I34"/>
    <mergeCell ref="J34:S34"/>
    <mergeCell ref="T34:Z34"/>
    <mergeCell ref="AA34:AF34"/>
    <mergeCell ref="AG34:AI34"/>
    <mergeCell ref="B35:I35"/>
    <mergeCell ref="J35:S35"/>
    <mergeCell ref="T35:Z35"/>
    <mergeCell ref="AA35:AF35"/>
    <mergeCell ref="AG35:AI35"/>
    <mergeCell ref="B32:I32"/>
    <mergeCell ref="J32:S32"/>
    <mergeCell ref="T32:Z32"/>
    <mergeCell ref="AA32:AF32"/>
    <mergeCell ref="AG32:AI32"/>
    <mergeCell ref="B33:I33"/>
    <mergeCell ref="J33:S33"/>
    <mergeCell ref="T33:Z33"/>
    <mergeCell ref="AA33:AF33"/>
    <mergeCell ref="AG33:AI33"/>
    <mergeCell ref="B30:I30"/>
    <mergeCell ref="J30:S30"/>
    <mergeCell ref="T30:Z30"/>
    <mergeCell ref="AA30:AF30"/>
    <mergeCell ref="AG30:AI30"/>
    <mergeCell ref="B31:I31"/>
    <mergeCell ref="J31:S31"/>
    <mergeCell ref="T31:Z31"/>
    <mergeCell ref="AA31:AF31"/>
    <mergeCell ref="AG31:AI31"/>
    <mergeCell ref="B28:I28"/>
    <mergeCell ref="J28:S28"/>
    <mergeCell ref="T28:Z28"/>
    <mergeCell ref="AA28:AF28"/>
    <mergeCell ref="AG28:AI28"/>
    <mergeCell ref="B29:I29"/>
    <mergeCell ref="J29:S29"/>
    <mergeCell ref="T29:Z29"/>
    <mergeCell ref="AA29:AF29"/>
    <mergeCell ref="AG29:AI29"/>
    <mergeCell ref="B23:H23"/>
    <mergeCell ref="I23:S23"/>
    <mergeCell ref="T23:Z23"/>
    <mergeCell ref="AA23:AG23"/>
    <mergeCell ref="AH23:AI23"/>
    <mergeCell ref="B24:H24"/>
    <mergeCell ref="I24:S24"/>
    <mergeCell ref="T24:Z24"/>
    <mergeCell ref="AA24:AG24"/>
    <mergeCell ref="AH24:AI24"/>
    <mergeCell ref="B21:H21"/>
    <mergeCell ref="I21:S21"/>
    <mergeCell ref="T21:Z21"/>
    <mergeCell ref="AA21:AG21"/>
    <mergeCell ref="AH21:AI21"/>
    <mergeCell ref="B22:H22"/>
    <mergeCell ref="I22:S22"/>
    <mergeCell ref="T22:Z22"/>
    <mergeCell ref="AA22:AG22"/>
    <mergeCell ref="AH22:AI22"/>
    <mergeCell ref="B19:H19"/>
    <mergeCell ref="I19:S19"/>
    <mergeCell ref="T19:Z19"/>
    <mergeCell ref="AA19:AG19"/>
    <mergeCell ref="AH19:AI19"/>
    <mergeCell ref="B20:H20"/>
    <mergeCell ref="I20:S20"/>
    <mergeCell ref="T20:Z20"/>
    <mergeCell ref="AA20:AG20"/>
    <mergeCell ref="AH20:AI20"/>
    <mergeCell ref="I12:S12"/>
    <mergeCell ref="T12:Z12"/>
    <mergeCell ref="AA12:AG12"/>
    <mergeCell ref="AH12:AI12"/>
    <mergeCell ref="B17:H17"/>
    <mergeCell ref="I17:S17"/>
    <mergeCell ref="T17:Z17"/>
    <mergeCell ref="AA17:AG17"/>
    <mergeCell ref="AH17:AI17"/>
    <mergeCell ref="B18:H18"/>
    <mergeCell ref="I18:S18"/>
    <mergeCell ref="T18:Z18"/>
    <mergeCell ref="AA18:AG18"/>
    <mergeCell ref="AH18:AI18"/>
    <mergeCell ref="B15:H15"/>
    <mergeCell ref="I15:S15"/>
    <mergeCell ref="T15:Z15"/>
    <mergeCell ref="AA15:AG15"/>
    <mergeCell ref="AH15:AI15"/>
    <mergeCell ref="B16:H16"/>
    <mergeCell ref="I16:S16"/>
    <mergeCell ref="T16:Z16"/>
    <mergeCell ref="AA16:AG16"/>
    <mergeCell ref="AH16:AI16"/>
    <mergeCell ref="B143:AI143"/>
    <mergeCell ref="B177:AI177"/>
    <mergeCell ref="B187:AI187"/>
    <mergeCell ref="B210:AI210"/>
    <mergeCell ref="B218:AI218"/>
    <mergeCell ref="B100:H100"/>
    <mergeCell ref="I100:S100"/>
    <mergeCell ref="T100:Z100"/>
    <mergeCell ref="AA100:AE100"/>
    <mergeCell ref="Q3:AA3"/>
    <mergeCell ref="B5:AI5"/>
    <mergeCell ref="B7:J8"/>
    <mergeCell ref="B9:AI9"/>
    <mergeCell ref="B26:AI26"/>
    <mergeCell ref="B62:AI62"/>
    <mergeCell ref="L7:S7"/>
    <mergeCell ref="B11:H11"/>
    <mergeCell ref="I11:S11"/>
    <mergeCell ref="T11:Z11"/>
    <mergeCell ref="B13:H13"/>
    <mergeCell ref="I13:S13"/>
    <mergeCell ref="T13:Z13"/>
    <mergeCell ref="AA13:AG13"/>
    <mergeCell ref="AH13:AI13"/>
    <mergeCell ref="B14:H14"/>
    <mergeCell ref="I14:S14"/>
    <mergeCell ref="T14:Z14"/>
    <mergeCell ref="AA14:AG14"/>
    <mergeCell ref="AH14:AI14"/>
    <mergeCell ref="AA11:AG11"/>
    <mergeCell ref="AH11:AI11"/>
    <mergeCell ref="B12:H1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61" max="16383" man="1"/>
    <brk id="97" max="16383" man="1"/>
    <brk id="142" max="16383" man="1"/>
    <brk id="2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showGridLines="0" topLeftCell="J21" zoomScaleNormal="100" workbookViewId="0">
      <selection activeCell="AE21" sqref="AE21"/>
    </sheetView>
  </sheetViews>
  <sheetFormatPr defaultRowHeight="12.5" x14ac:dyDescent="0.25"/>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19" ht="0.75" customHeight="1" x14ac:dyDescent="0.25"/>
    <row r="2" spans="1:19" ht="8.25" customHeight="1" x14ac:dyDescent="0.25">
      <c r="A2" s="1"/>
      <c r="B2" s="1"/>
      <c r="C2" s="1"/>
      <c r="D2" s="1"/>
      <c r="E2" s="1"/>
      <c r="F2" s="1"/>
      <c r="G2" s="1"/>
      <c r="H2" s="1"/>
      <c r="I2" s="1"/>
      <c r="J2" s="1"/>
      <c r="K2" s="1"/>
      <c r="L2" s="1"/>
      <c r="M2" s="1"/>
      <c r="N2" s="1"/>
      <c r="O2" s="1"/>
      <c r="P2" s="1"/>
      <c r="Q2" s="1"/>
      <c r="R2" s="1"/>
      <c r="S2" s="1"/>
    </row>
    <row r="3" spans="1:19" ht="22.5" customHeight="1" x14ac:dyDescent="0.25">
      <c r="A3" s="1"/>
      <c r="B3" s="1"/>
      <c r="C3" s="1"/>
      <c r="D3" s="1"/>
      <c r="E3" s="1"/>
      <c r="F3" s="1"/>
      <c r="G3" s="1"/>
      <c r="H3" s="1"/>
      <c r="I3" s="1"/>
      <c r="J3" s="1"/>
      <c r="K3" s="163" t="s">
        <v>855</v>
      </c>
      <c r="L3" s="164"/>
      <c r="M3" s="1"/>
      <c r="N3" s="1"/>
      <c r="O3" s="1"/>
      <c r="P3" s="1"/>
      <c r="Q3" s="1"/>
      <c r="R3" s="1"/>
      <c r="S3" s="1"/>
    </row>
    <row r="4" spans="1:19" ht="7" customHeight="1" x14ac:dyDescent="0.25">
      <c r="A4" s="1"/>
      <c r="B4" s="1"/>
      <c r="C4" s="1"/>
      <c r="D4" s="1"/>
      <c r="E4" s="1"/>
      <c r="F4" s="1"/>
      <c r="G4" s="1"/>
      <c r="H4" s="1"/>
      <c r="I4" s="1"/>
      <c r="J4" s="1"/>
      <c r="K4" s="1"/>
      <c r="L4" s="1"/>
      <c r="M4" s="1"/>
      <c r="N4" s="1"/>
      <c r="O4" s="1"/>
      <c r="P4" s="1"/>
      <c r="Q4" s="1"/>
      <c r="R4" s="1"/>
      <c r="S4" s="1"/>
    </row>
    <row r="5" spans="1:19" ht="9.5" customHeight="1" x14ac:dyDescent="0.25">
      <c r="A5" s="1"/>
      <c r="B5" s="1"/>
      <c r="C5" s="1"/>
      <c r="D5" s="1"/>
      <c r="E5" s="1"/>
      <c r="F5" s="1"/>
      <c r="G5" s="1"/>
      <c r="H5" s="1"/>
      <c r="I5" s="1"/>
      <c r="J5" s="1"/>
      <c r="K5" s="1"/>
      <c r="L5" s="1"/>
      <c r="M5" s="1"/>
      <c r="N5" s="1"/>
      <c r="O5" s="1"/>
      <c r="P5" s="1"/>
      <c r="Q5" s="1"/>
      <c r="R5" s="1"/>
      <c r="S5" s="1"/>
    </row>
    <row r="6" spans="1:19" ht="32.25" customHeight="1" x14ac:dyDescent="0.25">
      <c r="A6" s="1"/>
      <c r="B6" s="165" t="s">
        <v>1033</v>
      </c>
      <c r="C6" s="166"/>
      <c r="D6" s="166"/>
      <c r="E6" s="166"/>
      <c r="F6" s="166"/>
      <c r="G6" s="166"/>
      <c r="H6" s="166"/>
      <c r="I6" s="166"/>
      <c r="J6" s="166"/>
      <c r="K6" s="166"/>
      <c r="L6" s="166"/>
      <c r="M6" s="166"/>
      <c r="N6" s="166"/>
      <c r="O6" s="166"/>
      <c r="P6" s="166"/>
      <c r="Q6" s="166"/>
      <c r="R6" s="166"/>
      <c r="S6" s="166"/>
    </row>
    <row r="7" spans="1:19" ht="6.75" customHeight="1" x14ac:dyDescent="0.25">
      <c r="A7" s="1"/>
      <c r="B7" s="1"/>
      <c r="C7" s="1"/>
      <c r="D7" s="1"/>
      <c r="E7" s="1"/>
      <c r="F7" s="1"/>
      <c r="G7" s="1"/>
      <c r="H7" s="1"/>
      <c r="I7" s="1"/>
      <c r="J7" s="1"/>
      <c r="K7" s="1"/>
      <c r="L7" s="1"/>
      <c r="M7" s="1"/>
      <c r="N7" s="1"/>
      <c r="O7" s="1"/>
      <c r="P7" s="1"/>
      <c r="Q7" s="1"/>
      <c r="R7" s="1"/>
      <c r="S7" s="1"/>
    </row>
    <row r="8" spans="1:19" ht="5.25" customHeight="1" x14ac:dyDescent="0.25">
      <c r="A8" s="1"/>
      <c r="B8" s="170" t="s">
        <v>992</v>
      </c>
      <c r="C8" s="171"/>
      <c r="D8" s="171"/>
      <c r="E8" s="171"/>
      <c r="F8" s="171"/>
      <c r="G8" s="171"/>
      <c r="H8" s="1"/>
      <c r="I8" s="1"/>
      <c r="J8" s="1"/>
      <c r="K8" s="1"/>
      <c r="L8" s="1"/>
      <c r="M8" s="1"/>
      <c r="N8" s="1"/>
      <c r="O8" s="1"/>
      <c r="P8" s="1"/>
      <c r="Q8" s="1"/>
      <c r="R8" s="1"/>
      <c r="S8" s="1"/>
    </row>
    <row r="9" spans="1:19" ht="24" customHeight="1" x14ac:dyDescent="0.25">
      <c r="A9" s="1"/>
      <c r="B9" s="171"/>
      <c r="C9" s="171"/>
      <c r="D9" s="171"/>
      <c r="E9" s="171"/>
      <c r="F9" s="171"/>
      <c r="G9" s="171"/>
      <c r="H9" s="1"/>
      <c r="I9" s="172">
        <v>44347</v>
      </c>
      <c r="J9" s="173"/>
      <c r="K9" s="173"/>
      <c r="L9" s="1"/>
      <c r="M9" s="1"/>
      <c r="N9" s="1"/>
      <c r="O9" s="1"/>
      <c r="P9" s="1"/>
      <c r="Q9" s="1"/>
      <c r="R9" s="1"/>
      <c r="S9" s="1"/>
    </row>
    <row r="10" spans="1:19" ht="21" customHeight="1" x14ac:dyDescent="0.25">
      <c r="A10" s="1"/>
      <c r="B10" s="201" t="s">
        <v>1034</v>
      </c>
      <c r="C10" s="202"/>
      <c r="D10" s="202"/>
      <c r="E10" s="202"/>
      <c r="F10" s="202"/>
      <c r="G10" s="202"/>
      <c r="H10" s="202"/>
      <c r="I10" s="202"/>
      <c r="J10" s="202"/>
      <c r="K10" s="202"/>
      <c r="L10" s="202"/>
      <c r="M10" s="202"/>
      <c r="N10" s="202"/>
      <c r="O10" s="202"/>
      <c r="P10" s="202"/>
      <c r="Q10" s="202"/>
      <c r="R10" s="202"/>
      <c r="S10" s="203"/>
    </row>
    <row r="11" spans="1:19" ht="7.5" customHeight="1" x14ac:dyDescent="0.25">
      <c r="A11" s="1"/>
      <c r="B11" s="1"/>
      <c r="C11" s="1"/>
      <c r="D11" s="1"/>
      <c r="E11" s="1"/>
      <c r="F11" s="1"/>
      <c r="G11" s="1"/>
      <c r="H11" s="1"/>
      <c r="I11" s="1"/>
      <c r="J11" s="1"/>
      <c r="K11" s="1"/>
      <c r="L11" s="1"/>
      <c r="M11" s="1"/>
      <c r="N11" s="1"/>
      <c r="O11" s="1"/>
      <c r="P11" s="1"/>
      <c r="Q11" s="1"/>
      <c r="R11" s="1"/>
      <c r="S11" s="1"/>
    </row>
    <row r="12" spans="1:19" ht="216" customHeight="1" x14ac:dyDescent="0.25">
      <c r="A12" s="1"/>
      <c r="B12" s="1"/>
      <c r="C12" s="1"/>
      <c r="D12" s="1"/>
      <c r="E12" s="1"/>
      <c r="F12" s="1"/>
      <c r="G12" s="1"/>
      <c r="H12" s="1"/>
      <c r="I12" s="1"/>
      <c r="J12" s="1"/>
      <c r="K12" s="1"/>
      <c r="L12" s="1"/>
      <c r="M12" s="1"/>
      <c r="N12" s="1"/>
      <c r="O12" s="1"/>
      <c r="P12" s="1"/>
      <c r="Q12" s="1"/>
      <c r="R12" s="1"/>
      <c r="S12" s="1"/>
    </row>
    <row r="13" spans="1:19" ht="9" customHeight="1" x14ac:dyDescent="0.25">
      <c r="A13" s="1"/>
      <c r="B13" s="1"/>
      <c r="C13" s="1"/>
      <c r="D13" s="1"/>
      <c r="E13" s="1"/>
      <c r="F13" s="1"/>
      <c r="G13" s="1"/>
      <c r="H13" s="1"/>
      <c r="I13" s="1"/>
      <c r="J13" s="1"/>
      <c r="K13" s="1"/>
      <c r="L13" s="1"/>
      <c r="M13" s="1"/>
      <c r="N13" s="1"/>
      <c r="O13" s="1"/>
      <c r="P13" s="1"/>
      <c r="Q13" s="1"/>
      <c r="R13" s="1"/>
      <c r="S13" s="1"/>
    </row>
    <row r="14" spans="1:19" ht="18.75" customHeight="1" x14ac:dyDescent="0.25">
      <c r="A14" s="1"/>
      <c r="B14" s="201" t="s">
        <v>1035</v>
      </c>
      <c r="C14" s="202"/>
      <c r="D14" s="202"/>
      <c r="E14" s="202"/>
      <c r="F14" s="202"/>
      <c r="G14" s="202"/>
      <c r="H14" s="202"/>
      <c r="I14" s="202"/>
      <c r="J14" s="202"/>
      <c r="K14" s="202"/>
      <c r="L14" s="202"/>
      <c r="M14" s="202"/>
      <c r="N14" s="202"/>
      <c r="O14" s="202"/>
      <c r="P14" s="202"/>
      <c r="Q14" s="202"/>
      <c r="R14" s="202"/>
      <c r="S14" s="203"/>
    </row>
    <row r="15" spans="1:19" ht="342.4" customHeight="1" x14ac:dyDescent="0.25">
      <c r="A15" s="1"/>
      <c r="B15" s="1"/>
      <c r="C15" s="1"/>
      <c r="D15" s="1"/>
      <c r="E15" s="1"/>
      <c r="F15" s="1"/>
      <c r="G15" s="1"/>
      <c r="H15" s="1"/>
      <c r="I15" s="1"/>
      <c r="J15" s="1"/>
      <c r="K15" s="1"/>
      <c r="L15" s="1"/>
      <c r="M15" s="1"/>
      <c r="N15" s="1"/>
      <c r="O15" s="1"/>
      <c r="P15" s="1"/>
      <c r="Q15" s="1"/>
      <c r="R15" s="1"/>
      <c r="S15" s="1"/>
    </row>
    <row r="16" spans="1:19" ht="13.4" customHeight="1" x14ac:dyDescent="0.25">
      <c r="A16" s="1"/>
      <c r="B16" s="1"/>
      <c r="C16" s="1"/>
      <c r="D16" s="1"/>
      <c r="E16" s="1"/>
      <c r="F16" s="1"/>
      <c r="G16" s="1"/>
      <c r="H16" s="1"/>
      <c r="I16" s="1"/>
      <c r="J16" s="1"/>
      <c r="K16" s="1"/>
      <c r="L16" s="1"/>
      <c r="M16" s="1"/>
      <c r="N16" s="1"/>
      <c r="O16" s="1"/>
      <c r="P16" s="1"/>
      <c r="Q16" s="1"/>
      <c r="R16" s="1"/>
      <c r="S16" s="1"/>
    </row>
    <row r="17" spans="1:19" ht="18.75" customHeight="1" x14ac:dyDescent="0.25">
      <c r="A17" s="1"/>
      <c r="B17" s="201" t="s">
        <v>1036</v>
      </c>
      <c r="C17" s="202"/>
      <c r="D17" s="202"/>
      <c r="E17" s="202"/>
      <c r="F17" s="202"/>
      <c r="G17" s="202"/>
      <c r="H17" s="202"/>
      <c r="I17" s="202"/>
      <c r="J17" s="202"/>
      <c r="K17" s="202"/>
      <c r="L17" s="202"/>
      <c r="M17" s="202"/>
      <c r="N17" s="202"/>
      <c r="O17" s="202"/>
      <c r="P17" s="202"/>
      <c r="Q17" s="202"/>
      <c r="R17" s="202"/>
      <c r="S17" s="203"/>
    </row>
    <row r="18" spans="1:19" ht="332.4" customHeight="1" x14ac:dyDescent="0.25">
      <c r="A18" s="1"/>
      <c r="B18" s="1"/>
      <c r="C18" s="1"/>
      <c r="D18" s="1"/>
      <c r="E18" s="1"/>
      <c r="F18" s="1"/>
      <c r="G18" s="1"/>
      <c r="H18" s="1"/>
      <c r="I18" s="1"/>
      <c r="J18" s="1"/>
      <c r="K18" s="1"/>
      <c r="L18" s="1"/>
      <c r="M18" s="1"/>
      <c r="N18" s="1"/>
      <c r="O18" s="1"/>
      <c r="P18" s="1"/>
      <c r="Q18" s="1"/>
      <c r="R18" s="1"/>
      <c r="S18" s="1"/>
    </row>
    <row r="19" spans="1:19" ht="9" customHeight="1" x14ac:dyDescent="0.25">
      <c r="A19" s="1"/>
      <c r="B19" s="1"/>
      <c r="C19" s="1"/>
      <c r="D19" s="1"/>
      <c r="E19" s="1"/>
      <c r="F19" s="1"/>
      <c r="G19" s="1"/>
      <c r="H19" s="1"/>
      <c r="I19" s="1"/>
      <c r="J19" s="1"/>
      <c r="K19" s="1"/>
      <c r="L19" s="1"/>
      <c r="M19" s="1"/>
      <c r="N19" s="1"/>
      <c r="O19" s="1"/>
      <c r="P19" s="1"/>
      <c r="Q19" s="1"/>
      <c r="R19" s="1"/>
      <c r="S19" s="1"/>
    </row>
    <row r="20" spans="1:19" ht="18.75" customHeight="1" x14ac:dyDescent="0.25">
      <c r="A20" s="1"/>
      <c r="B20" s="201" t="s">
        <v>1037</v>
      </c>
      <c r="C20" s="202"/>
      <c r="D20" s="202"/>
      <c r="E20" s="202"/>
      <c r="F20" s="202"/>
      <c r="G20" s="202"/>
      <c r="H20" s="202"/>
      <c r="I20" s="202"/>
      <c r="J20" s="202"/>
      <c r="K20" s="202"/>
      <c r="L20" s="202"/>
      <c r="M20" s="202"/>
      <c r="N20" s="202"/>
      <c r="O20" s="202"/>
      <c r="P20" s="202"/>
      <c r="Q20" s="202"/>
      <c r="R20" s="202"/>
      <c r="S20" s="203"/>
    </row>
    <row r="21" spans="1:19" ht="334.5" customHeight="1" x14ac:dyDescent="0.25">
      <c r="A21" s="1"/>
      <c r="B21" s="1"/>
      <c r="C21" s="1"/>
      <c r="D21" s="1"/>
      <c r="E21" s="1"/>
      <c r="F21" s="1"/>
      <c r="G21" s="1"/>
      <c r="H21" s="1"/>
      <c r="I21" s="1"/>
      <c r="J21" s="1"/>
      <c r="K21" s="1"/>
      <c r="L21" s="1"/>
      <c r="M21" s="1"/>
      <c r="N21" s="1"/>
      <c r="O21" s="1"/>
      <c r="P21" s="1"/>
      <c r="Q21" s="1"/>
      <c r="R21" s="1"/>
      <c r="S21" s="1"/>
    </row>
    <row r="22" spans="1:19" ht="19.149999999999999" customHeight="1" x14ac:dyDescent="0.25">
      <c r="A22" s="1"/>
      <c r="B22" s="1"/>
      <c r="C22" s="1"/>
      <c r="D22" s="1"/>
      <c r="E22" s="1"/>
      <c r="F22" s="1"/>
      <c r="G22" s="1"/>
      <c r="H22" s="1"/>
      <c r="I22" s="1"/>
      <c r="J22" s="1"/>
      <c r="K22" s="1"/>
      <c r="L22" s="1"/>
      <c r="M22" s="1"/>
      <c r="N22" s="1"/>
      <c r="O22" s="1"/>
      <c r="P22" s="1"/>
      <c r="Q22" s="1"/>
      <c r="R22" s="1"/>
      <c r="S22" s="1"/>
    </row>
    <row r="23" spans="1:19" ht="18.75" customHeight="1" x14ac:dyDescent="0.25">
      <c r="A23" s="1"/>
      <c r="B23" s="201" t="s">
        <v>1038</v>
      </c>
      <c r="C23" s="202"/>
      <c r="D23" s="202"/>
      <c r="E23" s="202"/>
      <c r="F23" s="202"/>
      <c r="G23" s="202"/>
      <c r="H23" s="202"/>
      <c r="I23" s="202"/>
      <c r="J23" s="202"/>
      <c r="K23" s="202"/>
      <c r="L23" s="202"/>
      <c r="M23" s="202"/>
      <c r="N23" s="202"/>
      <c r="O23" s="202"/>
      <c r="P23" s="202"/>
      <c r="Q23" s="202"/>
      <c r="R23" s="202"/>
      <c r="S23" s="203"/>
    </row>
    <row r="24" spans="1:19" ht="335" customHeight="1" x14ac:dyDescent="0.25">
      <c r="A24" s="1"/>
      <c r="B24" s="1"/>
      <c r="C24" s="1"/>
      <c r="D24" s="1"/>
      <c r="E24" s="1"/>
      <c r="F24" s="1"/>
      <c r="G24" s="1"/>
      <c r="H24" s="1"/>
      <c r="I24" s="1"/>
      <c r="J24" s="1"/>
      <c r="K24" s="1"/>
      <c r="L24" s="1"/>
      <c r="M24" s="1"/>
      <c r="N24" s="1"/>
      <c r="O24" s="1"/>
      <c r="P24" s="1"/>
      <c r="Q24" s="1"/>
      <c r="R24" s="1"/>
      <c r="S24" s="1"/>
    </row>
    <row r="25" spans="1:19" ht="21.75" customHeight="1" x14ac:dyDescent="0.25">
      <c r="A25" s="1"/>
      <c r="B25" s="201" t="s">
        <v>1039</v>
      </c>
      <c r="C25" s="202"/>
      <c r="D25" s="202"/>
      <c r="E25" s="202"/>
      <c r="F25" s="202"/>
      <c r="G25" s="202"/>
      <c r="H25" s="202"/>
      <c r="I25" s="202"/>
      <c r="J25" s="202"/>
      <c r="K25" s="202"/>
      <c r="L25" s="202"/>
      <c r="M25" s="202"/>
      <c r="N25" s="202"/>
      <c r="O25" s="202"/>
      <c r="P25" s="202"/>
      <c r="Q25" s="202"/>
      <c r="R25" s="202"/>
      <c r="S25" s="203"/>
    </row>
    <row r="26" spans="1:19" ht="329.4" customHeight="1" x14ac:dyDescent="0.25">
      <c r="A26" s="1"/>
      <c r="B26" s="1"/>
      <c r="C26" s="1"/>
      <c r="D26" s="1"/>
      <c r="E26" s="1"/>
      <c r="F26" s="1"/>
      <c r="G26" s="1"/>
      <c r="H26" s="1"/>
      <c r="I26" s="1"/>
      <c r="J26" s="1"/>
      <c r="K26" s="1"/>
      <c r="L26" s="1"/>
      <c r="M26" s="1"/>
      <c r="N26" s="1"/>
      <c r="O26" s="1"/>
      <c r="P26" s="1"/>
      <c r="Q26" s="1"/>
      <c r="R26" s="1"/>
      <c r="S26" s="1"/>
    </row>
    <row r="27" spans="1:19" ht="26" customHeight="1" x14ac:dyDescent="0.25">
      <c r="A27" s="1"/>
      <c r="B27" s="1"/>
      <c r="C27" s="1"/>
      <c r="D27" s="1"/>
      <c r="E27" s="1"/>
      <c r="F27" s="1"/>
      <c r="G27" s="1"/>
      <c r="H27" s="1"/>
      <c r="I27" s="1"/>
      <c r="J27" s="1"/>
      <c r="K27" s="1"/>
      <c r="L27" s="1"/>
      <c r="M27" s="1"/>
      <c r="N27" s="1"/>
      <c r="O27" s="1"/>
      <c r="P27" s="1"/>
      <c r="Q27" s="1"/>
      <c r="R27" s="1"/>
      <c r="S27" s="1"/>
    </row>
    <row r="28" spans="1:19" ht="19.899999999999999" customHeight="1" x14ac:dyDescent="0.25">
      <c r="A28" s="1"/>
      <c r="B28" s="201" t="s">
        <v>1040</v>
      </c>
      <c r="C28" s="202"/>
      <c r="D28" s="202"/>
      <c r="E28" s="202"/>
      <c r="F28" s="202"/>
      <c r="G28" s="202"/>
      <c r="H28" s="202"/>
      <c r="I28" s="202"/>
      <c r="J28" s="202"/>
      <c r="K28" s="202"/>
      <c r="L28" s="202"/>
      <c r="M28" s="202"/>
      <c r="N28" s="202"/>
      <c r="O28" s="202"/>
      <c r="P28" s="202"/>
      <c r="Q28" s="202"/>
      <c r="R28" s="202"/>
      <c r="S28" s="203"/>
    </row>
    <row r="29" spans="1:19" ht="254.25" customHeight="1" x14ac:dyDescent="0.25">
      <c r="A29" s="1"/>
      <c r="B29" s="1"/>
      <c r="C29" s="1"/>
      <c r="D29" s="1"/>
      <c r="E29" s="1"/>
      <c r="F29" s="1"/>
      <c r="G29" s="1"/>
      <c r="H29" s="1"/>
      <c r="I29" s="1"/>
      <c r="J29" s="1"/>
      <c r="K29" s="1"/>
      <c r="L29" s="1"/>
      <c r="M29" s="1"/>
      <c r="N29" s="1"/>
      <c r="O29" s="1"/>
      <c r="P29" s="1"/>
      <c r="Q29" s="1"/>
      <c r="R29" s="1"/>
      <c r="S29" s="1"/>
    </row>
    <row r="30" spans="1:19" ht="18.75" customHeight="1" x14ac:dyDescent="0.25">
      <c r="A30" s="1"/>
      <c r="B30" s="201" t="s">
        <v>1041</v>
      </c>
      <c r="C30" s="202"/>
      <c r="D30" s="202"/>
      <c r="E30" s="202"/>
      <c r="F30" s="202"/>
      <c r="G30" s="202"/>
      <c r="H30" s="202"/>
      <c r="I30" s="202"/>
      <c r="J30" s="202"/>
      <c r="K30" s="202"/>
      <c r="L30" s="202"/>
      <c r="M30" s="202"/>
      <c r="N30" s="202"/>
      <c r="O30" s="202"/>
      <c r="P30" s="202"/>
      <c r="Q30" s="202"/>
      <c r="R30" s="202"/>
      <c r="S30" s="203"/>
    </row>
    <row r="31" spans="1:19" ht="162.75" customHeight="1" x14ac:dyDescent="0.25">
      <c r="A31" s="1"/>
      <c r="B31" s="1"/>
      <c r="C31" s="1"/>
      <c r="D31" s="1"/>
      <c r="E31" s="1"/>
      <c r="F31" s="1"/>
      <c r="G31" s="1"/>
      <c r="H31" s="1"/>
      <c r="I31" s="1"/>
      <c r="J31" s="1"/>
      <c r="K31" s="1"/>
      <c r="L31" s="1"/>
      <c r="M31" s="1"/>
      <c r="N31" s="1"/>
      <c r="O31" s="1"/>
      <c r="P31" s="1"/>
      <c r="Q31" s="1"/>
      <c r="R31" s="1"/>
      <c r="S31" s="1"/>
    </row>
    <row r="32" spans="1:19" ht="9" customHeight="1" x14ac:dyDescent="0.25">
      <c r="A32" s="1"/>
      <c r="B32" s="1"/>
      <c r="C32" s="1"/>
      <c r="D32" s="1"/>
      <c r="E32" s="1"/>
      <c r="F32" s="1"/>
      <c r="G32" s="1"/>
      <c r="H32" s="1"/>
      <c r="I32" s="1"/>
      <c r="J32" s="1"/>
      <c r="K32" s="1"/>
      <c r="L32" s="1"/>
      <c r="M32" s="1"/>
      <c r="N32" s="1"/>
      <c r="O32" s="1"/>
      <c r="P32" s="1"/>
      <c r="Q32" s="1"/>
      <c r="R32" s="1"/>
      <c r="S32" s="1"/>
    </row>
    <row r="33" spans="1:19" ht="18.75" customHeight="1" x14ac:dyDescent="0.25">
      <c r="A33" s="1"/>
      <c r="B33" s="201" t="s">
        <v>1042</v>
      </c>
      <c r="C33" s="202"/>
      <c r="D33" s="202"/>
      <c r="E33" s="202"/>
      <c r="F33" s="202"/>
      <c r="G33" s="202"/>
      <c r="H33" s="202"/>
      <c r="I33" s="202"/>
      <c r="J33" s="202"/>
      <c r="K33" s="202"/>
      <c r="L33" s="202"/>
      <c r="M33" s="202"/>
      <c r="N33" s="202"/>
      <c r="O33" s="202"/>
      <c r="P33" s="202"/>
      <c r="Q33" s="202"/>
      <c r="R33" s="202"/>
      <c r="S33" s="203"/>
    </row>
    <row r="34" spans="1:19" ht="8.25" customHeight="1" x14ac:dyDescent="0.25">
      <c r="A34" s="1"/>
      <c r="B34" s="1"/>
      <c r="C34" s="1"/>
      <c r="D34" s="1"/>
      <c r="E34" s="1"/>
      <c r="F34" s="1"/>
      <c r="G34" s="1"/>
      <c r="H34" s="1"/>
      <c r="I34" s="1"/>
      <c r="J34" s="1"/>
      <c r="K34" s="1"/>
      <c r="L34" s="1"/>
      <c r="M34" s="1"/>
      <c r="N34" s="1"/>
      <c r="O34" s="1"/>
      <c r="P34" s="1"/>
      <c r="Q34" s="1"/>
      <c r="R34" s="1"/>
      <c r="S34" s="1"/>
    </row>
    <row r="35" spans="1:19" ht="219.75" customHeight="1" x14ac:dyDescent="0.25">
      <c r="A35" s="1"/>
      <c r="B35" s="1"/>
      <c r="C35" s="1"/>
      <c r="D35" s="1"/>
      <c r="E35" s="1"/>
      <c r="F35" s="1"/>
      <c r="G35" s="1"/>
      <c r="H35" s="1"/>
      <c r="I35" s="1"/>
      <c r="J35" s="1"/>
      <c r="K35" s="1"/>
      <c r="L35" s="1"/>
      <c r="M35" s="1"/>
      <c r="N35" s="1"/>
      <c r="O35" s="1"/>
      <c r="P35" s="1"/>
      <c r="Q35" s="1"/>
      <c r="R35" s="1"/>
      <c r="S35" s="1"/>
    </row>
    <row r="36" spans="1:19" ht="22.75" customHeight="1" x14ac:dyDescent="0.25">
      <c r="A36" s="1"/>
      <c r="B36" s="1"/>
      <c r="C36" s="1"/>
      <c r="D36" s="1"/>
      <c r="E36" s="1"/>
      <c r="F36" s="1"/>
      <c r="G36" s="1"/>
      <c r="H36" s="1"/>
      <c r="I36" s="1"/>
      <c r="J36" s="1"/>
      <c r="K36" s="1"/>
      <c r="L36" s="1"/>
      <c r="M36" s="1"/>
      <c r="N36" s="1"/>
      <c r="O36" s="1"/>
      <c r="P36" s="1"/>
      <c r="Q36" s="1"/>
      <c r="R36" s="1"/>
      <c r="S36" s="1"/>
    </row>
    <row r="37" spans="1:19" ht="18.75" customHeight="1" x14ac:dyDescent="0.25">
      <c r="A37" s="1"/>
      <c r="B37" s="201" t="s">
        <v>1043</v>
      </c>
      <c r="C37" s="202"/>
      <c r="D37" s="202"/>
      <c r="E37" s="202"/>
      <c r="F37" s="202"/>
      <c r="G37" s="202"/>
      <c r="H37" s="202"/>
      <c r="I37" s="202"/>
      <c r="J37" s="202"/>
      <c r="K37" s="202"/>
      <c r="L37" s="202"/>
      <c r="M37" s="202"/>
      <c r="N37" s="202"/>
      <c r="O37" s="202"/>
      <c r="P37" s="202"/>
      <c r="Q37" s="202"/>
      <c r="R37" s="202"/>
      <c r="S37" s="203"/>
    </row>
    <row r="38" spans="1:19" ht="178.25" customHeight="1" x14ac:dyDescent="0.25">
      <c r="A38" s="1"/>
      <c r="B38" s="1"/>
      <c r="C38" s="1"/>
      <c r="D38" s="1"/>
      <c r="E38" s="1"/>
      <c r="F38" s="1"/>
      <c r="G38" s="1"/>
      <c r="H38" s="1"/>
      <c r="I38" s="1"/>
      <c r="J38" s="1"/>
      <c r="K38" s="1"/>
      <c r="L38" s="1"/>
      <c r="M38" s="1"/>
      <c r="N38" s="1"/>
      <c r="O38" s="1"/>
      <c r="P38" s="1"/>
      <c r="Q38" s="1"/>
      <c r="R38" s="1"/>
      <c r="S38" s="1"/>
    </row>
    <row r="39" spans="1:19" ht="22.25" customHeight="1" x14ac:dyDescent="0.25">
      <c r="A39" s="1"/>
      <c r="B39" s="201" t="s">
        <v>1044</v>
      </c>
      <c r="C39" s="202"/>
      <c r="D39" s="202"/>
      <c r="E39" s="202"/>
      <c r="F39" s="202"/>
      <c r="G39" s="202"/>
      <c r="H39" s="202"/>
      <c r="I39" s="202"/>
      <c r="J39" s="202"/>
      <c r="K39" s="202"/>
      <c r="L39" s="202"/>
      <c r="M39" s="202"/>
      <c r="N39" s="202"/>
      <c r="O39" s="202"/>
      <c r="P39" s="202"/>
      <c r="Q39" s="202"/>
      <c r="R39" s="202"/>
      <c r="S39" s="203"/>
    </row>
    <row r="40" spans="1:19" ht="8.25" customHeight="1" x14ac:dyDescent="0.25">
      <c r="A40" s="1"/>
      <c r="B40" s="1"/>
      <c r="C40" s="1"/>
      <c r="D40" s="1"/>
      <c r="E40" s="1"/>
      <c r="F40" s="1"/>
      <c r="G40" s="1"/>
      <c r="H40" s="1"/>
      <c r="I40" s="1"/>
      <c r="J40" s="1"/>
      <c r="K40" s="1"/>
      <c r="L40" s="1"/>
      <c r="M40" s="1"/>
      <c r="N40" s="1"/>
      <c r="O40" s="1"/>
      <c r="P40" s="1"/>
      <c r="Q40" s="1"/>
      <c r="R40" s="1"/>
      <c r="S40" s="1"/>
    </row>
    <row r="41" spans="1:19" ht="170.75" customHeight="1" x14ac:dyDescent="0.25">
      <c r="A41" s="1"/>
      <c r="B41" s="1"/>
      <c r="C41" s="1"/>
      <c r="D41" s="1"/>
      <c r="E41" s="1"/>
      <c r="F41" s="1"/>
      <c r="G41" s="1"/>
      <c r="H41" s="1"/>
      <c r="I41" s="1"/>
      <c r="J41" s="1"/>
      <c r="K41" s="1"/>
      <c r="L41" s="1"/>
      <c r="M41" s="1"/>
      <c r="N41" s="1"/>
      <c r="O41" s="1"/>
      <c r="P41" s="1"/>
      <c r="Q41" s="1"/>
      <c r="R41" s="1"/>
      <c r="S41" s="1"/>
    </row>
    <row r="42" spans="1:19" ht="9" customHeight="1" x14ac:dyDescent="0.25">
      <c r="A42" s="1"/>
      <c r="B42" s="1"/>
      <c r="C42" s="1"/>
      <c r="D42" s="1"/>
      <c r="E42" s="1"/>
      <c r="F42" s="1"/>
      <c r="G42" s="1"/>
      <c r="H42" s="1"/>
      <c r="I42" s="1"/>
      <c r="J42" s="1"/>
      <c r="K42" s="1"/>
      <c r="L42" s="1"/>
      <c r="M42" s="1"/>
      <c r="N42" s="1"/>
      <c r="O42" s="1"/>
      <c r="P42" s="1"/>
      <c r="Q42" s="1"/>
      <c r="R42" s="1"/>
      <c r="S42" s="1"/>
    </row>
    <row r="43" spans="1:19" ht="18.75" customHeight="1" x14ac:dyDescent="0.25">
      <c r="A43" s="1"/>
      <c r="B43" s="201" t="s">
        <v>1045</v>
      </c>
      <c r="C43" s="202"/>
      <c r="D43" s="202"/>
      <c r="E43" s="202"/>
      <c r="F43" s="202"/>
      <c r="G43" s="202"/>
      <c r="H43" s="202"/>
      <c r="I43" s="202"/>
      <c r="J43" s="202"/>
      <c r="K43" s="202"/>
      <c r="L43" s="202"/>
      <c r="M43" s="202"/>
      <c r="N43" s="202"/>
      <c r="O43" s="202"/>
      <c r="P43" s="202"/>
      <c r="Q43" s="202"/>
      <c r="R43" s="202"/>
      <c r="S43" s="203"/>
    </row>
    <row r="44" spans="1:19" ht="8.25" customHeight="1" x14ac:dyDescent="0.25">
      <c r="A44" s="1"/>
      <c r="B44" s="1"/>
      <c r="C44" s="1"/>
      <c r="D44" s="1"/>
      <c r="E44" s="1"/>
      <c r="F44" s="1"/>
      <c r="G44" s="1"/>
      <c r="H44" s="1"/>
      <c r="I44" s="1"/>
      <c r="J44" s="1"/>
      <c r="K44" s="1"/>
      <c r="L44" s="1"/>
      <c r="M44" s="1"/>
      <c r="N44" s="1"/>
      <c r="O44" s="1"/>
      <c r="P44" s="1"/>
      <c r="Q44" s="1"/>
      <c r="R44" s="1"/>
      <c r="S44" s="1"/>
    </row>
    <row r="45" spans="1:19" ht="287.75" customHeight="1" x14ac:dyDescent="0.25">
      <c r="A45" s="1"/>
      <c r="B45" s="1"/>
      <c r="C45" s="1"/>
      <c r="D45" s="1"/>
      <c r="E45" s="1"/>
      <c r="F45" s="1"/>
      <c r="G45" s="1"/>
      <c r="H45" s="1"/>
      <c r="I45" s="1"/>
      <c r="J45" s="1"/>
      <c r="K45" s="1"/>
      <c r="L45" s="1"/>
      <c r="M45" s="1"/>
      <c r="N45" s="1"/>
      <c r="O45" s="1"/>
      <c r="P45" s="1"/>
      <c r="Q45" s="1"/>
      <c r="R45" s="1"/>
      <c r="S45" s="1"/>
    </row>
    <row r="46" spans="1:19" ht="14.15" customHeight="1" x14ac:dyDescent="0.25">
      <c r="A46" s="1"/>
      <c r="B46" s="1"/>
      <c r="C46" s="1"/>
      <c r="D46" s="1"/>
      <c r="E46" s="1"/>
      <c r="F46" s="1"/>
      <c r="G46" s="1"/>
      <c r="H46" s="1"/>
      <c r="I46" s="1"/>
      <c r="J46" s="1"/>
      <c r="K46" s="1"/>
      <c r="L46" s="1"/>
      <c r="M46" s="1"/>
      <c r="N46" s="1"/>
      <c r="O46" s="1"/>
      <c r="P46" s="1"/>
      <c r="Q46" s="1"/>
      <c r="R46" s="1"/>
      <c r="S46" s="1"/>
    </row>
    <row r="47" spans="1:19" ht="18.75" customHeight="1" x14ac:dyDescent="0.25">
      <c r="A47" s="1"/>
      <c r="B47" s="201" t="s">
        <v>1046</v>
      </c>
      <c r="C47" s="202"/>
      <c r="D47" s="202"/>
      <c r="E47" s="202"/>
      <c r="F47" s="202"/>
      <c r="G47" s="202"/>
      <c r="H47" s="202"/>
      <c r="I47" s="202"/>
      <c r="J47" s="202"/>
      <c r="K47" s="202"/>
      <c r="L47" s="202"/>
      <c r="M47" s="202"/>
      <c r="N47" s="202"/>
      <c r="O47" s="202"/>
      <c r="P47" s="202"/>
      <c r="Q47" s="202"/>
      <c r="R47" s="202"/>
      <c r="S47" s="203"/>
    </row>
    <row r="48" spans="1:19" ht="260.89999999999998" customHeight="1" x14ac:dyDescent="0.25">
      <c r="A48" s="1"/>
      <c r="B48" s="1"/>
      <c r="C48" s="1"/>
      <c r="D48" s="1"/>
      <c r="E48" s="1"/>
      <c r="F48" s="1"/>
      <c r="G48" s="1"/>
      <c r="H48" s="1"/>
      <c r="I48" s="1"/>
      <c r="J48" s="1"/>
      <c r="K48" s="1"/>
      <c r="L48" s="1"/>
      <c r="M48" s="1"/>
      <c r="N48" s="1"/>
      <c r="O48" s="1"/>
      <c r="P48" s="1"/>
      <c r="Q48" s="1"/>
      <c r="R48" s="1"/>
      <c r="S48" s="1"/>
    </row>
    <row r="49" spans="1:19" ht="9" customHeight="1" x14ac:dyDescent="0.25">
      <c r="A49" s="1"/>
      <c r="B49" s="1"/>
      <c r="C49" s="1"/>
      <c r="D49" s="1"/>
      <c r="E49" s="1"/>
      <c r="F49" s="1"/>
      <c r="G49" s="1"/>
      <c r="H49" s="1"/>
      <c r="I49" s="1"/>
      <c r="J49" s="1"/>
      <c r="K49" s="1"/>
      <c r="L49" s="1"/>
      <c r="M49" s="1"/>
      <c r="N49" s="1"/>
      <c r="O49" s="1"/>
      <c r="P49" s="1"/>
      <c r="Q49" s="1"/>
      <c r="R49" s="1"/>
      <c r="S49" s="1"/>
    </row>
    <row r="50" spans="1:19" ht="18.75" customHeight="1" x14ac:dyDescent="0.25">
      <c r="A50" s="1"/>
      <c r="B50" s="201" t="s">
        <v>1047</v>
      </c>
      <c r="C50" s="202"/>
      <c r="D50" s="202"/>
      <c r="E50" s="202"/>
      <c r="F50" s="202"/>
      <c r="G50" s="202"/>
      <c r="H50" s="202"/>
      <c r="I50" s="202"/>
      <c r="J50" s="202"/>
      <c r="K50" s="202"/>
      <c r="L50" s="202"/>
      <c r="M50" s="202"/>
      <c r="N50" s="202"/>
      <c r="O50" s="202"/>
      <c r="P50" s="202"/>
      <c r="Q50" s="202"/>
      <c r="R50" s="202"/>
      <c r="S50" s="203"/>
    </row>
    <row r="51" spans="1:19" ht="13.75" customHeight="1" x14ac:dyDescent="0.25">
      <c r="A51" s="1"/>
      <c r="B51" s="1"/>
      <c r="C51" s="1"/>
      <c r="D51" s="1"/>
      <c r="E51" s="1"/>
      <c r="F51" s="1"/>
      <c r="G51" s="1"/>
      <c r="H51" s="1"/>
      <c r="I51" s="1"/>
      <c r="J51" s="1"/>
      <c r="K51" s="1"/>
      <c r="L51" s="1"/>
      <c r="M51" s="1"/>
      <c r="N51" s="1"/>
      <c r="O51" s="1"/>
      <c r="P51" s="1"/>
      <c r="Q51" s="1"/>
      <c r="R51" s="1"/>
      <c r="S51" s="1"/>
    </row>
    <row r="52" spans="1:19" ht="343.25" customHeight="1" x14ac:dyDescent="0.25">
      <c r="A52" s="1"/>
      <c r="B52" s="1"/>
      <c r="C52" s="1"/>
      <c r="D52" s="1"/>
      <c r="E52" s="1"/>
      <c r="F52" s="1"/>
      <c r="G52" s="1"/>
      <c r="H52" s="1"/>
      <c r="I52" s="1"/>
      <c r="J52" s="1"/>
      <c r="K52" s="1"/>
      <c r="L52" s="1"/>
      <c r="M52" s="1"/>
      <c r="N52" s="1"/>
      <c r="O52" s="1"/>
      <c r="P52" s="1"/>
      <c r="Q52" s="1"/>
      <c r="R52" s="1"/>
      <c r="S52" s="1"/>
    </row>
    <row r="53" spans="1:19" ht="73.75" customHeight="1" x14ac:dyDescent="0.25">
      <c r="A53" s="1"/>
      <c r="B53" s="1"/>
      <c r="C53" s="1"/>
      <c r="D53" s="1"/>
      <c r="E53" s="1"/>
      <c r="F53" s="1"/>
      <c r="G53" s="1"/>
      <c r="H53" s="1"/>
      <c r="I53" s="1"/>
      <c r="J53" s="1"/>
      <c r="K53" s="1"/>
      <c r="L53" s="1"/>
      <c r="M53" s="1"/>
      <c r="N53" s="1"/>
      <c r="O53" s="1"/>
      <c r="P53" s="1"/>
      <c r="Q53" s="1"/>
      <c r="R53" s="1"/>
      <c r="S53" s="1"/>
    </row>
    <row r="54" spans="1:19" ht="18.75" customHeight="1" x14ac:dyDescent="0.25">
      <c r="A54" s="1"/>
      <c r="B54" s="201" t="s">
        <v>1048</v>
      </c>
      <c r="C54" s="202"/>
      <c r="D54" s="202"/>
      <c r="E54" s="202"/>
      <c r="F54" s="202"/>
      <c r="G54" s="202"/>
      <c r="H54" s="202"/>
      <c r="I54" s="202"/>
      <c r="J54" s="202"/>
      <c r="K54" s="202"/>
      <c r="L54" s="202"/>
      <c r="M54" s="202"/>
      <c r="N54" s="202"/>
      <c r="O54" s="202"/>
      <c r="P54" s="202"/>
      <c r="Q54" s="202"/>
      <c r="R54" s="202"/>
      <c r="S54" s="203"/>
    </row>
    <row r="55" spans="1:19" ht="6.75" customHeight="1" x14ac:dyDescent="0.25">
      <c r="A55" s="1"/>
      <c r="B55" s="1"/>
      <c r="C55" s="1"/>
      <c r="D55" s="1"/>
      <c r="E55" s="1"/>
      <c r="F55" s="1"/>
      <c r="G55" s="1"/>
      <c r="H55" s="1"/>
      <c r="I55" s="1"/>
      <c r="J55" s="1"/>
      <c r="K55" s="1"/>
      <c r="L55" s="1"/>
      <c r="M55" s="1"/>
      <c r="N55" s="1"/>
      <c r="O55" s="1"/>
      <c r="P55" s="1"/>
      <c r="Q55" s="1"/>
      <c r="R55" s="1"/>
      <c r="S55" s="1"/>
    </row>
    <row r="56" spans="1:19" ht="407.75" customHeight="1" x14ac:dyDescent="0.25"/>
  </sheetData>
  <mergeCells count="19">
    <mergeCell ref="B54:S54"/>
    <mergeCell ref="B20:S20"/>
    <mergeCell ref="B23:S23"/>
    <mergeCell ref="B25:S25"/>
    <mergeCell ref="B28:S28"/>
    <mergeCell ref="B30:S30"/>
    <mergeCell ref="B33:S33"/>
    <mergeCell ref="B37:S37"/>
    <mergeCell ref="B39:S39"/>
    <mergeCell ref="B43:S43"/>
    <mergeCell ref="B47:S47"/>
    <mergeCell ref="B50:S50"/>
    <mergeCell ref="B17:S17"/>
    <mergeCell ref="I9:K9"/>
    <mergeCell ref="K3:L3"/>
    <mergeCell ref="B6:S6"/>
    <mergeCell ref="B8:G9"/>
    <mergeCell ref="B10:S10"/>
    <mergeCell ref="B14:S14"/>
  </mergeCells>
  <pageMargins left="0.44196078431372554" right="0.44196078431372554" top="0.44196078431372554" bottom="0.39529411764705885" header="0.50980392156862753" footer="0.50980392156862753"/>
  <pageSetup paperSize="9" scale="53" orientation="portrait" r:id="rId1"/>
  <headerFooter alignWithMargins="0">
    <oddFooter>&amp;R&amp;1#&amp;"Calibri"&amp;10&amp;K0000FFClassification : Internal</oddFooter>
  </headerFooter>
  <rowBreaks count="2" manualBreakCount="2">
    <brk id="22" max="16383" man="1"/>
    <brk id="36"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5" x14ac:dyDescent="0.25"/>
  <sheetData>
    <row r="1" spans="1:4" x14ac:dyDescent="0.25">
      <c r="B1" t="s">
        <v>1169</v>
      </c>
    </row>
    <row r="2" spans="1:4" x14ac:dyDescent="0.25">
      <c r="A2" t="s">
        <v>62</v>
      </c>
      <c r="B2">
        <v>44505281.480000064</v>
      </c>
      <c r="C2">
        <v>784</v>
      </c>
      <c r="D2">
        <v>3.5255444582848044E-3</v>
      </c>
    </row>
    <row r="3" spans="1:4" x14ac:dyDescent="0.25">
      <c r="A3" t="s">
        <v>483</v>
      </c>
      <c r="B3">
        <v>398992774.86000031</v>
      </c>
      <c r="C3">
        <v>5867</v>
      </c>
      <c r="D3">
        <v>2.6383124154026719E-2</v>
      </c>
    </row>
    <row r="4" spans="1:4" x14ac:dyDescent="0.25">
      <c r="A4" t="s">
        <v>549</v>
      </c>
      <c r="B4">
        <v>650344232.03000081</v>
      </c>
      <c r="C4">
        <v>10234</v>
      </c>
      <c r="D4">
        <v>4.602094641082486E-2</v>
      </c>
    </row>
    <row r="5" spans="1:4" x14ac:dyDescent="0.25">
      <c r="A5" t="s">
        <v>547</v>
      </c>
      <c r="B5">
        <v>766930669.53999913</v>
      </c>
      <c r="C5">
        <v>9289</v>
      </c>
      <c r="D5">
        <v>4.1771406215570857E-2</v>
      </c>
    </row>
    <row r="6" spans="1:4" x14ac:dyDescent="0.25">
      <c r="A6" t="s">
        <v>545</v>
      </c>
      <c r="B6">
        <v>1026718529.4799976</v>
      </c>
      <c r="C6">
        <v>16496</v>
      </c>
      <c r="D6">
        <v>7.4180333397788442E-2</v>
      </c>
    </row>
    <row r="7" spans="1:4" x14ac:dyDescent="0.25">
      <c r="A7" t="s">
        <v>543</v>
      </c>
      <c r="B7">
        <v>1113224885.9500048</v>
      </c>
      <c r="C7">
        <v>17099</v>
      </c>
      <c r="D7">
        <v>7.6891944760474326E-2</v>
      </c>
    </row>
    <row r="8" spans="1:4" x14ac:dyDescent="0.25">
      <c r="A8" t="s">
        <v>541</v>
      </c>
      <c r="B8">
        <v>1219379921.7100003</v>
      </c>
      <c r="C8">
        <v>21079</v>
      </c>
      <c r="D8">
        <v>9.4789479127787499E-2</v>
      </c>
    </row>
    <row r="9" spans="1:4" x14ac:dyDescent="0.25">
      <c r="A9" t="s">
        <v>537</v>
      </c>
      <c r="B9">
        <v>1321166491.489995</v>
      </c>
      <c r="C9">
        <v>12695</v>
      </c>
      <c r="D9">
        <v>5.7087738390211216E-2</v>
      </c>
    </row>
    <row r="10" spans="1:4" x14ac:dyDescent="0.25">
      <c r="A10" t="s">
        <v>539</v>
      </c>
      <c r="B10">
        <v>1680068642.4899945</v>
      </c>
      <c r="C10">
        <v>27626</v>
      </c>
      <c r="D10">
        <v>0.12423047347522451</v>
      </c>
    </row>
    <row r="11" spans="1:4" x14ac:dyDescent="0.25">
      <c r="A11" t="s">
        <v>533</v>
      </c>
      <c r="B11">
        <v>2162151941.0700021</v>
      </c>
      <c r="C11">
        <v>30550</v>
      </c>
      <c r="D11">
        <v>0.13737931530688874</v>
      </c>
    </row>
    <row r="12" spans="1:4" x14ac:dyDescent="0.25">
      <c r="A12" t="s">
        <v>535</v>
      </c>
      <c r="B12">
        <v>2358071929.7000103</v>
      </c>
      <c r="C12">
        <v>36350</v>
      </c>
      <c r="D12">
        <v>0.16346114930950592</v>
      </c>
    </row>
    <row r="13" spans="1:4" x14ac:dyDescent="0.25">
      <c r="A13" t="s">
        <v>531</v>
      </c>
      <c r="B13">
        <v>2368684378.300025</v>
      </c>
      <c r="C13">
        <v>34308</v>
      </c>
      <c r="D13">
        <v>0.15427854499341209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2"/>
  <sheetViews>
    <sheetView showGridLines="0" workbookViewId="0"/>
  </sheetViews>
  <sheetFormatPr defaultRowHeight="12.5" x14ac:dyDescent="0.25"/>
  <sheetData>
    <row r="2" spans="1:2" x14ac:dyDescent="0.25">
      <c r="A2" t="s">
        <v>1053</v>
      </c>
      <c r="B2">
        <v>5.4291502838897977E-2</v>
      </c>
    </row>
    <row r="3" spans="1:2" x14ac:dyDescent="0.25">
      <c r="A3" t="s">
        <v>1054</v>
      </c>
      <c r="B3">
        <v>0.35489922892700987</v>
      </c>
    </row>
    <row r="4" spans="1:2" x14ac:dyDescent="0.25">
      <c r="A4" t="s">
        <v>1055</v>
      </c>
      <c r="B4">
        <v>0.16038125764492933</v>
      </c>
    </row>
    <row r="5" spans="1:2" x14ac:dyDescent="0.25">
      <c r="A5" t="s">
        <v>1056</v>
      </c>
      <c r="B5">
        <v>0.10361154832964677</v>
      </c>
    </row>
    <row r="6" spans="1:2" x14ac:dyDescent="0.25">
      <c r="A6" t="s">
        <v>1057</v>
      </c>
      <c r="B6">
        <v>0.15974680841220992</v>
      </c>
    </row>
    <row r="7" spans="1:2" x14ac:dyDescent="0.25">
      <c r="A7" t="s">
        <v>1058</v>
      </c>
      <c r="B7">
        <v>6.2513650112317534E-2</v>
      </c>
    </row>
    <row r="8" spans="1:2" x14ac:dyDescent="0.25">
      <c r="A8" t="s">
        <v>1059</v>
      </c>
      <c r="B8">
        <v>3.4008917141453258E-2</v>
      </c>
    </row>
    <row r="9" spans="1:2" x14ac:dyDescent="0.25">
      <c r="A9" t="s">
        <v>1060</v>
      </c>
      <c r="B9">
        <v>4.9767508432702473E-3</v>
      </c>
    </row>
    <row r="10" spans="1:2" x14ac:dyDescent="0.25">
      <c r="A10" t="s">
        <v>1061</v>
      </c>
      <c r="B10">
        <v>5.0341627360317798E-3</v>
      </c>
    </row>
    <row r="11" spans="1:2" x14ac:dyDescent="0.25">
      <c r="A11" t="s">
        <v>1062</v>
      </c>
      <c r="B11">
        <v>7.8520161008404556E-3</v>
      </c>
    </row>
    <row r="12" spans="1:2" x14ac:dyDescent="0.25">
      <c r="A12" t="s">
        <v>1063</v>
      </c>
      <c r="B12">
        <v>1.8628907645851071E-2</v>
      </c>
    </row>
    <row r="13" spans="1:2" x14ac:dyDescent="0.25">
      <c r="A13" t="s">
        <v>1064</v>
      </c>
      <c r="B13">
        <v>1.7554423525421692E-2</v>
      </c>
    </row>
    <row r="14" spans="1:2" x14ac:dyDescent="0.25">
      <c r="A14" t="s">
        <v>1065</v>
      </c>
      <c r="B14">
        <v>3.8230002296868603E-3</v>
      </c>
    </row>
    <row r="15" spans="1:2" x14ac:dyDescent="0.25">
      <c r="A15" t="s">
        <v>1066</v>
      </c>
      <c r="B15">
        <v>1.06399831190643E-3</v>
      </c>
    </row>
    <row r="16" spans="1:2" x14ac:dyDescent="0.25">
      <c r="A16" t="s">
        <v>1067</v>
      </c>
      <c r="B16">
        <v>9.9058461737663601E-4</v>
      </c>
    </row>
    <row r="17" spans="1:2" x14ac:dyDescent="0.25">
      <c r="A17" t="s">
        <v>1068</v>
      </c>
      <c r="B17">
        <v>4.1086261497214225E-3</v>
      </c>
    </row>
    <row r="18" spans="1:2" x14ac:dyDescent="0.25">
      <c r="A18" t="s">
        <v>1069</v>
      </c>
      <c r="B18">
        <v>4.2400880187796015E-3</v>
      </c>
    </row>
    <row r="19" spans="1:2" x14ac:dyDescent="0.25">
      <c r="A19" t="s">
        <v>1070</v>
      </c>
      <c r="B19">
        <v>1.5898665449243703E-3</v>
      </c>
    </row>
    <row r="20" spans="1:2" x14ac:dyDescent="0.25">
      <c r="A20" t="s">
        <v>1071</v>
      </c>
      <c r="B20">
        <v>3.6396060599692027E-4</v>
      </c>
    </row>
    <row r="21" spans="1:2" x14ac:dyDescent="0.25">
      <c r="A21" t="s">
        <v>1072</v>
      </c>
      <c r="B21">
        <v>8.4849587916080633E-5</v>
      </c>
    </row>
    <row r="22" spans="1:2" x14ac:dyDescent="0.25">
      <c r="A22" t="s">
        <v>1073</v>
      </c>
      <c r="B22">
        <v>5.2959889918875305E-5</v>
      </c>
    </row>
    <row r="23" spans="1:2" x14ac:dyDescent="0.25">
      <c r="A23" t="s">
        <v>1074</v>
      </c>
      <c r="B23">
        <v>1.048587251925859E-4</v>
      </c>
    </row>
    <row r="24" spans="1:2" x14ac:dyDescent="0.25">
      <c r="A24" t="s">
        <v>1075</v>
      </c>
      <c r="B24">
        <v>3.4555650414782448E-5</v>
      </c>
    </row>
    <row r="25" spans="1:2" x14ac:dyDescent="0.25">
      <c r="A25" t="s">
        <v>1076</v>
      </c>
      <c r="B25">
        <v>2.1467496671818991E-5</v>
      </c>
    </row>
    <row r="26" spans="1:2" x14ac:dyDescent="0.25">
      <c r="A26" t="s">
        <v>1077</v>
      </c>
      <c r="B26">
        <v>1.0370931456972382E-5</v>
      </c>
    </row>
    <row r="27" spans="1:2" x14ac:dyDescent="0.25">
      <c r="A27" t="s">
        <v>1078</v>
      </c>
      <c r="B27">
        <v>4.301565123034023E-6</v>
      </c>
    </row>
    <row r="28" spans="1:2" x14ac:dyDescent="0.25">
      <c r="A28" t="s">
        <v>1079</v>
      </c>
      <c r="B28">
        <v>2.3066874346484621E-7</v>
      </c>
    </row>
    <row r="29" spans="1:2" x14ac:dyDescent="0.25">
      <c r="A29" t="s">
        <v>1080</v>
      </c>
      <c r="B29">
        <v>2.7824006035413489E-6</v>
      </c>
    </row>
    <row r="30" spans="1:2" x14ac:dyDescent="0.25">
      <c r="A30" t="s">
        <v>1081</v>
      </c>
      <c r="B30">
        <v>1.1976136967719766E-6</v>
      </c>
    </row>
    <row r="31" spans="1:2" x14ac:dyDescent="0.25">
      <c r="A31" t="s">
        <v>1082</v>
      </c>
      <c r="B31">
        <v>2.6307411958271655E-6</v>
      </c>
    </row>
    <row r="32" spans="1:2" x14ac:dyDescent="0.25">
      <c r="A32" t="s">
        <v>1083</v>
      </c>
      <c r="B32">
        <v>4.9599279426799689E-7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5" x14ac:dyDescent="0.25"/>
  <sheetData>
    <row r="2" spans="1:2" x14ac:dyDescent="0.25">
      <c r="A2" t="s">
        <v>1084</v>
      </c>
      <c r="B2">
        <v>9.3737638195961546E-5</v>
      </c>
    </row>
    <row r="3" spans="1:2" x14ac:dyDescent="0.25">
      <c r="A3" t="s">
        <v>1053</v>
      </c>
      <c r="B3">
        <v>7.5748420507114082E-3</v>
      </c>
    </row>
    <row r="4" spans="1:2" x14ac:dyDescent="0.25">
      <c r="A4" t="s">
        <v>1054</v>
      </c>
      <c r="B4">
        <v>8.1691524780314762E-3</v>
      </c>
    </row>
    <row r="5" spans="1:2" x14ac:dyDescent="0.25">
      <c r="A5" t="s">
        <v>1055</v>
      </c>
      <c r="B5">
        <v>1.0415869679294879E-2</v>
      </c>
    </row>
    <row r="6" spans="1:2" x14ac:dyDescent="0.25">
      <c r="A6" t="s">
        <v>1056</v>
      </c>
      <c r="B6">
        <v>1.880362753158701E-2</v>
      </c>
    </row>
    <row r="7" spans="1:2" x14ac:dyDescent="0.25">
      <c r="A7" t="s">
        <v>1057</v>
      </c>
      <c r="B7">
        <v>1.9678658627828503E-2</v>
      </c>
    </row>
    <row r="8" spans="1:2" x14ac:dyDescent="0.25">
      <c r="A8" t="s">
        <v>1058</v>
      </c>
      <c r="B8">
        <v>2.3828827689070364E-2</v>
      </c>
    </row>
    <row r="9" spans="1:2" x14ac:dyDescent="0.25">
      <c r="A9" t="s">
        <v>1059</v>
      </c>
      <c r="B9">
        <v>2.5599316396061257E-2</v>
      </c>
    </row>
    <row r="10" spans="1:2" x14ac:dyDescent="0.25">
      <c r="A10" t="s">
        <v>1060</v>
      </c>
      <c r="B10">
        <v>3.7008692355190581E-2</v>
      </c>
    </row>
    <row r="11" spans="1:2" x14ac:dyDescent="0.25">
      <c r="A11" t="s">
        <v>1061</v>
      </c>
      <c r="B11">
        <v>4.9650542436289045E-2</v>
      </c>
    </row>
    <row r="12" spans="1:2" x14ac:dyDescent="0.25">
      <c r="A12" t="s">
        <v>1062</v>
      </c>
      <c r="B12">
        <v>2.9954893269231973E-2</v>
      </c>
    </row>
    <row r="13" spans="1:2" x14ac:dyDescent="0.25">
      <c r="A13" t="s">
        <v>1063</v>
      </c>
      <c r="B13">
        <v>3.9289146969020812E-2</v>
      </c>
    </row>
    <row r="14" spans="1:2" x14ac:dyDescent="0.25">
      <c r="A14" t="s">
        <v>1064</v>
      </c>
      <c r="B14">
        <v>4.4807515416269907E-2</v>
      </c>
    </row>
    <row r="15" spans="1:2" x14ac:dyDescent="0.25">
      <c r="A15" t="s">
        <v>1065</v>
      </c>
      <c r="B15">
        <v>4.3679705440184617E-2</v>
      </c>
    </row>
    <row r="16" spans="1:2" x14ac:dyDescent="0.25">
      <c r="A16" t="s">
        <v>1066</v>
      </c>
      <c r="B16">
        <v>6.9410149023650766E-2</v>
      </c>
    </row>
    <row r="17" spans="1:2" x14ac:dyDescent="0.25">
      <c r="A17" t="s">
        <v>1067</v>
      </c>
      <c r="B17">
        <v>3.6715255128220464E-2</v>
      </c>
    </row>
    <row r="18" spans="1:2" x14ac:dyDescent="0.25">
      <c r="A18" t="s">
        <v>1068</v>
      </c>
      <c r="B18">
        <v>5.2311654172211501E-2</v>
      </c>
    </row>
    <row r="19" spans="1:2" x14ac:dyDescent="0.25">
      <c r="A19" t="s">
        <v>1069</v>
      </c>
      <c r="B19">
        <v>5.4745158395397273E-2</v>
      </c>
    </row>
    <row r="20" spans="1:2" x14ac:dyDescent="0.25">
      <c r="A20" t="s">
        <v>1070</v>
      </c>
      <c r="B20">
        <v>5.5543646170378588E-2</v>
      </c>
    </row>
    <row r="21" spans="1:2" x14ac:dyDescent="0.25">
      <c r="A21" t="s">
        <v>1071</v>
      </c>
      <c r="B21">
        <v>0.10732153770732983</v>
      </c>
    </row>
    <row r="22" spans="1:2" x14ac:dyDescent="0.25">
      <c r="A22" t="s">
        <v>1072</v>
      </c>
      <c r="B22">
        <v>3.677136348705929E-2</v>
      </c>
    </row>
    <row r="23" spans="1:2" x14ac:dyDescent="0.25">
      <c r="A23" t="s">
        <v>1073</v>
      </c>
      <c r="B23">
        <v>4.2234551009467887E-2</v>
      </c>
    </row>
    <row r="24" spans="1:2" x14ac:dyDescent="0.25">
      <c r="A24" t="s">
        <v>1074</v>
      </c>
      <c r="B24">
        <v>3.0307822496935078E-2</v>
      </c>
    </row>
    <row r="25" spans="1:2" x14ac:dyDescent="0.25">
      <c r="A25" t="s">
        <v>1075</v>
      </c>
      <c r="B25">
        <v>4.0640543131160695E-2</v>
      </c>
    </row>
    <row r="26" spans="1:2" x14ac:dyDescent="0.25">
      <c r="A26" t="s">
        <v>1076</v>
      </c>
      <c r="B26">
        <v>8.9942379744627182E-2</v>
      </c>
    </row>
    <row r="27" spans="1:2" x14ac:dyDescent="0.25">
      <c r="A27" t="s">
        <v>1077</v>
      </c>
      <c r="B27">
        <v>2.3095293270945779E-2</v>
      </c>
    </row>
    <row r="28" spans="1:2" x14ac:dyDescent="0.25">
      <c r="A28" t="s">
        <v>1082</v>
      </c>
      <c r="B28">
        <v>8.5522746861053998E-4</v>
      </c>
    </row>
    <row r="29" spans="1:2" x14ac:dyDescent="0.25">
      <c r="A29" t="s">
        <v>1085</v>
      </c>
      <c r="B29">
        <v>6.3593227405432337E-4</v>
      </c>
    </row>
    <row r="30" spans="1:2" x14ac:dyDescent="0.25">
      <c r="A30" t="s">
        <v>1080</v>
      </c>
      <c r="B30">
        <v>4.7237027023104816E-4</v>
      </c>
    </row>
    <row r="31" spans="1:2" x14ac:dyDescent="0.25">
      <c r="A31" t="s">
        <v>1083</v>
      </c>
      <c r="B31">
        <v>3.8950254167907791E-4</v>
      </c>
    </row>
    <row r="32" spans="1:2" x14ac:dyDescent="0.25">
      <c r="A32" t="s">
        <v>1079</v>
      </c>
      <c r="B32">
        <v>5.3085731072987383E-5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5" x14ac:dyDescent="0.25"/>
  <sheetData>
    <row r="2" spans="1:2" x14ac:dyDescent="0.25">
      <c r="A2" t="s">
        <v>1053</v>
      </c>
      <c r="B2">
        <v>3.8271069971056537E-5</v>
      </c>
    </row>
    <row r="3" spans="1:2" x14ac:dyDescent="0.25">
      <c r="A3" t="s">
        <v>1054</v>
      </c>
      <c r="B3">
        <v>2.0583826552452748E-3</v>
      </c>
    </row>
    <row r="4" spans="1:2" x14ac:dyDescent="0.25">
      <c r="A4" t="s">
        <v>1055</v>
      </c>
      <c r="B4">
        <v>2.82055088522322E-3</v>
      </c>
    </row>
    <row r="5" spans="1:2" x14ac:dyDescent="0.25">
      <c r="A5" t="s">
        <v>1056</v>
      </c>
      <c r="B5">
        <v>1.1390969135285276E-3</v>
      </c>
    </row>
    <row r="6" spans="1:2" x14ac:dyDescent="0.25">
      <c r="A6" t="s">
        <v>1057</v>
      </c>
      <c r="B6">
        <v>2.0221061194207322E-2</v>
      </c>
    </row>
    <row r="7" spans="1:2" x14ac:dyDescent="0.25">
      <c r="A7" t="s">
        <v>1058</v>
      </c>
      <c r="B7">
        <v>2.0981261181415222E-3</v>
      </c>
    </row>
    <row r="8" spans="1:2" x14ac:dyDescent="0.25">
      <c r="A8" t="s">
        <v>1059</v>
      </c>
      <c r="B8">
        <v>4.2456341147903412E-3</v>
      </c>
    </row>
    <row r="9" spans="1:2" x14ac:dyDescent="0.25">
      <c r="A9" t="s">
        <v>1060</v>
      </c>
      <c r="B9">
        <v>5.7555479094118303E-3</v>
      </c>
    </row>
    <row r="10" spans="1:2" x14ac:dyDescent="0.25">
      <c r="A10" t="s">
        <v>1061</v>
      </c>
      <c r="B10">
        <v>7.3198619106158236E-3</v>
      </c>
    </row>
    <row r="11" spans="1:2" x14ac:dyDescent="0.25">
      <c r="A11" t="s">
        <v>1062</v>
      </c>
      <c r="B11">
        <v>9.1414224778444048E-2</v>
      </c>
    </row>
    <row r="12" spans="1:2" x14ac:dyDescent="0.25">
      <c r="A12" t="s">
        <v>1063</v>
      </c>
      <c r="B12">
        <v>1.1581691180824789E-2</v>
      </c>
    </row>
    <row r="13" spans="1:2" x14ac:dyDescent="0.25">
      <c r="A13" t="s">
        <v>1064</v>
      </c>
      <c r="B13">
        <v>1.555285325821854E-2</v>
      </c>
    </row>
    <row r="14" spans="1:2" x14ac:dyDescent="0.25">
      <c r="A14" t="s">
        <v>1065</v>
      </c>
      <c r="B14">
        <v>5.0890033123332346E-2</v>
      </c>
    </row>
    <row r="15" spans="1:2" x14ac:dyDescent="0.25">
      <c r="A15" t="s">
        <v>1066</v>
      </c>
      <c r="B15">
        <v>9.2392528837474171E-3</v>
      </c>
    </row>
    <row r="16" spans="1:2" x14ac:dyDescent="0.25">
      <c r="A16" t="s">
        <v>1067</v>
      </c>
      <c r="B16">
        <v>0.12637521438442936</v>
      </c>
    </row>
    <row r="17" spans="1:2" x14ac:dyDescent="0.25">
      <c r="A17" t="s">
        <v>1068</v>
      </c>
      <c r="B17">
        <v>1.2085344337368086E-2</v>
      </c>
    </row>
    <row r="18" spans="1:2" x14ac:dyDescent="0.25">
      <c r="A18" t="s">
        <v>1069</v>
      </c>
      <c r="B18">
        <v>1.5521563323705714E-2</v>
      </c>
    </row>
    <row r="19" spans="1:2" x14ac:dyDescent="0.25">
      <c r="A19" t="s">
        <v>1070</v>
      </c>
      <c r="B19">
        <v>5.8887301683217937E-2</v>
      </c>
    </row>
    <row r="20" spans="1:2" x14ac:dyDescent="0.25">
      <c r="A20" t="s">
        <v>1071</v>
      </c>
      <c r="B20">
        <v>1.5296449568896781E-2</v>
      </c>
    </row>
    <row r="21" spans="1:2" x14ac:dyDescent="0.25">
      <c r="A21" t="s">
        <v>1072</v>
      </c>
      <c r="B21">
        <v>0.22752086462352353</v>
      </c>
    </row>
    <row r="22" spans="1:2" x14ac:dyDescent="0.25">
      <c r="A22" t="s">
        <v>1073</v>
      </c>
      <c r="B22">
        <v>2.202720540511318E-2</v>
      </c>
    </row>
    <row r="23" spans="1:2" x14ac:dyDescent="0.25">
      <c r="A23" t="s">
        <v>1074</v>
      </c>
      <c r="B23">
        <v>9.7575956802122207E-3</v>
      </c>
    </row>
    <row r="24" spans="1:2" x14ac:dyDescent="0.25">
      <c r="A24" t="s">
        <v>1075</v>
      </c>
      <c r="B24">
        <v>1.3272755182081809E-2</v>
      </c>
    </row>
    <row r="25" spans="1:2" x14ac:dyDescent="0.25">
      <c r="A25" t="s">
        <v>1076</v>
      </c>
      <c r="B25">
        <v>8.6360826869695574E-3</v>
      </c>
    </row>
    <row r="26" spans="1:2" x14ac:dyDescent="0.25">
      <c r="A26" t="s">
        <v>1077</v>
      </c>
      <c r="B26">
        <v>0.2140078891512748</v>
      </c>
    </row>
    <row r="27" spans="1:2" x14ac:dyDescent="0.25">
      <c r="A27" t="s">
        <v>1082</v>
      </c>
      <c r="B27">
        <v>3.2368486239756342E-2</v>
      </c>
    </row>
    <row r="28" spans="1:2" x14ac:dyDescent="0.25">
      <c r="A28" t="s">
        <v>1085</v>
      </c>
      <c r="B28">
        <v>1.4291791990102599E-3</v>
      </c>
    </row>
    <row r="29" spans="1:2" x14ac:dyDescent="0.25">
      <c r="A29" t="s">
        <v>1080</v>
      </c>
      <c r="B29">
        <v>8.0685183886725867E-4</v>
      </c>
    </row>
    <row r="30" spans="1:2" x14ac:dyDescent="0.25">
      <c r="A30" t="s">
        <v>1083</v>
      </c>
      <c r="B30">
        <v>6.4416183974282961E-4</v>
      </c>
    </row>
    <row r="31" spans="1:2" x14ac:dyDescent="0.25">
      <c r="A31" t="s">
        <v>1079</v>
      </c>
      <c r="B31">
        <v>1.4512842002620995E-2</v>
      </c>
    </row>
    <row r="32" spans="1:2" x14ac:dyDescent="0.25">
      <c r="A32" t="s">
        <v>1081</v>
      </c>
      <c r="B32">
        <v>2.1856558091441674E-3</v>
      </c>
    </row>
    <row r="33" spans="1:2" x14ac:dyDescent="0.25">
      <c r="A33" t="s">
        <v>1086</v>
      </c>
      <c r="B33">
        <v>1.6602529499488704E-6</v>
      </c>
    </row>
    <row r="34" spans="1:2" x14ac:dyDescent="0.25">
      <c r="A34" t="s">
        <v>1087</v>
      </c>
      <c r="B34">
        <v>4.4085505206477458E-5</v>
      </c>
    </row>
    <row r="35" spans="1:2" x14ac:dyDescent="0.25">
      <c r="A35" t="s">
        <v>1088</v>
      </c>
      <c r="B35">
        <v>9.8433977996768901E-7</v>
      </c>
    </row>
    <row r="36" spans="1:2" x14ac:dyDescent="0.25">
      <c r="A36" t="s">
        <v>1089</v>
      </c>
      <c r="B36">
        <v>7.6453850144702809E-6</v>
      </c>
    </row>
    <row r="37" spans="1:2" x14ac:dyDescent="0.25">
      <c r="A37" t="s">
        <v>1090</v>
      </c>
      <c r="B37">
        <v>2.0219988994801829E-5</v>
      </c>
    </row>
    <row r="38" spans="1:2" x14ac:dyDescent="0.25">
      <c r="A38" t="s">
        <v>1091</v>
      </c>
      <c r="B38">
        <v>1.835665058324724E-5</v>
      </c>
    </row>
    <row r="39" spans="1:2" x14ac:dyDescent="0.25">
      <c r="A39" t="s">
        <v>1078</v>
      </c>
      <c r="B39">
        <v>1.9074718743061116E-4</v>
      </c>
    </row>
    <row r="40" spans="1:2" x14ac:dyDescent="0.25">
      <c r="A40" t="s">
        <v>1092</v>
      </c>
      <c r="B40">
        <v>6.019945542745876E-6</v>
      </c>
    </row>
    <row r="41" spans="1:2" x14ac:dyDescent="0.25">
      <c r="A41" t="s">
        <v>1093</v>
      </c>
      <c r="B41">
        <v>2.4979286102724515E-7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0"/>
  <sheetViews>
    <sheetView showGridLines="0" workbookViewId="0"/>
  </sheetViews>
  <sheetFormatPr defaultRowHeight="12.5" x14ac:dyDescent="0.25"/>
  <sheetData>
    <row r="2" spans="1:2" x14ac:dyDescent="0.25">
      <c r="A2">
        <v>1990</v>
      </c>
      <c r="B2">
        <v>5.4991788198060028E-6</v>
      </c>
    </row>
    <row r="3" spans="1:2" x14ac:dyDescent="0.25">
      <c r="A3">
        <v>1992</v>
      </c>
      <c r="B3">
        <v>6.8193756151561285E-7</v>
      </c>
    </row>
    <row r="4" spans="1:2" x14ac:dyDescent="0.25">
      <c r="A4">
        <v>1993</v>
      </c>
      <c r="B4">
        <v>2.8271245797585806E-6</v>
      </c>
    </row>
    <row r="5" spans="1:2" x14ac:dyDescent="0.25">
      <c r="A5">
        <v>1996</v>
      </c>
      <c r="B5">
        <v>7.2667570031428212E-6</v>
      </c>
    </row>
    <row r="6" spans="1:2" x14ac:dyDescent="0.25">
      <c r="A6">
        <v>1997</v>
      </c>
      <c r="B6">
        <v>1.9443823278714698E-5</v>
      </c>
    </row>
    <row r="7" spans="1:2" x14ac:dyDescent="0.25">
      <c r="A7">
        <v>1998</v>
      </c>
      <c r="B7">
        <v>1.5076350531366582E-5</v>
      </c>
    </row>
    <row r="8" spans="1:2" x14ac:dyDescent="0.25">
      <c r="A8">
        <v>1999</v>
      </c>
      <c r="B8">
        <v>1.1351514314402157E-4</v>
      </c>
    </row>
    <row r="9" spans="1:2" x14ac:dyDescent="0.25">
      <c r="A9">
        <v>2000</v>
      </c>
      <c r="B9">
        <v>5.1441836566403001E-5</v>
      </c>
    </row>
    <row r="10" spans="1:2" x14ac:dyDescent="0.25">
      <c r="A10">
        <v>2001</v>
      </c>
      <c r="B10">
        <v>5.3469268999814427E-5</v>
      </c>
    </row>
    <row r="11" spans="1:2" x14ac:dyDescent="0.25">
      <c r="A11">
        <v>2002</v>
      </c>
      <c r="B11">
        <v>2.4574565189603321E-4</v>
      </c>
    </row>
    <row r="12" spans="1:2" x14ac:dyDescent="0.25">
      <c r="A12">
        <v>2003</v>
      </c>
      <c r="B12">
        <v>1.1481557162289478E-3</v>
      </c>
    </row>
    <row r="13" spans="1:2" x14ac:dyDescent="0.25">
      <c r="A13">
        <v>2004</v>
      </c>
      <c r="B13">
        <v>2.6539086158984316E-3</v>
      </c>
    </row>
    <row r="14" spans="1:2" x14ac:dyDescent="0.25">
      <c r="A14">
        <v>2005</v>
      </c>
      <c r="B14">
        <v>5.4186491289524808E-3</v>
      </c>
    </row>
    <row r="15" spans="1:2" x14ac:dyDescent="0.25">
      <c r="A15">
        <v>2006</v>
      </c>
      <c r="B15">
        <v>1.5960096466869772E-3</v>
      </c>
    </row>
    <row r="16" spans="1:2" x14ac:dyDescent="0.25">
      <c r="A16">
        <v>2007</v>
      </c>
      <c r="B16">
        <v>8.5501518408902482E-4</v>
      </c>
    </row>
    <row r="17" spans="1:2" x14ac:dyDescent="0.25">
      <c r="A17">
        <v>2008</v>
      </c>
      <c r="B17">
        <v>1.4364599776308261E-3</v>
      </c>
    </row>
    <row r="18" spans="1:2" x14ac:dyDescent="0.25">
      <c r="A18">
        <v>2009</v>
      </c>
      <c r="B18">
        <v>1.2180793589711145E-2</v>
      </c>
    </row>
    <row r="19" spans="1:2" x14ac:dyDescent="0.25">
      <c r="A19">
        <v>2010</v>
      </c>
      <c r="B19">
        <v>2.0445608404726947E-2</v>
      </c>
    </row>
    <row r="20" spans="1:2" x14ac:dyDescent="0.25">
      <c r="A20">
        <v>2011</v>
      </c>
      <c r="B20">
        <v>1.2890313560829612E-2</v>
      </c>
    </row>
    <row r="21" spans="1:2" x14ac:dyDescent="0.25">
      <c r="A21">
        <v>2012</v>
      </c>
      <c r="B21">
        <v>3.429178706880399E-3</v>
      </c>
    </row>
    <row r="22" spans="1:2" x14ac:dyDescent="0.25">
      <c r="A22">
        <v>2013</v>
      </c>
      <c r="B22">
        <v>6.1220324091928405E-3</v>
      </c>
    </row>
    <row r="23" spans="1:2" x14ac:dyDescent="0.25">
      <c r="A23">
        <v>2014</v>
      </c>
      <c r="B23">
        <v>1.4421069234647607E-2</v>
      </c>
    </row>
    <row r="24" spans="1:2" x14ac:dyDescent="0.25">
      <c r="A24">
        <v>2015</v>
      </c>
      <c r="B24">
        <v>5.8002983867970474E-2</v>
      </c>
    </row>
    <row r="25" spans="1:2" x14ac:dyDescent="0.25">
      <c r="A25">
        <v>2016</v>
      </c>
      <c r="B25">
        <v>0.13673508436563717</v>
      </c>
    </row>
    <row r="26" spans="1:2" x14ac:dyDescent="0.25">
      <c r="A26">
        <v>2017</v>
      </c>
      <c r="B26">
        <v>9.9716511195635529E-2</v>
      </c>
    </row>
    <row r="27" spans="1:2" x14ac:dyDescent="0.25">
      <c r="A27">
        <v>2018</v>
      </c>
      <c r="B27">
        <v>0.15830574328525668</v>
      </c>
    </row>
    <row r="28" spans="1:2" x14ac:dyDescent="0.25">
      <c r="A28">
        <v>2019</v>
      </c>
      <c r="B28">
        <v>0.31930087035632593</v>
      </c>
    </row>
    <row r="29" spans="1:2" x14ac:dyDescent="0.25">
      <c r="A29">
        <v>2020</v>
      </c>
      <c r="B29">
        <v>0.14370359834576918</v>
      </c>
    </row>
    <row r="30" spans="1:2" x14ac:dyDescent="0.25">
      <c r="A30">
        <v>2021</v>
      </c>
      <c r="B30">
        <v>1.1230473355491966E-3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5" x14ac:dyDescent="0.25"/>
  <sheetData>
    <row r="1" spans="1:3" x14ac:dyDescent="0.25">
      <c r="B1" t="s">
        <v>1170</v>
      </c>
      <c r="C1" t="s">
        <v>1171</v>
      </c>
    </row>
    <row r="2" spans="1:3" x14ac:dyDescent="0.25">
      <c r="A2" t="s">
        <v>1097</v>
      </c>
      <c r="B2">
        <v>0.16565777102847021</v>
      </c>
      <c r="C2">
        <v>0.48538551049433265</v>
      </c>
    </row>
    <row r="3" spans="1:3" x14ac:dyDescent="0.25">
      <c r="A3" t="s">
        <v>1098</v>
      </c>
      <c r="B3">
        <v>0.34647988444669786</v>
      </c>
      <c r="C3">
        <v>0.30939102702236781</v>
      </c>
    </row>
    <row r="4" spans="1:3" x14ac:dyDescent="0.25">
      <c r="A4" t="s">
        <v>1099</v>
      </c>
      <c r="B4">
        <v>0.25690886837727095</v>
      </c>
      <c r="C4">
        <v>0.13842175580743871</v>
      </c>
    </row>
    <row r="5" spans="1:3" x14ac:dyDescent="0.25">
      <c r="A5" t="s">
        <v>1100</v>
      </c>
      <c r="B5">
        <v>0.10584581715192939</v>
      </c>
      <c r="C5">
        <v>4.0718872559582814E-2</v>
      </c>
    </row>
    <row r="6" spans="1:3" x14ac:dyDescent="0.25">
      <c r="A6" t="s">
        <v>1101</v>
      </c>
      <c r="B6">
        <v>0.12510765899563164</v>
      </c>
      <c r="C6">
        <v>2.6082834116278066E-2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9"/>
  <sheetViews>
    <sheetView showGridLines="0" workbookViewId="0"/>
  </sheetViews>
  <sheetFormatPr defaultRowHeight="12.5" x14ac:dyDescent="0.25"/>
  <sheetData>
    <row r="2" spans="1:2" x14ac:dyDescent="0.25">
      <c r="A2" t="s">
        <v>1102</v>
      </c>
      <c r="B2">
        <v>4.9699399943232735E-3</v>
      </c>
    </row>
    <row r="3" spans="1:2" x14ac:dyDescent="0.25">
      <c r="A3" t="s">
        <v>1103</v>
      </c>
      <c r="B3">
        <v>3.7714690827568273E-2</v>
      </c>
    </row>
    <row r="4" spans="1:2" x14ac:dyDescent="0.25">
      <c r="A4" t="s">
        <v>1104</v>
      </c>
      <c r="B4">
        <v>0.27490151823338366</v>
      </c>
    </row>
    <row r="5" spans="1:2" x14ac:dyDescent="0.25">
      <c r="A5" t="s">
        <v>1105</v>
      </c>
      <c r="B5">
        <v>0.55444312806449458</v>
      </c>
    </row>
    <row r="6" spans="1:2" x14ac:dyDescent="0.25">
      <c r="A6" t="s">
        <v>1106</v>
      </c>
      <c r="B6">
        <v>7.7970166829156612E-2</v>
      </c>
    </row>
    <row r="7" spans="1:2" x14ac:dyDescent="0.25">
      <c r="A7" t="s">
        <v>1107</v>
      </c>
      <c r="B7">
        <v>3.607568831750927E-2</v>
      </c>
    </row>
    <row r="8" spans="1:2" x14ac:dyDescent="0.25">
      <c r="A8" t="s">
        <v>1108</v>
      </c>
      <c r="B8">
        <v>8.7697907321786141E-3</v>
      </c>
    </row>
    <row r="9" spans="1:2" x14ac:dyDescent="0.25">
      <c r="A9" t="s">
        <v>1109</v>
      </c>
      <c r="B9">
        <v>3.1194159307952607E-3</v>
      </c>
    </row>
    <row r="10" spans="1:2" x14ac:dyDescent="0.25">
      <c r="A10" t="s">
        <v>1110</v>
      </c>
      <c r="B10">
        <v>1.2384477194707824E-3</v>
      </c>
    </row>
    <row r="11" spans="1:2" x14ac:dyDescent="0.25">
      <c r="A11" t="s">
        <v>1111</v>
      </c>
      <c r="B11">
        <v>5.0054863133388694E-4</v>
      </c>
    </row>
    <row r="12" spans="1:2" x14ac:dyDescent="0.25">
      <c r="A12" t="s">
        <v>1112</v>
      </c>
      <c r="B12">
        <v>2.331335806079636E-4</v>
      </c>
    </row>
    <row r="13" spans="1:2" x14ac:dyDescent="0.25">
      <c r="A13" t="s">
        <v>1113</v>
      </c>
      <c r="B13">
        <v>4.2534812398211518E-5</v>
      </c>
    </row>
    <row r="14" spans="1:2" x14ac:dyDescent="0.25">
      <c r="A14" t="s">
        <v>1114</v>
      </c>
      <c r="B14">
        <v>6.0838306974862409E-6</v>
      </c>
    </row>
    <row r="15" spans="1:2" x14ac:dyDescent="0.25">
      <c r="A15" t="s">
        <v>1115</v>
      </c>
      <c r="B15">
        <v>9.0038108526618919E-6</v>
      </c>
    </row>
    <row r="16" spans="1:2" x14ac:dyDescent="0.25">
      <c r="A16" t="s">
        <v>1116</v>
      </c>
      <c r="B16">
        <v>1.2088961121162562E-6</v>
      </c>
    </row>
    <row r="17" spans="1:2" x14ac:dyDescent="0.25">
      <c r="A17" t="s">
        <v>1117</v>
      </c>
      <c r="B17">
        <v>2.7824006035413392E-6</v>
      </c>
    </row>
    <row r="18" spans="1:2" x14ac:dyDescent="0.25">
      <c r="A18" t="s">
        <v>1118</v>
      </c>
      <c r="B18">
        <v>2.5713556388064733E-7</v>
      </c>
    </row>
    <row r="19" spans="1:2" x14ac:dyDescent="0.25">
      <c r="A19" t="s">
        <v>1119</v>
      </c>
      <c r="B19">
        <v>1.6602529499488598E-6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5" x14ac:dyDescent="0.25"/>
  <sheetData>
    <row r="1" spans="1:4" x14ac:dyDescent="0.25">
      <c r="B1" t="s">
        <v>1169</v>
      </c>
    </row>
    <row r="2" spans="1:4" x14ac:dyDescent="0.25">
      <c r="A2" t="s">
        <v>1121</v>
      </c>
      <c r="B2">
        <v>2760515276.0000205</v>
      </c>
      <c r="C2">
        <v>41505</v>
      </c>
      <c r="D2">
        <v>0.18664250349631481</v>
      </c>
    </row>
    <row r="3" spans="1:4" x14ac:dyDescent="0.25">
      <c r="A3" t="s">
        <v>1120</v>
      </c>
      <c r="B3">
        <v>33805342.859999985</v>
      </c>
      <c r="C3">
        <v>1373</v>
      </c>
      <c r="D3">
        <v>6.1741996699298937E-3</v>
      </c>
    </row>
    <row r="4" spans="1:4" x14ac:dyDescent="0.25">
      <c r="A4" t="s">
        <v>897</v>
      </c>
      <c r="B4">
        <v>12315919059.240042</v>
      </c>
      <c r="C4">
        <v>179499</v>
      </c>
      <c r="D4">
        <v>0.80718329683375534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5"/>
  <sheetViews>
    <sheetView showGridLines="0" workbookViewId="0"/>
  </sheetViews>
  <sheetFormatPr defaultRowHeight="12.5" x14ac:dyDescent="0.25"/>
  <sheetData>
    <row r="2" spans="1:2" x14ac:dyDescent="0.25">
      <c r="A2" t="s">
        <v>1122</v>
      </c>
      <c r="B2">
        <v>4.3218300426860756E-2</v>
      </c>
    </row>
    <row r="3" spans="1:2" x14ac:dyDescent="0.25">
      <c r="A3" t="s">
        <v>1123</v>
      </c>
      <c r="B3">
        <v>3.5775419545030711E-2</v>
      </c>
    </row>
    <row r="4" spans="1:2" x14ac:dyDescent="0.25">
      <c r="A4" t="s">
        <v>1124</v>
      </c>
      <c r="B4">
        <v>2.3870169881736285E-2</v>
      </c>
    </row>
    <row r="5" spans="1:2" x14ac:dyDescent="0.25">
      <c r="A5" t="s">
        <v>1125</v>
      </c>
      <c r="B5">
        <v>1.8819329823877167E-2</v>
      </c>
    </row>
    <row r="6" spans="1:2" x14ac:dyDescent="0.25">
      <c r="A6" t="s">
        <v>1126</v>
      </c>
      <c r="B6">
        <v>8.5830514752170562E-3</v>
      </c>
    </row>
    <row r="7" spans="1:2" x14ac:dyDescent="0.25">
      <c r="A7" t="s">
        <v>1127</v>
      </c>
      <c r="B7">
        <v>8.2348126357215962E-3</v>
      </c>
    </row>
    <row r="8" spans="1:2" x14ac:dyDescent="0.25">
      <c r="A8" t="s">
        <v>1128</v>
      </c>
      <c r="B8">
        <v>5.8051949054874017E-3</v>
      </c>
    </row>
    <row r="9" spans="1:2" x14ac:dyDescent="0.25">
      <c r="A9" t="s">
        <v>1129</v>
      </c>
      <c r="B9">
        <v>3.3909833729680911E-3</v>
      </c>
    </row>
    <row r="10" spans="1:2" x14ac:dyDescent="0.25">
      <c r="A10" t="s">
        <v>1130</v>
      </c>
      <c r="B10">
        <v>6.4058572260960256E-3</v>
      </c>
    </row>
    <row r="11" spans="1:2" x14ac:dyDescent="0.25">
      <c r="A11" t="s">
        <v>1131</v>
      </c>
      <c r="B11">
        <v>6.551479010850974E-4</v>
      </c>
    </row>
    <row r="12" spans="1:2" x14ac:dyDescent="0.25">
      <c r="A12" t="s">
        <v>1132</v>
      </c>
      <c r="B12">
        <v>6.057928381683347E-3</v>
      </c>
    </row>
    <row r="13" spans="1:2" x14ac:dyDescent="0.25">
      <c r="A13" t="s">
        <v>1133</v>
      </c>
      <c r="B13">
        <v>1.8462957515117215E-2</v>
      </c>
    </row>
    <row r="14" spans="1:2" x14ac:dyDescent="0.25">
      <c r="A14" t="s">
        <v>1134</v>
      </c>
      <c r="B14">
        <v>1.2655541366240256E-3</v>
      </c>
    </row>
    <row r="15" spans="1:2" x14ac:dyDescent="0.25">
      <c r="A15" t="s">
        <v>1135</v>
      </c>
      <c r="B15">
        <v>0.81945529277249518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5" x14ac:dyDescent="0.25"/>
  <sheetData>
    <row r="2" spans="1:2" x14ac:dyDescent="0.25">
      <c r="A2" t="s">
        <v>1137</v>
      </c>
      <c r="B2">
        <v>9.0082409610801948E-6</v>
      </c>
    </row>
    <row r="3" spans="1:2" x14ac:dyDescent="0.25">
      <c r="A3" t="s">
        <v>1136</v>
      </c>
      <c r="B3">
        <v>0.99999099175903894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5" x14ac:dyDescent="0.25"/>
  <sheetData>
    <row r="1" spans="1:4" x14ac:dyDescent="0.25">
      <c r="B1" t="s">
        <v>1169</v>
      </c>
    </row>
    <row r="2" spans="1:4" x14ac:dyDescent="0.25">
      <c r="A2" t="s">
        <v>1140</v>
      </c>
      <c r="B2">
        <v>162182883.51999998</v>
      </c>
      <c r="C2">
        <v>3749</v>
      </c>
      <c r="D2">
        <v>1.6858757875139966E-2</v>
      </c>
    </row>
    <row r="3" spans="1:4" x14ac:dyDescent="0.25">
      <c r="A3" t="s">
        <v>1139</v>
      </c>
      <c r="B3">
        <v>707223938.20999968</v>
      </c>
      <c r="C3">
        <v>4740</v>
      </c>
      <c r="D3">
        <v>2.1315153995242312E-2</v>
      </c>
    </row>
    <row r="4" spans="1:4" x14ac:dyDescent="0.25">
      <c r="A4" t="s">
        <v>1138</v>
      </c>
      <c r="B4">
        <v>14240832856.370071</v>
      </c>
      <c r="C4">
        <v>213888</v>
      </c>
      <c r="D4">
        <v>0.96182608812961767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5" x14ac:dyDescent="0.25"/>
  <sheetData>
    <row r="2" spans="1:2" x14ac:dyDescent="0.25">
      <c r="A2" t="s">
        <v>86</v>
      </c>
      <c r="B2">
        <v>1.045047597285075E-3</v>
      </c>
    </row>
    <row r="3" spans="1:2" x14ac:dyDescent="0.25">
      <c r="A3" t="s">
        <v>1141</v>
      </c>
      <c r="B3">
        <v>9.2333986280979372E-2</v>
      </c>
    </row>
    <row r="4" spans="1:2" x14ac:dyDescent="0.25">
      <c r="A4" t="s">
        <v>1142</v>
      </c>
      <c r="B4">
        <v>7.8570373313184103E-2</v>
      </c>
    </row>
    <row r="5" spans="1:2" x14ac:dyDescent="0.25">
      <c r="A5" t="s">
        <v>1143</v>
      </c>
      <c r="B5">
        <v>8.7825701301970871E-2</v>
      </c>
    </row>
    <row r="6" spans="1:2" x14ac:dyDescent="0.25">
      <c r="A6" t="s">
        <v>1144</v>
      </c>
      <c r="B6">
        <v>9.4897635513899611E-2</v>
      </c>
    </row>
    <row r="7" spans="1:2" x14ac:dyDescent="0.25">
      <c r="A7" t="s">
        <v>1145</v>
      </c>
      <c r="B7">
        <v>9.6880243883998282E-2</v>
      </c>
    </row>
    <row r="8" spans="1:2" x14ac:dyDescent="0.25">
      <c r="A8" t="s">
        <v>1146</v>
      </c>
      <c r="B8">
        <v>0.10049430884017205</v>
      </c>
    </row>
    <row r="9" spans="1:2" x14ac:dyDescent="0.25">
      <c r="A9" t="s">
        <v>1147</v>
      </c>
      <c r="B9">
        <v>0.11144598974499897</v>
      </c>
    </row>
    <row r="10" spans="1:2" x14ac:dyDescent="0.25">
      <c r="A10" t="s">
        <v>1148</v>
      </c>
      <c r="B10">
        <v>0.11845585950130078</v>
      </c>
    </row>
    <row r="11" spans="1:2" x14ac:dyDescent="0.25">
      <c r="A11" t="s">
        <v>1149</v>
      </c>
      <c r="B11">
        <v>0.11807801537628204</v>
      </c>
    </row>
    <row r="12" spans="1:2" x14ac:dyDescent="0.25">
      <c r="A12" t="s">
        <v>1150</v>
      </c>
      <c r="B12">
        <v>7.6464328356390568E-2</v>
      </c>
    </row>
    <row r="13" spans="1:2" x14ac:dyDescent="0.25">
      <c r="A13" t="s">
        <v>1151</v>
      </c>
      <c r="B13">
        <v>4.7253938925592423E-3</v>
      </c>
    </row>
    <row r="14" spans="1:2" x14ac:dyDescent="0.25">
      <c r="A14" t="s">
        <v>1152</v>
      </c>
      <c r="B14">
        <v>2.7325731066889288E-3</v>
      </c>
    </row>
    <row r="15" spans="1:2" x14ac:dyDescent="0.25">
      <c r="A15" t="s">
        <v>1153</v>
      </c>
      <c r="B15">
        <v>1.6050543290289904E-2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5" x14ac:dyDescent="0.25"/>
  <sheetData>
    <row r="2" spans="1:2" x14ac:dyDescent="0.25">
      <c r="A2" t="s">
        <v>1154</v>
      </c>
      <c r="B2">
        <v>1.777166499080746E-2</v>
      </c>
    </row>
    <row r="3" spans="1:2" x14ac:dyDescent="0.25">
      <c r="A3" t="s">
        <v>1155</v>
      </c>
      <c r="B3">
        <v>2.821114736835191E-2</v>
      </c>
    </row>
    <row r="4" spans="1:2" x14ac:dyDescent="0.25">
      <c r="A4" t="s">
        <v>1156</v>
      </c>
      <c r="B4">
        <v>5.0878423981866837E-2</v>
      </c>
    </row>
    <row r="5" spans="1:2" x14ac:dyDescent="0.25">
      <c r="A5" t="s">
        <v>1157</v>
      </c>
      <c r="B5">
        <v>9.9124181508572079E-2</v>
      </c>
    </row>
    <row r="6" spans="1:2" x14ac:dyDescent="0.25">
      <c r="A6" t="s">
        <v>1158</v>
      </c>
      <c r="B6">
        <v>0.19403847714271691</v>
      </c>
    </row>
    <row r="7" spans="1:2" x14ac:dyDescent="0.25">
      <c r="A7" t="s">
        <v>1159</v>
      </c>
      <c r="B7">
        <v>4.7677572548643021E-2</v>
      </c>
    </row>
    <row r="8" spans="1:2" x14ac:dyDescent="0.25">
      <c r="A8" t="s">
        <v>1160</v>
      </c>
      <c r="B8">
        <v>4.888480924763737E-2</v>
      </c>
    </row>
    <row r="9" spans="1:2" x14ac:dyDescent="0.25">
      <c r="A9" t="s">
        <v>1161</v>
      </c>
      <c r="B9">
        <v>5.2674540457724892E-2</v>
      </c>
    </row>
    <row r="10" spans="1:2" x14ac:dyDescent="0.25">
      <c r="A10" t="s">
        <v>1162</v>
      </c>
      <c r="B10">
        <v>5.8450787919669567E-2</v>
      </c>
    </row>
    <row r="11" spans="1:2" x14ac:dyDescent="0.25">
      <c r="A11" t="s">
        <v>1163</v>
      </c>
      <c r="B11">
        <v>5.7765510161633303E-2</v>
      </c>
    </row>
    <row r="12" spans="1:2" x14ac:dyDescent="0.25">
      <c r="A12" t="s">
        <v>1164</v>
      </c>
      <c r="B12">
        <v>0.1663948449860834</v>
      </c>
    </row>
    <row r="13" spans="1:2" x14ac:dyDescent="0.25">
      <c r="A13" t="s">
        <v>1165</v>
      </c>
      <c r="B13">
        <v>7.1784908980768156E-2</v>
      </c>
    </row>
    <row r="14" spans="1:2" x14ac:dyDescent="0.25">
      <c r="A14" t="s">
        <v>1166</v>
      </c>
      <c r="B14">
        <v>2.9203512109047279E-2</v>
      </c>
    </row>
    <row r="15" spans="1:2" x14ac:dyDescent="0.25">
      <c r="A15" t="s">
        <v>1167</v>
      </c>
      <c r="B15">
        <v>7.713961859647786E-2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5" x14ac:dyDescent="0.25"/>
  <sheetData>
    <row r="2" spans="1:2" x14ac:dyDescent="0.25">
      <c r="A2" t="s">
        <v>1168</v>
      </c>
      <c r="B2">
        <v>2.0705086742829185E-2</v>
      </c>
    </row>
    <row r="3" spans="1:2" x14ac:dyDescent="0.25">
      <c r="A3" t="s">
        <v>1054</v>
      </c>
      <c r="B3">
        <v>2.7082113989435677E-2</v>
      </c>
    </row>
    <row r="4" spans="1:2" x14ac:dyDescent="0.25">
      <c r="A4" t="s">
        <v>1055</v>
      </c>
      <c r="B4">
        <v>4.3020395748066549E-2</v>
      </c>
    </row>
    <row r="5" spans="1:2" x14ac:dyDescent="0.25">
      <c r="A5" t="s">
        <v>1056</v>
      </c>
      <c r="B5">
        <v>5.6619368590821416E-2</v>
      </c>
    </row>
    <row r="6" spans="1:2" x14ac:dyDescent="0.25">
      <c r="A6" t="s">
        <v>1057</v>
      </c>
      <c r="B6">
        <v>7.8961826371905519E-2</v>
      </c>
    </row>
    <row r="7" spans="1:2" x14ac:dyDescent="0.25">
      <c r="A7" t="s">
        <v>1058</v>
      </c>
      <c r="B7">
        <v>7.6319074608153625E-2</v>
      </c>
    </row>
    <row r="8" spans="1:2" x14ac:dyDescent="0.25">
      <c r="A8" t="s">
        <v>1059</v>
      </c>
      <c r="B8">
        <v>0.10385035929207213</v>
      </c>
    </row>
    <row r="9" spans="1:2" x14ac:dyDescent="0.25">
      <c r="A9" t="s">
        <v>1060</v>
      </c>
      <c r="B9">
        <v>8.1384279005336707E-2</v>
      </c>
    </row>
    <row r="10" spans="1:2" x14ac:dyDescent="0.25">
      <c r="A10" t="s">
        <v>1061</v>
      </c>
      <c r="B10">
        <v>0.1004926192495003</v>
      </c>
    </row>
    <row r="11" spans="1:2" x14ac:dyDescent="0.25">
      <c r="A11" t="s">
        <v>1062</v>
      </c>
      <c r="B11">
        <v>0.15704878971306846</v>
      </c>
    </row>
    <row r="12" spans="1:2" x14ac:dyDescent="0.25">
      <c r="A12" t="s">
        <v>1063</v>
      </c>
      <c r="B12">
        <v>6.2664868096193121E-2</v>
      </c>
    </row>
    <row r="13" spans="1:2" x14ac:dyDescent="0.25">
      <c r="A13" t="s">
        <v>1064</v>
      </c>
      <c r="B13">
        <v>6.6304030806477537E-2</v>
      </c>
    </row>
    <row r="14" spans="1:2" x14ac:dyDescent="0.25">
      <c r="A14" t="s">
        <v>1065</v>
      </c>
      <c r="B14">
        <v>0.1218620083736182</v>
      </c>
    </row>
    <row r="15" spans="1:2" x14ac:dyDescent="0.25">
      <c r="A15" t="s">
        <v>1066</v>
      </c>
      <c r="B15">
        <v>2.1238657972125099E-3</v>
      </c>
    </row>
    <row r="16" spans="1:2" x14ac:dyDescent="0.25">
      <c r="A16" t="s">
        <v>1067</v>
      </c>
      <c r="B16">
        <v>1.1278939575459456E-3</v>
      </c>
    </row>
    <row r="17" spans="1:2" x14ac:dyDescent="0.25">
      <c r="A17" t="s">
        <v>1068</v>
      </c>
      <c r="B17">
        <v>4.097414926497382E-4</v>
      </c>
    </row>
    <row r="18" spans="1:2" x14ac:dyDescent="0.25">
      <c r="A18" t="s">
        <v>1069</v>
      </c>
      <c r="B18">
        <v>1.3617714502452777E-5</v>
      </c>
    </row>
    <row r="19" spans="1:2" x14ac:dyDescent="0.25">
      <c r="A19" t="s">
        <v>1070</v>
      </c>
      <c r="B19">
        <v>1.0060450610874406E-5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5" x14ac:dyDescent="0.25"/>
  <sheetData>
    <row r="2" spans="1:2" x14ac:dyDescent="0.25">
      <c r="A2" t="s">
        <v>1135</v>
      </c>
      <c r="B2">
        <v>0.81945529277249274</v>
      </c>
    </row>
    <row r="3" spans="1:2" x14ac:dyDescent="0.25">
      <c r="A3" t="s">
        <v>1168</v>
      </c>
      <c r="B3">
        <v>8.6140496725309629E-2</v>
      </c>
    </row>
    <row r="4" spans="1:2" x14ac:dyDescent="0.25">
      <c r="A4" t="s">
        <v>1054</v>
      </c>
      <c r="B4">
        <v>4.0681464666039044E-2</v>
      </c>
    </row>
    <row r="5" spans="1:2" x14ac:dyDescent="0.25">
      <c r="A5" t="s">
        <v>1055</v>
      </c>
      <c r="B5">
        <v>1.4341640627586067E-2</v>
      </c>
    </row>
    <row r="6" spans="1:2" x14ac:dyDescent="0.25">
      <c r="A6" t="s">
        <v>1056</v>
      </c>
      <c r="B6">
        <v>7.1172490292042354E-3</v>
      </c>
    </row>
    <row r="7" spans="1:2" x14ac:dyDescent="0.25">
      <c r="A7" t="s">
        <v>1057</v>
      </c>
      <c r="B7">
        <v>6.4774161459434784E-3</v>
      </c>
    </row>
    <row r="8" spans="1:2" x14ac:dyDescent="0.25">
      <c r="A8" t="s">
        <v>1059</v>
      </c>
      <c r="B8">
        <v>2.4396136400422389E-2</v>
      </c>
    </row>
    <row r="9" spans="1:2" x14ac:dyDescent="0.25">
      <c r="A9" t="s">
        <v>1060</v>
      </c>
      <c r="B9">
        <v>1.3903036330024478E-3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election activeCell="B3" sqref="B3"/>
    </sheetView>
  </sheetViews>
  <sheetFormatPr defaultRowHeight="12.5" x14ac:dyDescent="0.25"/>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5"/>
    <row r="2" spans="2:12" ht="8.25" customHeight="1" x14ac:dyDescent="0.25">
      <c r="B2" s="1"/>
      <c r="C2" s="1"/>
      <c r="D2" s="1"/>
      <c r="E2" s="1"/>
      <c r="F2" s="1"/>
      <c r="G2" s="1"/>
      <c r="H2" s="1"/>
      <c r="I2" s="1"/>
      <c r="J2" s="1"/>
      <c r="K2" s="1"/>
      <c r="L2" s="1"/>
    </row>
    <row r="3" spans="2:12" ht="22.5" customHeight="1" x14ac:dyDescent="0.25">
      <c r="B3" s="1"/>
      <c r="C3" s="1"/>
      <c r="D3" s="1"/>
      <c r="E3" s="1"/>
      <c r="F3" s="1"/>
      <c r="G3" s="1"/>
      <c r="H3" s="163" t="s">
        <v>855</v>
      </c>
      <c r="I3" s="164"/>
      <c r="J3" s="1"/>
      <c r="K3" s="1"/>
      <c r="L3" s="1"/>
    </row>
    <row r="4" spans="2:12" ht="7" customHeight="1" x14ac:dyDescent="0.25">
      <c r="B4" s="1"/>
      <c r="C4" s="1"/>
      <c r="D4" s="1"/>
      <c r="E4" s="1"/>
      <c r="F4" s="1"/>
      <c r="G4" s="1"/>
      <c r="H4" s="1"/>
      <c r="I4" s="1"/>
      <c r="J4" s="1"/>
      <c r="K4" s="1"/>
      <c r="L4" s="1"/>
    </row>
    <row r="5" spans="2:12" ht="8.5" customHeight="1" x14ac:dyDescent="0.25">
      <c r="B5" s="1"/>
      <c r="C5" s="1"/>
      <c r="D5" s="1"/>
      <c r="E5" s="1"/>
      <c r="F5" s="1"/>
      <c r="G5" s="1"/>
      <c r="H5" s="1"/>
      <c r="I5" s="1"/>
      <c r="J5" s="1"/>
      <c r="K5" s="1"/>
      <c r="L5" s="1"/>
    </row>
    <row r="6" spans="2:12" ht="32.25" customHeight="1" x14ac:dyDescent="0.25">
      <c r="B6" s="165" t="s">
        <v>1176</v>
      </c>
      <c r="C6" s="166"/>
      <c r="D6" s="166"/>
      <c r="E6" s="166"/>
      <c r="F6" s="166"/>
      <c r="G6" s="166"/>
      <c r="H6" s="166"/>
      <c r="I6" s="166"/>
      <c r="J6" s="166"/>
      <c r="K6" s="166"/>
      <c r="L6" s="166"/>
    </row>
    <row r="7" spans="2:12" ht="14.5" customHeight="1" x14ac:dyDescent="0.25">
      <c r="B7" s="1"/>
      <c r="C7" s="1"/>
      <c r="D7" s="1"/>
      <c r="E7" s="1"/>
      <c r="F7" s="1"/>
      <c r="G7" s="1"/>
      <c r="H7" s="1"/>
      <c r="I7" s="1"/>
      <c r="J7" s="1"/>
      <c r="K7" s="1"/>
      <c r="L7" s="1"/>
    </row>
    <row r="8" spans="2:12" ht="21" customHeight="1" x14ac:dyDescent="0.25">
      <c r="B8" s="170" t="s">
        <v>992</v>
      </c>
      <c r="C8" s="171"/>
      <c r="D8" s="1"/>
      <c r="E8" s="172">
        <v>44347</v>
      </c>
      <c r="F8" s="173"/>
      <c r="G8" s="173"/>
      <c r="H8" s="1"/>
      <c r="I8" s="1"/>
      <c r="J8" s="1"/>
      <c r="K8" s="1"/>
      <c r="L8" s="1"/>
    </row>
    <row r="9" spans="2:12" ht="14.15" customHeight="1" x14ac:dyDescent="0.25">
      <c r="B9" s="1"/>
      <c r="C9" s="1"/>
      <c r="D9" s="1"/>
      <c r="E9" s="1"/>
      <c r="F9" s="1"/>
      <c r="G9" s="1"/>
      <c r="H9" s="1"/>
      <c r="I9" s="1"/>
      <c r="J9" s="1"/>
      <c r="K9" s="1"/>
      <c r="L9" s="1"/>
    </row>
    <row r="10" spans="2:12" ht="18.75" customHeight="1" x14ac:dyDescent="0.25">
      <c r="B10" s="281" t="s">
        <v>1177</v>
      </c>
      <c r="C10" s="202"/>
      <c r="D10" s="202"/>
      <c r="E10" s="202"/>
      <c r="F10" s="202"/>
      <c r="G10" s="202"/>
      <c r="H10" s="202"/>
      <c r="I10" s="202"/>
      <c r="J10" s="202"/>
      <c r="K10" s="202"/>
      <c r="L10" s="203"/>
    </row>
    <row r="11" spans="2:12" ht="15.15" customHeight="1" x14ac:dyDescent="0.25">
      <c r="B11" s="1"/>
      <c r="C11" s="1"/>
      <c r="D11" s="1"/>
      <c r="E11" s="1"/>
      <c r="F11" s="1"/>
      <c r="G11" s="1"/>
      <c r="H11" s="1"/>
      <c r="I11" s="1"/>
      <c r="J11" s="1"/>
      <c r="K11" s="1"/>
      <c r="L11" s="1"/>
    </row>
    <row r="12" spans="2:12" ht="15" customHeight="1" x14ac:dyDescent="0.25">
      <c r="B12" s="3"/>
      <c r="C12" s="179" t="s">
        <v>1049</v>
      </c>
      <c r="D12" s="175"/>
      <c r="E12" s="175"/>
      <c r="F12" s="175"/>
      <c r="G12" s="179" t="s">
        <v>1050</v>
      </c>
      <c r="H12" s="175"/>
      <c r="I12" s="179" t="s">
        <v>1051</v>
      </c>
      <c r="J12" s="175"/>
      <c r="K12" s="179" t="s">
        <v>1050</v>
      </c>
      <c r="L12" s="175"/>
    </row>
    <row r="13" spans="2:12" ht="15" customHeight="1" x14ac:dyDescent="0.25">
      <c r="B13" s="5" t="s">
        <v>1178</v>
      </c>
      <c r="C13" s="282">
        <v>15087374939.510042</v>
      </c>
      <c r="D13" s="173"/>
      <c r="E13" s="173"/>
      <c r="F13" s="173"/>
      <c r="G13" s="283">
        <v>0.99848680503571763</v>
      </c>
      <c r="H13" s="173"/>
      <c r="I13" s="284">
        <v>222157</v>
      </c>
      <c r="J13" s="173"/>
      <c r="K13" s="283">
        <v>0.99901068905507318</v>
      </c>
      <c r="L13" s="173"/>
    </row>
    <row r="14" spans="2:12" ht="17.899999999999999" customHeight="1" x14ac:dyDescent="0.25">
      <c r="B14" s="5" t="s">
        <v>1172</v>
      </c>
      <c r="C14" s="282">
        <v>13702994.869999997</v>
      </c>
      <c r="D14" s="173"/>
      <c r="E14" s="173"/>
      <c r="F14" s="173"/>
      <c r="G14" s="283">
        <v>9.0686813458428265E-4</v>
      </c>
      <c r="H14" s="173"/>
      <c r="I14" s="284">
        <v>142</v>
      </c>
      <c r="J14" s="173"/>
      <c r="K14" s="283">
        <v>6.3855524627097222E-4</v>
      </c>
      <c r="L14" s="173"/>
    </row>
    <row r="15" spans="2:12" ht="17" customHeight="1" x14ac:dyDescent="0.25">
      <c r="B15" s="5" t="s">
        <v>1173</v>
      </c>
      <c r="C15" s="282">
        <v>6617057.4200000018</v>
      </c>
      <c r="D15" s="173"/>
      <c r="E15" s="173"/>
      <c r="F15" s="173"/>
      <c r="G15" s="283">
        <v>4.3791875979243429E-4</v>
      </c>
      <c r="H15" s="173"/>
      <c r="I15" s="284">
        <v>62</v>
      </c>
      <c r="J15" s="173"/>
      <c r="K15" s="283">
        <v>2.7880581175211466E-4</v>
      </c>
      <c r="L15" s="173"/>
    </row>
    <row r="16" spans="2:12" ht="17" customHeight="1" x14ac:dyDescent="0.25">
      <c r="B16" s="5" t="s">
        <v>1174</v>
      </c>
      <c r="C16" s="282">
        <v>757327.39999999991</v>
      </c>
      <c r="D16" s="173"/>
      <c r="E16" s="173"/>
      <c r="F16" s="173"/>
      <c r="G16" s="283">
        <v>5.0120144758367329E-5</v>
      </c>
      <c r="H16" s="173"/>
      <c r="I16" s="284">
        <v>3</v>
      </c>
      <c r="J16" s="173"/>
      <c r="K16" s="283">
        <v>1.3490603794457161E-5</v>
      </c>
      <c r="L16" s="173"/>
    </row>
    <row r="17" spans="2:12" ht="17" customHeight="1" x14ac:dyDescent="0.25">
      <c r="B17" s="5" t="s">
        <v>1175</v>
      </c>
      <c r="C17" s="282">
        <v>1787358.9</v>
      </c>
      <c r="D17" s="173"/>
      <c r="E17" s="173"/>
      <c r="F17" s="173"/>
      <c r="G17" s="283">
        <v>1.1828792514724306E-4</v>
      </c>
      <c r="H17" s="173"/>
      <c r="I17" s="284">
        <v>13</v>
      </c>
      <c r="J17" s="173"/>
      <c r="K17" s="283">
        <v>5.8459283109314364E-5</v>
      </c>
      <c r="L17" s="173"/>
    </row>
    <row r="18" spans="2:12" ht="17" customHeight="1" x14ac:dyDescent="0.25">
      <c r="B18" s="25" t="s">
        <v>64</v>
      </c>
      <c r="C18" s="285">
        <v>15110239678.100042</v>
      </c>
      <c r="D18" s="286"/>
      <c r="E18" s="286"/>
      <c r="F18" s="286"/>
      <c r="G18" s="287">
        <v>0.99999999999999256</v>
      </c>
      <c r="H18" s="286"/>
      <c r="I18" s="288">
        <v>222377</v>
      </c>
      <c r="J18" s="286"/>
      <c r="K18" s="287">
        <v>1</v>
      </c>
      <c r="L18" s="286"/>
    </row>
    <row r="19" spans="2:12" ht="8.5" customHeight="1" x14ac:dyDescent="0.25">
      <c r="B19" s="1"/>
      <c r="C19" s="1"/>
      <c r="D19" s="1"/>
      <c r="E19" s="1"/>
      <c r="F19" s="1"/>
      <c r="G19" s="1"/>
      <c r="H19" s="1"/>
      <c r="I19" s="1"/>
      <c r="J19" s="1"/>
      <c r="K19" s="1"/>
      <c r="L19" s="1"/>
    </row>
    <row r="20" spans="2:12" ht="341" customHeight="1" x14ac:dyDescent="0.25"/>
  </sheetData>
  <mergeCells count="33">
    <mergeCell ref="C17:F17"/>
    <mergeCell ref="G17:H17"/>
    <mergeCell ref="I17:J17"/>
    <mergeCell ref="K17:L17"/>
    <mergeCell ref="C18:F18"/>
    <mergeCell ref="G18:H18"/>
    <mergeCell ref="I18:J18"/>
    <mergeCell ref="K18:L18"/>
    <mergeCell ref="C15:F15"/>
    <mergeCell ref="G15:H15"/>
    <mergeCell ref="I15:J15"/>
    <mergeCell ref="K15:L15"/>
    <mergeCell ref="C16:F16"/>
    <mergeCell ref="G16:H16"/>
    <mergeCell ref="I16:J16"/>
    <mergeCell ref="K16:L16"/>
    <mergeCell ref="C13:F13"/>
    <mergeCell ref="G13:H13"/>
    <mergeCell ref="I13:J13"/>
    <mergeCell ref="K13:L13"/>
    <mergeCell ref="C14:F14"/>
    <mergeCell ref="G14:H14"/>
    <mergeCell ref="I14:J14"/>
    <mergeCell ref="K14:L14"/>
    <mergeCell ref="C12:F12"/>
    <mergeCell ref="G12:H12"/>
    <mergeCell ref="I12:J12"/>
    <mergeCell ref="K12:L12"/>
    <mergeCell ref="H3:I3"/>
    <mergeCell ref="B6:L6"/>
    <mergeCell ref="B8:C8"/>
    <mergeCell ref="B10:L10"/>
    <mergeCell ref="E8:G8"/>
  </mergeCells>
  <pageMargins left="0.44431372549019615" right="0.44431372549019615" top="0.44431372549019615" bottom="0.44431372549019615" header="0.50980392156862753" footer="0.50980392156862753"/>
  <pageSetup paperSize="9" scale="98"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5" x14ac:dyDescent="0.25"/>
  <sheetData>
    <row r="1" spans="1:3" x14ac:dyDescent="0.25">
      <c r="B1" t="s">
        <v>1169</v>
      </c>
    </row>
    <row r="2" spans="1:3" x14ac:dyDescent="0.25">
      <c r="A2" t="s">
        <v>1172</v>
      </c>
      <c r="B2">
        <v>13702994.870000003</v>
      </c>
      <c r="C2">
        <v>142</v>
      </c>
    </row>
    <row r="3" spans="1:3" x14ac:dyDescent="0.25">
      <c r="A3" t="s">
        <v>1173</v>
      </c>
      <c r="B3">
        <v>6617057.4200000009</v>
      </c>
      <c r="C3">
        <v>62</v>
      </c>
    </row>
    <row r="4" spans="1:3" x14ac:dyDescent="0.25">
      <c r="A4" t="s">
        <v>1174</v>
      </c>
      <c r="B4">
        <v>757327.39999999991</v>
      </c>
      <c r="C4">
        <v>3</v>
      </c>
    </row>
    <row r="5" spans="1:3" x14ac:dyDescent="0.25">
      <c r="A5" t="s">
        <v>1175</v>
      </c>
      <c r="B5">
        <v>1787358.9</v>
      </c>
      <c r="C5">
        <v>13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7"/>
  <sheetViews>
    <sheetView showGridLines="0" topLeftCell="B1" zoomScaleNormal="100" workbookViewId="0">
      <selection activeCell="C2" sqref="C2"/>
    </sheetView>
  </sheetViews>
  <sheetFormatPr defaultRowHeight="12.5" x14ac:dyDescent="0.25"/>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5">
      <c r="B1" s="1"/>
      <c r="C1" s="1"/>
      <c r="D1" s="1"/>
      <c r="E1" s="1"/>
      <c r="F1" s="1"/>
      <c r="G1" s="1"/>
      <c r="H1" s="1"/>
      <c r="I1" s="1"/>
      <c r="J1" s="1"/>
      <c r="K1" s="1"/>
      <c r="L1" s="1"/>
      <c r="M1" s="1"/>
      <c r="N1" s="1"/>
      <c r="O1" s="1"/>
      <c r="P1" s="1"/>
    </row>
    <row r="2" spans="2:16" ht="22.5" customHeight="1" x14ac:dyDescent="0.25">
      <c r="B2" s="1"/>
      <c r="C2" s="1"/>
      <c r="D2" s="1"/>
      <c r="E2" s="1"/>
      <c r="F2" s="1"/>
      <c r="G2" s="1"/>
      <c r="H2" s="1"/>
      <c r="I2" s="1"/>
      <c r="J2" s="1"/>
      <c r="K2" s="163" t="s">
        <v>855</v>
      </c>
      <c r="L2" s="164"/>
      <c r="M2" s="164"/>
      <c r="N2" s="164"/>
      <c r="O2" s="164"/>
      <c r="P2" s="1"/>
    </row>
    <row r="3" spans="2:16" ht="6.25" customHeight="1" x14ac:dyDescent="0.25">
      <c r="B3" s="1"/>
      <c r="C3" s="1"/>
      <c r="D3" s="1"/>
      <c r="E3" s="1"/>
      <c r="F3" s="1"/>
      <c r="G3" s="1"/>
      <c r="H3" s="1"/>
      <c r="I3" s="1"/>
      <c r="J3" s="1"/>
      <c r="K3" s="1"/>
      <c r="L3" s="1"/>
      <c r="M3" s="1"/>
      <c r="N3" s="1"/>
      <c r="O3" s="1"/>
      <c r="P3" s="1"/>
    </row>
    <row r="4" spans="2:16" ht="33.5" customHeight="1" x14ac:dyDescent="0.25">
      <c r="B4" s="165" t="s">
        <v>1179</v>
      </c>
      <c r="C4" s="166"/>
      <c r="D4" s="166"/>
      <c r="E4" s="166"/>
      <c r="F4" s="166"/>
      <c r="G4" s="166"/>
      <c r="H4" s="166"/>
      <c r="I4" s="166"/>
      <c r="J4" s="166"/>
      <c r="K4" s="166"/>
      <c r="L4" s="166"/>
      <c r="M4" s="166"/>
      <c r="N4" s="166"/>
      <c r="O4" s="166"/>
      <c r="P4" s="166"/>
    </row>
    <row r="5" spans="2:16" ht="4.5" customHeight="1" x14ac:dyDescent="0.25">
      <c r="B5" s="1"/>
      <c r="C5" s="1"/>
      <c r="D5" s="1"/>
      <c r="E5" s="1"/>
      <c r="F5" s="1"/>
      <c r="G5" s="1"/>
      <c r="H5" s="1"/>
      <c r="I5" s="1"/>
      <c r="J5" s="1"/>
      <c r="K5" s="1"/>
      <c r="L5" s="1"/>
      <c r="M5" s="1"/>
      <c r="N5" s="1"/>
      <c r="O5" s="1"/>
      <c r="P5" s="1"/>
    </row>
    <row r="6" spans="2:16" ht="20.25" customHeight="1" x14ac:dyDescent="0.25">
      <c r="B6" s="170" t="s">
        <v>992</v>
      </c>
      <c r="C6" s="171"/>
      <c r="D6" s="171"/>
      <c r="E6" s="171"/>
      <c r="F6" s="171"/>
      <c r="G6" s="1"/>
      <c r="H6" s="300">
        <v>44317</v>
      </c>
      <c r="I6" s="173"/>
      <c r="J6" s="173"/>
      <c r="K6" s="173"/>
      <c r="L6" s="1"/>
      <c r="M6" s="1"/>
      <c r="N6" s="1"/>
      <c r="O6" s="1"/>
      <c r="P6" s="1"/>
    </row>
    <row r="7" spans="2:16" ht="5.25" customHeight="1" x14ac:dyDescent="0.25">
      <c r="B7" s="1"/>
      <c r="C7" s="1"/>
      <c r="D7" s="1"/>
      <c r="E7" s="1"/>
      <c r="F7" s="1"/>
      <c r="G7" s="1"/>
      <c r="H7" s="1"/>
      <c r="I7" s="1"/>
      <c r="J7" s="1"/>
      <c r="K7" s="1"/>
      <c r="L7" s="1"/>
      <c r="M7" s="1"/>
      <c r="N7" s="1"/>
      <c r="O7" s="1"/>
      <c r="P7" s="1"/>
    </row>
    <row r="8" spans="2:16" ht="17.25" customHeight="1" x14ac:dyDescent="0.25">
      <c r="B8" s="291" t="s">
        <v>1180</v>
      </c>
      <c r="C8" s="292"/>
      <c r="D8" s="293"/>
      <c r="E8" s="294" t="s">
        <v>1181</v>
      </c>
      <c r="F8" s="295"/>
      <c r="G8" s="295"/>
      <c r="H8" s="296"/>
      <c r="I8" s="297" t="s">
        <v>1182</v>
      </c>
      <c r="J8" s="298"/>
      <c r="K8" s="298"/>
      <c r="L8" s="298"/>
      <c r="M8" s="298"/>
      <c r="N8" s="298"/>
      <c r="O8" s="298"/>
      <c r="P8" s="299"/>
    </row>
    <row r="9" spans="2:16" ht="22.5" customHeight="1" x14ac:dyDescent="0.25">
      <c r="B9" s="26" t="s">
        <v>1183</v>
      </c>
      <c r="C9" s="4" t="s">
        <v>1184</v>
      </c>
      <c r="D9" s="4" t="s">
        <v>1185</v>
      </c>
      <c r="E9" s="26" t="s">
        <v>1186</v>
      </c>
      <c r="F9" s="290" t="s">
        <v>1187</v>
      </c>
      <c r="G9" s="175"/>
      <c r="H9" s="175"/>
      <c r="I9" s="179" t="s">
        <v>1188</v>
      </c>
      <c r="J9" s="175"/>
      <c r="K9" s="175"/>
      <c r="L9" s="175"/>
      <c r="M9" s="4" t="s">
        <v>1189</v>
      </c>
      <c r="N9" s="4" t="s">
        <v>1190</v>
      </c>
      <c r="O9" s="179" t="s">
        <v>1191</v>
      </c>
      <c r="P9" s="175"/>
    </row>
    <row r="10" spans="2:16" ht="11.25" customHeight="1" x14ac:dyDescent="0.25">
      <c r="B10" s="27">
        <v>44317</v>
      </c>
      <c r="C10" s="28">
        <v>44348</v>
      </c>
      <c r="D10" s="10">
        <v>1</v>
      </c>
      <c r="E10" s="29">
        <v>31</v>
      </c>
      <c r="F10" s="289">
        <v>11500000000</v>
      </c>
      <c r="G10" s="188"/>
      <c r="H10" s="188"/>
      <c r="I10" s="192">
        <v>14605006158.006296</v>
      </c>
      <c r="J10" s="188"/>
      <c r="K10" s="188"/>
      <c r="L10" s="188"/>
      <c r="M10" s="10">
        <v>14580234986.763859</v>
      </c>
      <c r="N10" s="10">
        <v>14543154448.513281</v>
      </c>
      <c r="O10" s="192">
        <v>14481556263.900734</v>
      </c>
      <c r="P10" s="188"/>
    </row>
    <row r="11" spans="2:16" ht="11.25" customHeight="1" x14ac:dyDescent="0.25">
      <c r="B11" s="27">
        <v>44317</v>
      </c>
      <c r="C11" s="28">
        <v>44378</v>
      </c>
      <c r="D11" s="10">
        <v>2</v>
      </c>
      <c r="E11" s="29">
        <v>61</v>
      </c>
      <c r="F11" s="289">
        <v>11500000000</v>
      </c>
      <c r="G11" s="188"/>
      <c r="H11" s="188"/>
      <c r="I11" s="192">
        <v>14509397937.519686</v>
      </c>
      <c r="J11" s="188"/>
      <c r="K11" s="188"/>
      <c r="L11" s="188"/>
      <c r="M11" s="10">
        <v>14461013492.919102</v>
      </c>
      <c r="N11" s="10">
        <v>14388734249.274744</v>
      </c>
      <c r="O11" s="192">
        <v>14269057714.02886</v>
      </c>
      <c r="P11" s="188"/>
    </row>
    <row r="12" spans="2:16" ht="11.25" customHeight="1" x14ac:dyDescent="0.25">
      <c r="B12" s="27">
        <v>44317</v>
      </c>
      <c r="C12" s="28">
        <v>44409</v>
      </c>
      <c r="D12" s="10">
        <v>3</v>
      </c>
      <c r="E12" s="29">
        <v>92</v>
      </c>
      <c r="F12" s="289">
        <v>11500000000</v>
      </c>
      <c r="G12" s="188"/>
      <c r="H12" s="188"/>
      <c r="I12" s="192">
        <v>14415775194.755178</v>
      </c>
      <c r="J12" s="188"/>
      <c r="K12" s="188"/>
      <c r="L12" s="188"/>
      <c r="M12" s="10">
        <v>14343334266.179535</v>
      </c>
      <c r="N12" s="10">
        <v>14235347482.673756</v>
      </c>
      <c r="O12" s="192">
        <v>14057153760.450512</v>
      </c>
      <c r="P12" s="188"/>
    </row>
    <row r="13" spans="2:16" ht="11.25" customHeight="1" x14ac:dyDescent="0.25">
      <c r="B13" s="27">
        <v>44317</v>
      </c>
      <c r="C13" s="28">
        <v>44440</v>
      </c>
      <c r="D13" s="10">
        <v>4</v>
      </c>
      <c r="E13" s="29">
        <v>123</v>
      </c>
      <c r="F13" s="289">
        <v>11500000000</v>
      </c>
      <c r="G13" s="188"/>
      <c r="H13" s="188"/>
      <c r="I13" s="192">
        <v>14322739599.129442</v>
      </c>
      <c r="J13" s="188"/>
      <c r="K13" s="188"/>
      <c r="L13" s="188"/>
      <c r="M13" s="10">
        <v>14226595831.089552</v>
      </c>
      <c r="N13" s="10">
        <v>14083579173.559835</v>
      </c>
      <c r="O13" s="192">
        <v>13848380308.582579</v>
      </c>
      <c r="P13" s="188"/>
    </row>
    <row r="14" spans="2:16" ht="11.25" customHeight="1" x14ac:dyDescent="0.25">
      <c r="B14" s="27">
        <v>44317</v>
      </c>
      <c r="C14" s="28">
        <v>44470</v>
      </c>
      <c r="D14" s="10">
        <v>5</v>
      </c>
      <c r="E14" s="29">
        <v>153</v>
      </c>
      <c r="F14" s="289">
        <v>11500000000</v>
      </c>
      <c r="G14" s="188"/>
      <c r="H14" s="188"/>
      <c r="I14" s="192">
        <v>14229020450.177938</v>
      </c>
      <c r="J14" s="188"/>
      <c r="K14" s="188"/>
      <c r="L14" s="188"/>
      <c r="M14" s="10">
        <v>14110306954.066603</v>
      </c>
      <c r="N14" s="10">
        <v>13934079200.293924</v>
      </c>
      <c r="O14" s="192">
        <v>13645212402.763857</v>
      </c>
      <c r="P14" s="188"/>
    </row>
    <row r="15" spans="2:16" ht="11.25" customHeight="1" x14ac:dyDescent="0.25">
      <c r="B15" s="27">
        <v>44317</v>
      </c>
      <c r="C15" s="28">
        <v>44501</v>
      </c>
      <c r="D15" s="10">
        <v>6</v>
      </c>
      <c r="E15" s="29">
        <v>184</v>
      </c>
      <c r="F15" s="289">
        <v>11500000000</v>
      </c>
      <c r="G15" s="188"/>
      <c r="H15" s="188"/>
      <c r="I15" s="192">
        <v>14133412185.039984</v>
      </c>
      <c r="J15" s="188"/>
      <c r="K15" s="188"/>
      <c r="L15" s="188"/>
      <c r="M15" s="10">
        <v>13991725034.925753</v>
      </c>
      <c r="N15" s="10">
        <v>13781838866.073887</v>
      </c>
      <c r="O15" s="192">
        <v>13438964698.703154</v>
      </c>
      <c r="P15" s="188"/>
    </row>
    <row r="16" spans="2:16" ht="11.25" customHeight="1" x14ac:dyDescent="0.25">
      <c r="B16" s="27">
        <v>44317</v>
      </c>
      <c r="C16" s="28">
        <v>44531</v>
      </c>
      <c r="D16" s="10">
        <v>7</v>
      </c>
      <c r="E16" s="29">
        <v>214</v>
      </c>
      <c r="F16" s="289">
        <v>11500000000</v>
      </c>
      <c r="G16" s="188"/>
      <c r="H16" s="188"/>
      <c r="I16" s="192">
        <v>14040210823.115582</v>
      </c>
      <c r="J16" s="188"/>
      <c r="K16" s="188"/>
      <c r="L16" s="188"/>
      <c r="M16" s="10">
        <v>13876643348.828846</v>
      </c>
      <c r="N16" s="10">
        <v>13634841689.56695</v>
      </c>
      <c r="O16" s="192">
        <v>13241123263.360529</v>
      </c>
      <c r="P16" s="188"/>
    </row>
    <row r="17" spans="2:16" ht="11.25" customHeight="1" x14ac:dyDescent="0.25">
      <c r="B17" s="27">
        <v>44317</v>
      </c>
      <c r="C17" s="28">
        <v>44562</v>
      </c>
      <c r="D17" s="10">
        <v>8</v>
      </c>
      <c r="E17" s="29">
        <v>245</v>
      </c>
      <c r="F17" s="289">
        <v>11500000000</v>
      </c>
      <c r="G17" s="188"/>
      <c r="H17" s="188"/>
      <c r="I17" s="192">
        <v>13948242126.613955</v>
      </c>
      <c r="J17" s="188"/>
      <c r="K17" s="188"/>
      <c r="L17" s="188"/>
      <c r="M17" s="10">
        <v>13762364435.684912</v>
      </c>
      <c r="N17" s="10">
        <v>13488163457.876553</v>
      </c>
      <c r="O17" s="192">
        <v>13043200448.4617</v>
      </c>
      <c r="P17" s="188"/>
    </row>
    <row r="18" spans="2:16" ht="11.25" customHeight="1" x14ac:dyDescent="0.25">
      <c r="B18" s="27">
        <v>44317</v>
      </c>
      <c r="C18" s="28">
        <v>44593</v>
      </c>
      <c r="D18" s="10">
        <v>9</v>
      </c>
      <c r="E18" s="29">
        <v>276</v>
      </c>
      <c r="F18" s="289">
        <v>11500000000</v>
      </c>
      <c r="G18" s="188"/>
      <c r="H18" s="188"/>
      <c r="I18" s="192">
        <v>13854934146.327749</v>
      </c>
      <c r="J18" s="188"/>
      <c r="K18" s="188"/>
      <c r="L18" s="188"/>
      <c r="M18" s="10">
        <v>13647114060.138493</v>
      </c>
      <c r="N18" s="10">
        <v>13341193417.704123</v>
      </c>
      <c r="O18" s="192">
        <v>12846435725.104681</v>
      </c>
      <c r="P18" s="188"/>
    </row>
    <row r="19" spans="2:16" ht="11.25" customHeight="1" x14ac:dyDescent="0.25">
      <c r="B19" s="27">
        <v>44317</v>
      </c>
      <c r="C19" s="28">
        <v>44621</v>
      </c>
      <c r="D19" s="10">
        <v>10</v>
      </c>
      <c r="E19" s="29">
        <v>304</v>
      </c>
      <c r="F19" s="289">
        <v>11500000000</v>
      </c>
      <c r="G19" s="188"/>
      <c r="H19" s="188"/>
      <c r="I19" s="192">
        <v>13760994145.488104</v>
      </c>
      <c r="J19" s="188"/>
      <c r="K19" s="188"/>
      <c r="L19" s="188"/>
      <c r="M19" s="10">
        <v>13533816649.13352</v>
      </c>
      <c r="N19" s="10">
        <v>13200040505.711422</v>
      </c>
      <c r="O19" s="192">
        <v>12661881446.920023</v>
      </c>
      <c r="P19" s="188"/>
    </row>
    <row r="20" spans="2:16" ht="11.25" customHeight="1" x14ac:dyDescent="0.25">
      <c r="B20" s="27">
        <v>44317</v>
      </c>
      <c r="C20" s="28">
        <v>44652</v>
      </c>
      <c r="D20" s="10">
        <v>11</v>
      </c>
      <c r="E20" s="29">
        <v>335</v>
      </c>
      <c r="F20" s="289">
        <v>11500000000</v>
      </c>
      <c r="G20" s="188"/>
      <c r="H20" s="188"/>
      <c r="I20" s="192">
        <v>13666018704.675898</v>
      </c>
      <c r="J20" s="188"/>
      <c r="K20" s="188"/>
      <c r="L20" s="188"/>
      <c r="M20" s="10">
        <v>13417613210.336868</v>
      </c>
      <c r="N20" s="10">
        <v>13053420741.572994</v>
      </c>
      <c r="O20" s="192">
        <v>12468205025.265234</v>
      </c>
      <c r="P20" s="188"/>
    </row>
    <row r="21" spans="2:16" ht="11.25" customHeight="1" x14ac:dyDescent="0.25">
      <c r="B21" s="27">
        <v>44317</v>
      </c>
      <c r="C21" s="28">
        <v>44682</v>
      </c>
      <c r="D21" s="10">
        <v>12</v>
      </c>
      <c r="E21" s="29">
        <v>365</v>
      </c>
      <c r="F21" s="289">
        <v>11500000000</v>
      </c>
      <c r="G21" s="188"/>
      <c r="H21" s="188"/>
      <c r="I21" s="192">
        <v>13574940353.223663</v>
      </c>
      <c r="J21" s="188"/>
      <c r="K21" s="188"/>
      <c r="L21" s="188"/>
      <c r="M21" s="10">
        <v>13306313395.383249</v>
      </c>
      <c r="N21" s="10">
        <v>12913280459.564981</v>
      </c>
      <c r="O21" s="192">
        <v>12283786668.702007</v>
      </c>
      <c r="P21" s="188"/>
    </row>
    <row r="22" spans="2:16" ht="11.25" customHeight="1" x14ac:dyDescent="0.25">
      <c r="B22" s="27">
        <v>44317</v>
      </c>
      <c r="C22" s="28">
        <v>44713</v>
      </c>
      <c r="D22" s="10">
        <v>13</v>
      </c>
      <c r="E22" s="29">
        <v>396</v>
      </c>
      <c r="F22" s="289">
        <v>11500000000</v>
      </c>
      <c r="G22" s="188"/>
      <c r="H22" s="188"/>
      <c r="I22" s="192">
        <v>13482563118.860239</v>
      </c>
      <c r="J22" s="188"/>
      <c r="K22" s="188"/>
      <c r="L22" s="188"/>
      <c r="M22" s="10">
        <v>13193349248.810751</v>
      </c>
      <c r="N22" s="10">
        <v>12771090647.420856</v>
      </c>
      <c r="O22" s="192">
        <v>12097072656.772987</v>
      </c>
      <c r="P22" s="188"/>
    </row>
    <row r="23" spans="2:16" ht="11.25" customHeight="1" x14ac:dyDescent="0.25">
      <c r="B23" s="27">
        <v>44317</v>
      </c>
      <c r="C23" s="28">
        <v>44743</v>
      </c>
      <c r="D23" s="10">
        <v>14</v>
      </c>
      <c r="E23" s="29">
        <v>426</v>
      </c>
      <c r="F23" s="289">
        <v>11500000000</v>
      </c>
      <c r="G23" s="188"/>
      <c r="H23" s="188"/>
      <c r="I23" s="192">
        <v>13389191650.955019</v>
      </c>
      <c r="J23" s="188"/>
      <c r="K23" s="188"/>
      <c r="L23" s="188"/>
      <c r="M23" s="10">
        <v>13080475007.124886</v>
      </c>
      <c r="N23" s="10">
        <v>12630664838.630367</v>
      </c>
      <c r="O23" s="192">
        <v>11915015074.444872</v>
      </c>
      <c r="P23" s="188"/>
    </row>
    <row r="24" spans="2:16" ht="11.25" customHeight="1" x14ac:dyDescent="0.25">
      <c r="B24" s="27">
        <v>44317</v>
      </c>
      <c r="C24" s="28">
        <v>44774</v>
      </c>
      <c r="D24" s="10">
        <v>15</v>
      </c>
      <c r="E24" s="29">
        <v>457</v>
      </c>
      <c r="F24" s="289">
        <v>11500000000</v>
      </c>
      <c r="G24" s="188"/>
      <c r="H24" s="188"/>
      <c r="I24" s="192">
        <v>13295357738.535357</v>
      </c>
      <c r="J24" s="188"/>
      <c r="K24" s="188"/>
      <c r="L24" s="188"/>
      <c r="M24" s="10">
        <v>12966774663.742392</v>
      </c>
      <c r="N24" s="10">
        <v>12489031251.689129</v>
      </c>
      <c r="O24" s="192">
        <v>11731505728.397676</v>
      </c>
      <c r="P24" s="188"/>
    </row>
    <row r="25" spans="2:16" ht="11.25" customHeight="1" x14ac:dyDescent="0.25">
      <c r="B25" s="27">
        <v>44317</v>
      </c>
      <c r="C25" s="28">
        <v>44805</v>
      </c>
      <c r="D25" s="10">
        <v>16</v>
      </c>
      <c r="E25" s="29">
        <v>488</v>
      </c>
      <c r="F25" s="289">
        <v>11500000000</v>
      </c>
      <c r="G25" s="188"/>
      <c r="H25" s="188"/>
      <c r="I25" s="192">
        <v>13201950546.530439</v>
      </c>
      <c r="J25" s="188"/>
      <c r="K25" s="188"/>
      <c r="L25" s="188"/>
      <c r="M25" s="10">
        <v>12853837849.114052</v>
      </c>
      <c r="N25" s="10">
        <v>12348769904.939606</v>
      </c>
      <c r="O25" s="192">
        <v>11550620699.997633</v>
      </c>
      <c r="P25" s="188"/>
    </row>
    <row r="26" spans="2:16" ht="11.25" customHeight="1" x14ac:dyDescent="0.25">
      <c r="B26" s="27">
        <v>44317</v>
      </c>
      <c r="C26" s="28">
        <v>44835</v>
      </c>
      <c r="D26" s="10">
        <v>17</v>
      </c>
      <c r="E26" s="29">
        <v>518</v>
      </c>
      <c r="F26" s="289">
        <v>11500000000</v>
      </c>
      <c r="G26" s="188"/>
      <c r="H26" s="188"/>
      <c r="I26" s="192">
        <v>13109407253.385912</v>
      </c>
      <c r="J26" s="188"/>
      <c r="K26" s="188"/>
      <c r="L26" s="188"/>
      <c r="M26" s="10">
        <v>12742784281.357231</v>
      </c>
      <c r="N26" s="10">
        <v>12211948943.982307</v>
      </c>
      <c r="O26" s="192">
        <v>11375819371.758184</v>
      </c>
      <c r="P26" s="188"/>
    </row>
    <row r="27" spans="2:16" ht="11.25" customHeight="1" x14ac:dyDescent="0.25">
      <c r="B27" s="27">
        <v>44317</v>
      </c>
      <c r="C27" s="28">
        <v>44866</v>
      </c>
      <c r="D27" s="10">
        <v>18</v>
      </c>
      <c r="E27" s="29">
        <v>549</v>
      </c>
      <c r="F27" s="289">
        <v>11500000000</v>
      </c>
      <c r="G27" s="188"/>
      <c r="H27" s="188"/>
      <c r="I27" s="192">
        <v>13016480178.042868</v>
      </c>
      <c r="J27" s="188"/>
      <c r="K27" s="188"/>
      <c r="L27" s="188"/>
      <c r="M27" s="10">
        <v>12630996540.339775</v>
      </c>
      <c r="N27" s="10">
        <v>12074032981.89439</v>
      </c>
      <c r="O27" s="192">
        <v>11199707619.843273</v>
      </c>
      <c r="P27" s="188"/>
    </row>
    <row r="28" spans="2:16" ht="11.25" customHeight="1" x14ac:dyDescent="0.25">
      <c r="B28" s="27">
        <v>44317</v>
      </c>
      <c r="C28" s="28">
        <v>44896</v>
      </c>
      <c r="D28" s="10">
        <v>19</v>
      </c>
      <c r="E28" s="29">
        <v>579</v>
      </c>
      <c r="F28" s="289">
        <v>11500000000</v>
      </c>
      <c r="G28" s="188"/>
      <c r="H28" s="188"/>
      <c r="I28" s="192">
        <v>12923219187.475227</v>
      </c>
      <c r="J28" s="188"/>
      <c r="K28" s="188"/>
      <c r="L28" s="188"/>
      <c r="M28" s="10">
        <v>12519913419.495977</v>
      </c>
      <c r="N28" s="10">
        <v>11938391988.301144</v>
      </c>
      <c r="O28" s="192">
        <v>11028494863.032616</v>
      </c>
      <c r="P28" s="188"/>
    </row>
    <row r="29" spans="2:16" ht="11.25" customHeight="1" x14ac:dyDescent="0.25">
      <c r="B29" s="27">
        <v>44317</v>
      </c>
      <c r="C29" s="28">
        <v>44927</v>
      </c>
      <c r="D29" s="10">
        <v>20</v>
      </c>
      <c r="E29" s="29">
        <v>610</v>
      </c>
      <c r="F29" s="289">
        <v>11500000000</v>
      </c>
      <c r="G29" s="188"/>
      <c r="H29" s="188"/>
      <c r="I29" s="192">
        <v>12831195135.953165</v>
      </c>
      <c r="J29" s="188"/>
      <c r="K29" s="188"/>
      <c r="L29" s="188"/>
      <c r="M29" s="10">
        <v>12409677748.967287</v>
      </c>
      <c r="N29" s="10">
        <v>11803182055.799929</v>
      </c>
      <c r="O29" s="192">
        <v>10857407451.862427</v>
      </c>
      <c r="P29" s="188"/>
    </row>
    <row r="30" spans="2:16" ht="11.25" customHeight="1" x14ac:dyDescent="0.25">
      <c r="B30" s="27">
        <v>44317</v>
      </c>
      <c r="C30" s="28">
        <v>44958</v>
      </c>
      <c r="D30" s="10">
        <v>21</v>
      </c>
      <c r="E30" s="29">
        <v>641</v>
      </c>
      <c r="F30" s="289">
        <v>11500000000</v>
      </c>
      <c r="G30" s="188"/>
      <c r="H30" s="188"/>
      <c r="I30" s="192">
        <v>12738192638.940157</v>
      </c>
      <c r="J30" s="188"/>
      <c r="K30" s="188"/>
      <c r="L30" s="188"/>
      <c r="M30" s="10">
        <v>12298835300.93182</v>
      </c>
      <c r="N30" s="10">
        <v>11668006985.5443</v>
      </c>
      <c r="O30" s="192">
        <v>10687603421.039959</v>
      </c>
      <c r="P30" s="188"/>
    </row>
    <row r="31" spans="2:16" ht="11.25" customHeight="1" x14ac:dyDescent="0.25">
      <c r="B31" s="27">
        <v>44317</v>
      </c>
      <c r="C31" s="28">
        <v>44986</v>
      </c>
      <c r="D31" s="10">
        <v>22</v>
      </c>
      <c r="E31" s="29">
        <v>669</v>
      </c>
      <c r="F31" s="289">
        <v>11500000000</v>
      </c>
      <c r="G31" s="188"/>
      <c r="H31" s="188"/>
      <c r="I31" s="192">
        <v>12644235633.546242</v>
      </c>
      <c r="J31" s="188"/>
      <c r="K31" s="188"/>
      <c r="L31" s="188"/>
      <c r="M31" s="10">
        <v>12189415383.733755</v>
      </c>
      <c r="N31" s="10">
        <v>11537632134.677259</v>
      </c>
      <c r="O31" s="192">
        <v>10527744802.436808</v>
      </c>
      <c r="P31" s="188"/>
    </row>
    <row r="32" spans="2:16" ht="11.25" customHeight="1" x14ac:dyDescent="0.25">
      <c r="B32" s="27">
        <v>44317</v>
      </c>
      <c r="C32" s="28">
        <v>45017</v>
      </c>
      <c r="D32" s="10">
        <v>23</v>
      </c>
      <c r="E32" s="29">
        <v>700</v>
      </c>
      <c r="F32" s="289">
        <v>11500000000</v>
      </c>
      <c r="G32" s="188"/>
      <c r="H32" s="188"/>
      <c r="I32" s="192">
        <v>12553946275.483385</v>
      </c>
      <c r="J32" s="188"/>
      <c r="K32" s="188"/>
      <c r="L32" s="188"/>
      <c r="M32" s="10">
        <v>12081847263.000006</v>
      </c>
      <c r="N32" s="10">
        <v>11406732182.407381</v>
      </c>
      <c r="O32" s="192">
        <v>10364217671.46242</v>
      </c>
      <c r="P32" s="188"/>
    </row>
    <row r="33" spans="2:16" ht="11.25" customHeight="1" x14ac:dyDescent="0.25">
      <c r="B33" s="27">
        <v>44317</v>
      </c>
      <c r="C33" s="28">
        <v>45047</v>
      </c>
      <c r="D33" s="10">
        <v>24</v>
      </c>
      <c r="E33" s="29">
        <v>730</v>
      </c>
      <c r="F33" s="289">
        <v>11500000000</v>
      </c>
      <c r="G33" s="188"/>
      <c r="H33" s="188"/>
      <c r="I33" s="192">
        <v>12458406120.183348</v>
      </c>
      <c r="J33" s="188"/>
      <c r="K33" s="188"/>
      <c r="L33" s="188"/>
      <c r="M33" s="10">
        <v>11970219650.985256</v>
      </c>
      <c r="N33" s="10">
        <v>11273526518.767929</v>
      </c>
      <c r="O33" s="192">
        <v>10201197478.217325</v>
      </c>
      <c r="P33" s="188"/>
    </row>
    <row r="34" spans="2:16" ht="11.25" customHeight="1" x14ac:dyDescent="0.25">
      <c r="B34" s="27">
        <v>44317</v>
      </c>
      <c r="C34" s="28">
        <v>45078</v>
      </c>
      <c r="D34" s="10">
        <v>25</v>
      </c>
      <c r="E34" s="29">
        <v>761</v>
      </c>
      <c r="F34" s="289">
        <v>11500000000</v>
      </c>
      <c r="G34" s="188"/>
      <c r="H34" s="188"/>
      <c r="I34" s="192">
        <v>12364123188.121794</v>
      </c>
      <c r="J34" s="188"/>
      <c r="K34" s="188"/>
      <c r="L34" s="188"/>
      <c r="M34" s="10">
        <v>11859482490.893948</v>
      </c>
      <c r="N34" s="10">
        <v>11140828843.119356</v>
      </c>
      <c r="O34" s="192">
        <v>10038422856.749468</v>
      </c>
      <c r="P34" s="188"/>
    </row>
    <row r="35" spans="2:16" ht="11.25" customHeight="1" x14ac:dyDescent="0.25">
      <c r="B35" s="27">
        <v>44317</v>
      </c>
      <c r="C35" s="28">
        <v>45108</v>
      </c>
      <c r="D35" s="10">
        <v>26</v>
      </c>
      <c r="E35" s="29">
        <v>791</v>
      </c>
      <c r="F35" s="289">
        <v>11500000000</v>
      </c>
      <c r="G35" s="188"/>
      <c r="H35" s="188"/>
      <c r="I35" s="192">
        <v>12270212983.013914</v>
      </c>
      <c r="J35" s="188"/>
      <c r="K35" s="188"/>
      <c r="L35" s="188"/>
      <c r="M35" s="10">
        <v>11750086840.755716</v>
      </c>
      <c r="N35" s="10">
        <v>11010894654.5583</v>
      </c>
      <c r="O35" s="192">
        <v>9880676370.1236</v>
      </c>
      <c r="P35" s="188"/>
    </row>
    <row r="36" spans="2:16" ht="11.25" customHeight="1" x14ac:dyDescent="0.25">
      <c r="B36" s="27">
        <v>44317</v>
      </c>
      <c r="C36" s="28">
        <v>45139</v>
      </c>
      <c r="D36" s="10">
        <v>27</v>
      </c>
      <c r="E36" s="29">
        <v>822</v>
      </c>
      <c r="F36" s="289">
        <v>11500000000</v>
      </c>
      <c r="G36" s="188"/>
      <c r="H36" s="188"/>
      <c r="I36" s="192">
        <v>12177866595.733791</v>
      </c>
      <c r="J36" s="188"/>
      <c r="K36" s="188"/>
      <c r="L36" s="188"/>
      <c r="M36" s="10">
        <v>11641875925.434479</v>
      </c>
      <c r="N36" s="10">
        <v>10881746153.284575</v>
      </c>
      <c r="O36" s="192">
        <v>9723425192.1352139</v>
      </c>
      <c r="P36" s="188"/>
    </row>
    <row r="37" spans="2:16" ht="11.25" customHeight="1" x14ac:dyDescent="0.25">
      <c r="B37" s="27">
        <v>44317</v>
      </c>
      <c r="C37" s="28">
        <v>45170</v>
      </c>
      <c r="D37" s="10">
        <v>28</v>
      </c>
      <c r="E37" s="29">
        <v>853</v>
      </c>
      <c r="F37" s="289">
        <v>11500000000</v>
      </c>
      <c r="G37" s="188"/>
      <c r="H37" s="188"/>
      <c r="I37" s="192">
        <v>12083138390.862686</v>
      </c>
      <c r="J37" s="188"/>
      <c r="K37" s="188"/>
      <c r="L37" s="188"/>
      <c r="M37" s="10">
        <v>11531725152.966864</v>
      </c>
      <c r="N37" s="10">
        <v>10751374749.872957</v>
      </c>
      <c r="O37" s="192">
        <v>9566240744.7512188</v>
      </c>
      <c r="P37" s="188"/>
    </row>
    <row r="38" spans="2:16" ht="11.25" customHeight="1" x14ac:dyDescent="0.25">
      <c r="B38" s="27">
        <v>44317</v>
      </c>
      <c r="C38" s="28">
        <v>45200</v>
      </c>
      <c r="D38" s="10">
        <v>29</v>
      </c>
      <c r="E38" s="29">
        <v>883</v>
      </c>
      <c r="F38" s="289">
        <v>11500000000</v>
      </c>
      <c r="G38" s="188"/>
      <c r="H38" s="188"/>
      <c r="I38" s="192">
        <v>11992022472.869957</v>
      </c>
      <c r="J38" s="188"/>
      <c r="K38" s="188"/>
      <c r="L38" s="188"/>
      <c r="M38" s="10">
        <v>11425981784.372711</v>
      </c>
      <c r="N38" s="10">
        <v>10626567658.550793</v>
      </c>
      <c r="O38" s="192">
        <v>9416432582.9319305</v>
      </c>
      <c r="P38" s="188"/>
    </row>
    <row r="39" spans="2:16" ht="11.25" customHeight="1" x14ac:dyDescent="0.25">
      <c r="B39" s="27">
        <v>44317</v>
      </c>
      <c r="C39" s="28">
        <v>45231</v>
      </c>
      <c r="D39" s="10">
        <v>30</v>
      </c>
      <c r="E39" s="29">
        <v>914</v>
      </c>
      <c r="F39" s="289">
        <v>11500000000</v>
      </c>
      <c r="G39" s="188"/>
      <c r="H39" s="188"/>
      <c r="I39" s="192">
        <v>11897626632.520208</v>
      </c>
      <c r="J39" s="188"/>
      <c r="K39" s="188"/>
      <c r="L39" s="188"/>
      <c r="M39" s="10">
        <v>11316814797.916674</v>
      </c>
      <c r="N39" s="10">
        <v>10498271156.500011</v>
      </c>
      <c r="O39" s="192">
        <v>9263344063.6859131</v>
      </c>
      <c r="P39" s="188"/>
    </row>
    <row r="40" spans="2:16" ht="11.25" customHeight="1" x14ac:dyDescent="0.25">
      <c r="B40" s="27">
        <v>44317</v>
      </c>
      <c r="C40" s="28">
        <v>45261</v>
      </c>
      <c r="D40" s="10">
        <v>31</v>
      </c>
      <c r="E40" s="29">
        <v>944</v>
      </c>
      <c r="F40" s="289">
        <v>11500000000</v>
      </c>
      <c r="G40" s="188"/>
      <c r="H40" s="188"/>
      <c r="I40" s="192">
        <v>11801709925.175041</v>
      </c>
      <c r="J40" s="188"/>
      <c r="K40" s="188"/>
      <c r="L40" s="188"/>
      <c r="M40" s="10">
        <v>11207154755.076792</v>
      </c>
      <c r="N40" s="10">
        <v>10370954131.690731</v>
      </c>
      <c r="O40" s="192">
        <v>9113491780.8675613</v>
      </c>
      <c r="P40" s="188"/>
    </row>
    <row r="41" spans="2:16" ht="11.25" customHeight="1" x14ac:dyDescent="0.25">
      <c r="B41" s="27">
        <v>44317</v>
      </c>
      <c r="C41" s="28">
        <v>45292</v>
      </c>
      <c r="D41" s="10">
        <v>32</v>
      </c>
      <c r="E41" s="29">
        <v>975</v>
      </c>
      <c r="F41" s="289">
        <v>11500000000</v>
      </c>
      <c r="G41" s="188"/>
      <c r="H41" s="188"/>
      <c r="I41" s="192">
        <v>11709319433.091854</v>
      </c>
      <c r="J41" s="188"/>
      <c r="K41" s="188"/>
      <c r="L41" s="188"/>
      <c r="M41" s="10">
        <v>11100559421.63759</v>
      </c>
      <c r="N41" s="10">
        <v>10246187603.110802</v>
      </c>
      <c r="O41" s="192">
        <v>8965716779.0831299</v>
      </c>
      <c r="P41" s="188"/>
    </row>
    <row r="42" spans="2:16" ht="11.25" customHeight="1" x14ac:dyDescent="0.25">
      <c r="B42" s="27">
        <v>44317</v>
      </c>
      <c r="C42" s="28">
        <v>45323</v>
      </c>
      <c r="D42" s="10">
        <v>33</v>
      </c>
      <c r="E42" s="29">
        <v>1006</v>
      </c>
      <c r="F42" s="289">
        <v>11500000000</v>
      </c>
      <c r="G42" s="188"/>
      <c r="H42" s="188"/>
      <c r="I42" s="192">
        <v>11616636776.292034</v>
      </c>
      <c r="J42" s="188"/>
      <c r="K42" s="188"/>
      <c r="L42" s="188"/>
      <c r="M42" s="10">
        <v>10994016930.603699</v>
      </c>
      <c r="N42" s="10">
        <v>10122037261.46174</v>
      </c>
      <c r="O42" s="192">
        <v>8819566996.0688381</v>
      </c>
      <c r="P42" s="188"/>
    </row>
    <row r="43" spans="2:16" ht="11.25" customHeight="1" x14ac:dyDescent="0.25">
      <c r="B43" s="27">
        <v>44317</v>
      </c>
      <c r="C43" s="28">
        <v>45352</v>
      </c>
      <c r="D43" s="10">
        <v>34</v>
      </c>
      <c r="E43" s="29">
        <v>1035</v>
      </c>
      <c r="F43" s="289">
        <v>11500000000</v>
      </c>
      <c r="G43" s="188"/>
      <c r="H43" s="188"/>
      <c r="I43" s="192">
        <v>11524130559.46715</v>
      </c>
      <c r="J43" s="188"/>
      <c r="K43" s="188"/>
      <c r="L43" s="188"/>
      <c r="M43" s="10">
        <v>10889163098.416578</v>
      </c>
      <c r="N43" s="10">
        <v>10001645902.155645</v>
      </c>
      <c r="O43" s="192">
        <v>8680132487.1916199</v>
      </c>
      <c r="P43" s="188"/>
    </row>
    <row r="44" spans="2:16" ht="11.25" customHeight="1" x14ac:dyDescent="0.25">
      <c r="B44" s="27">
        <v>44317</v>
      </c>
      <c r="C44" s="28">
        <v>45383</v>
      </c>
      <c r="D44" s="10">
        <v>35</v>
      </c>
      <c r="E44" s="29">
        <v>1066</v>
      </c>
      <c r="F44" s="289">
        <v>11500000000</v>
      </c>
      <c r="G44" s="188"/>
      <c r="H44" s="188"/>
      <c r="I44" s="192">
        <v>11432779316.032095</v>
      </c>
      <c r="J44" s="188"/>
      <c r="K44" s="188"/>
      <c r="L44" s="188"/>
      <c r="M44" s="10">
        <v>10784522787.407495</v>
      </c>
      <c r="N44" s="10">
        <v>9880342448.6229649</v>
      </c>
      <c r="O44" s="192">
        <v>8538537618.1625261</v>
      </c>
      <c r="P44" s="188"/>
    </row>
    <row r="45" spans="2:16" ht="11.25" customHeight="1" x14ac:dyDescent="0.25">
      <c r="B45" s="27">
        <v>44317</v>
      </c>
      <c r="C45" s="28">
        <v>45413</v>
      </c>
      <c r="D45" s="10">
        <v>36</v>
      </c>
      <c r="E45" s="29">
        <v>1096</v>
      </c>
      <c r="F45" s="289">
        <v>11500000000</v>
      </c>
      <c r="G45" s="188"/>
      <c r="H45" s="188"/>
      <c r="I45" s="192">
        <v>11340251089.007915</v>
      </c>
      <c r="J45" s="188"/>
      <c r="K45" s="188"/>
      <c r="L45" s="188"/>
      <c r="M45" s="10">
        <v>10679682531.156748</v>
      </c>
      <c r="N45" s="10">
        <v>9760210292.8097897</v>
      </c>
      <c r="O45" s="192">
        <v>8400144508.0613966</v>
      </c>
      <c r="P45" s="188"/>
    </row>
    <row r="46" spans="2:16" ht="11.25" customHeight="1" x14ac:dyDescent="0.25">
      <c r="B46" s="27">
        <v>44317</v>
      </c>
      <c r="C46" s="28">
        <v>45444</v>
      </c>
      <c r="D46" s="10">
        <v>37</v>
      </c>
      <c r="E46" s="29">
        <v>1127</v>
      </c>
      <c r="F46" s="289">
        <v>11500000000</v>
      </c>
      <c r="G46" s="188"/>
      <c r="H46" s="188"/>
      <c r="I46" s="192">
        <v>11243490835.684898</v>
      </c>
      <c r="J46" s="188"/>
      <c r="K46" s="188"/>
      <c r="L46" s="188"/>
      <c r="M46" s="10">
        <v>10570599574.596087</v>
      </c>
      <c r="N46" s="10">
        <v>9635950196.4650269</v>
      </c>
      <c r="O46" s="192">
        <v>8258073586.9367762</v>
      </c>
      <c r="P46" s="188"/>
    </row>
    <row r="47" spans="2:16" ht="11.25" customHeight="1" x14ac:dyDescent="0.25">
      <c r="B47" s="27">
        <v>44317</v>
      </c>
      <c r="C47" s="28">
        <v>45474</v>
      </c>
      <c r="D47" s="10">
        <v>38</v>
      </c>
      <c r="E47" s="29">
        <v>1157</v>
      </c>
      <c r="F47" s="289">
        <v>11500000000</v>
      </c>
      <c r="G47" s="188"/>
      <c r="H47" s="188"/>
      <c r="I47" s="192">
        <v>11146598508.182539</v>
      </c>
      <c r="J47" s="188"/>
      <c r="K47" s="188"/>
      <c r="L47" s="188"/>
      <c r="M47" s="10">
        <v>10462304846.959146</v>
      </c>
      <c r="N47" s="10">
        <v>9513757176.8807278</v>
      </c>
      <c r="O47" s="192">
        <v>8119931169.5941277</v>
      </c>
      <c r="P47" s="188"/>
    </row>
    <row r="48" spans="2:16" ht="11.25" customHeight="1" x14ac:dyDescent="0.25">
      <c r="B48" s="27">
        <v>44317</v>
      </c>
      <c r="C48" s="28">
        <v>45505</v>
      </c>
      <c r="D48" s="10">
        <v>39</v>
      </c>
      <c r="E48" s="29">
        <v>1188</v>
      </c>
      <c r="F48" s="289">
        <v>11500000000</v>
      </c>
      <c r="G48" s="188"/>
      <c r="H48" s="188"/>
      <c r="I48" s="192">
        <v>11056237244.918125</v>
      </c>
      <c r="J48" s="188"/>
      <c r="K48" s="188"/>
      <c r="L48" s="188"/>
      <c r="M48" s="10">
        <v>10359889901.390934</v>
      </c>
      <c r="N48" s="10">
        <v>9396668919.4171829</v>
      </c>
      <c r="O48" s="192">
        <v>7986028029.1432686</v>
      </c>
      <c r="P48" s="188"/>
    </row>
    <row r="49" spans="2:16" ht="11.25" customHeight="1" x14ac:dyDescent="0.25">
      <c r="B49" s="27">
        <v>44317</v>
      </c>
      <c r="C49" s="28">
        <v>45536</v>
      </c>
      <c r="D49" s="10">
        <v>40</v>
      </c>
      <c r="E49" s="29">
        <v>1219</v>
      </c>
      <c r="F49" s="289">
        <v>11500000000</v>
      </c>
      <c r="G49" s="188"/>
      <c r="H49" s="188"/>
      <c r="I49" s="192">
        <v>10961648720.686968</v>
      </c>
      <c r="J49" s="188"/>
      <c r="K49" s="188"/>
      <c r="L49" s="188"/>
      <c r="M49" s="10">
        <v>10253837965.775776</v>
      </c>
      <c r="N49" s="10">
        <v>9276824239.3481312</v>
      </c>
      <c r="O49" s="192">
        <v>7850780821.6093397</v>
      </c>
      <c r="P49" s="188"/>
    </row>
    <row r="50" spans="2:16" ht="11.25" customHeight="1" x14ac:dyDescent="0.25">
      <c r="B50" s="27">
        <v>44317</v>
      </c>
      <c r="C50" s="28">
        <v>45566</v>
      </c>
      <c r="D50" s="10">
        <v>41</v>
      </c>
      <c r="E50" s="29">
        <v>1249</v>
      </c>
      <c r="F50" s="289">
        <v>11500000000</v>
      </c>
      <c r="G50" s="188"/>
      <c r="H50" s="188"/>
      <c r="I50" s="192">
        <v>10862679749.382545</v>
      </c>
      <c r="J50" s="188"/>
      <c r="K50" s="188"/>
      <c r="L50" s="188"/>
      <c r="M50" s="10">
        <v>10144580814.090506</v>
      </c>
      <c r="N50" s="10">
        <v>9155387946.2455692</v>
      </c>
      <c r="O50" s="192">
        <v>7716251235.6022434</v>
      </c>
      <c r="P50" s="188"/>
    </row>
    <row r="51" spans="2:16" ht="11.25" customHeight="1" x14ac:dyDescent="0.25">
      <c r="B51" s="27">
        <v>44317</v>
      </c>
      <c r="C51" s="28">
        <v>45597</v>
      </c>
      <c r="D51" s="10">
        <v>42</v>
      </c>
      <c r="E51" s="29">
        <v>1280</v>
      </c>
      <c r="F51" s="289">
        <v>11500000000</v>
      </c>
      <c r="G51" s="188"/>
      <c r="H51" s="188"/>
      <c r="I51" s="192">
        <v>10766360079.38604</v>
      </c>
      <c r="J51" s="188"/>
      <c r="K51" s="188"/>
      <c r="L51" s="188"/>
      <c r="M51" s="10">
        <v>10037575152.359047</v>
      </c>
      <c r="N51" s="10">
        <v>9035777917.3339996</v>
      </c>
      <c r="O51" s="192">
        <v>7583187173.7575588</v>
      </c>
      <c r="P51" s="188"/>
    </row>
    <row r="52" spans="2:16" ht="11.25" customHeight="1" x14ac:dyDescent="0.25">
      <c r="B52" s="27">
        <v>44317</v>
      </c>
      <c r="C52" s="28">
        <v>45627</v>
      </c>
      <c r="D52" s="10">
        <v>43</v>
      </c>
      <c r="E52" s="29">
        <v>1310</v>
      </c>
      <c r="F52" s="289">
        <v>11500000000</v>
      </c>
      <c r="G52" s="188"/>
      <c r="H52" s="188"/>
      <c r="I52" s="192">
        <v>10668339027.997398</v>
      </c>
      <c r="J52" s="188"/>
      <c r="K52" s="188"/>
      <c r="L52" s="188"/>
      <c r="M52" s="10">
        <v>9929863493.8118343</v>
      </c>
      <c r="N52" s="10">
        <v>8916815566.8733025</v>
      </c>
      <c r="O52" s="192">
        <v>7452673491.7696829</v>
      </c>
      <c r="P52" s="188"/>
    </row>
    <row r="53" spans="2:16" ht="11.25" customHeight="1" x14ac:dyDescent="0.25">
      <c r="B53" s="27">
        <v>44317</v>
      </c>
      <c r="C53" s="28">
        <v>45658</v>
      </c>
      <c r="D53" s="10">
        <v>44</v>
      </c>
      <c r="E53" s="29">
        <v>1341</v>
      </c>
      <c r="F53" s="289">
        <v>11500000000</v>
      </c>
      <c r="G53" s="188"/>
      <c r="H53" s="188"/>
      <c r="I53" s="192">
        <v>10573931934.953302</v>
      </c>
      <c r="J53" s="188"/>
      <c r="K53" s="188"/>
      <c r="L53" s="188"/>
      <c r="M53" s="10">
        <v>9825298630.0333157</v>
      </c>
      <c r="N53" s="10">
        <v>8800479947.3537292</v>
      </c>
      <c r="O53" s="192">
        <v>7324285895.8039513</v>
      </c>
      <c r="P53" s="188"/>
    </row>
    <row r="54" spans="2:16" ht="11.25" customHeight="1" x14ac:dyDescent="0.25">
      <c r="B54" s="27">
        <v>44317</v>
      </c>
      <c r="C54" s="28">
        <v>45689</v>
      </c>
      <c r="D54" s="10">
        <v>45</v>
      </c>
      <c r="E54" s="29">
        <v>1372</v>
      </c>
      <c r="F54" s="289">
        <v>11500000000</v>
      </c>
      <c r="G54" s="188"/>
      <c r="H54" s="188"/>
      <c r="I54" s="192">
        <v>10479605892.011469</v>
      </c>
      <c r="J54" s="188"/>
      <c r="K54" s="188"/>
      <c r="L54" s="188"/>
      <c r="M54" s="10">
        <v>9721135084.8668556</v>
      </c>
      <c r="N54" s="10">
        <v>8685036930.9124069</v>
      </c>
      <c r="O54" s="192">
        <v>7197591914.1204834</v>
      </c>
      <c r="P54" s="188"/>
    </row>
    <row r="55" spans="2:16" ht="11.25" customHeight="1" x14ac:dyDescent="0.25">
      <c r="B55" s="27">
        <v>44317</v>
      </c>
      <c r="C55" s="28">
        <v>45717</v>
      </c>
      <c r="D55" s="10">
        <v>46</v>
      </c>
      <c r="E55" s="29">
        <v>1400</v>
      </c>
      <c r="F55" s="289">
        <v>11500000000</v>
      </c>
      <c r="G55" s="188"/>
      <c r="H55" s="188"/>
      <c r="I55" s="192">
        <v>10388523508.301046</v>
      </c>
      <c r="J55" s="188"/>
      <c r="K55" s="188"/>
      <c r="L55" s="188"/>
      <c r="M55" s="10">
        <v>9621880916.8523693</v>
      </c>
      <c r="N55" s="10">
        <v>8576612431.4017487</v>
      </c>
      <c r="O55" s="192">
        <v>7080539443.9385672</v>
      </c>
      <c r="P55" s="188"/>
    </row>
    <row r="56" spans="2:16" ht="11.25" customHeight="1" x14ac:dyDescent="0.25">
      <c r="B56" s="27">
        <v>44317</v>
      </c>
      <c r="C56" s="28">
        <v>45748</v>
      </c>
      <c r="D56" s="10">
        <v>47</v>
      </c>
      <c r="E56" s="29">
        <v>1431</v>
      </c>
      <c r="F56" s="289">
        <v>11500000000</v>
      </c>
      <c r="G56" s="188"/>
      <c r="H56" s="188"/>
      <c r="I56" s="192">
        <v>10299390335.424536</v>
      </c>
      <c r="J56" s="188"/>
      <c r="K56" s="188"/>
      <c r="L56" s="188"/>
      <c r="M56" s="10">
        <v>9523146108.93536</v>
      </c>
      <c r="N56" s="10">
        <v>8467015366.6426029</v>
      </c>
      <c r="O56" s="192">
        <v>6960453377.5454397</v>
      </c>
      <c r="P56" s="188"/>
    </row>
    <row r="57" spans="2:16" ht="11.25" customHeight="1" x14ac:dyDescent="0.25">
      <c r="B57" s="27">
        <v>44317</v>
      </c>
      <c r="C57" s="28">
        <v>45778</v>
      </c>
      <c r="D57" s="10">
        <v>48</v>
      </c>
      <c r="E57" s="29">
        <v>1461</v>
      </c>
      <c r="F57" s="289">
        <v>11500000000</v>
      </c>
      <c r="G57" s="188"/>
      <c r="H57" s="188"/>
      <c r="I57" s="192">
        <v>10207120319.490713</v>
      </c>
      <c r="J57" s="188"/>
      <c r="K57" s="188"/>
      <c r="L57" s="188"/>
      <c r="M57" s="10">
        <v>9422338978.1144543</v>
      </c>
      <c r="N57" s="10">
        <v>8356768896.7788773</v>
      </c>
      <c r="O57" s="192">
        <v>6841662654.7691231</v>
      </c>
      <c r="P57" s="188"/>
    </row>
    <row r="58" spans="2:16" ht="11.25" customHeight="1" x14ac:dyDescent="0.25">
      <c r="B58" s="27">
        <v>44317</v>
      </c>
      <c r="C58" s="28">
        <v>45809</v>
      </c>
      <c r="D58" s="10">
        <v>49</v>
      </c>
      <c r="E58" s="29">
        <v>1492</v>
      </c>
      <c r="F58" s="289">
        <v>11500000000</v>
      </c>
      <c r="G58" s="188"/>
      <c r="H58" s="188"/>
      <c r="I58" s="192">
        <v>10114669968.095743</v>
      </c>
      <c r="J58" s="188"/>
      <c r="K58" s="188"/>
      <c r="L58" s="188"/>
      <c r="M58" s="10">
        <v>9321160497.0257854</v>
      </c>
      <c r="N58" s="10">
        <v>8246007900.6675148</v>
      </c>
      <c r="O58" s="192">
        <v>6722388854.062295</v>
      </c>
      <c r="P58" s="188"/>
    </row>
    <row r="59" spans="2:16" ht="11.25" customHeight="1" x14ac:dyDescent="0.25">
      <c r="B59" s="27">
        <v>44317</v>
      </c>
      <c r="C59" s="28">
        <v>45839</v>
      </c>
      <c r="D59" s="10">
        <v>50</v>
      </c>
      <c r="E59" s="29">
        <v>1522</v>
      </c>
      <c r="F59" s="289">
        <v>11500000000</v>
      </c>
      <c r="G59" s="188"/>
      <c r="H59" s="188"/>
      <c r="I59" s="192">
        <v>10023678533.027611</v>
      </c>
      <c r="J59" s="188"/>
      <c r="K59" s="188"/>
      <c r="L59" s="188"/>
      <c r="M59" s="10">
        <v>9222145282.6123428</v>
      </c>
      <c r="N59" s="10">
        <v>8138333589.6184053</v>
      </c>
      <c r="O59" s="192">
        <v>6607413022.0522518</v>
      </c>
      <c r="P59" s="188"/>
    </row>
    <row r="60" spans="2:16" ht="11.25" customHeight="1" x14ac:dyDescent="0.25">
      <c r="B60" s="27">
        <v>44317</v>
      </c>
      <c r="C60" s="28">
        <v>45870</v>
      </c>
      <c r="D60" s="10">
        <v>51</v>
      </c>
      <c r="E60" s="29">
        <v>1553</v>
      </c>
      <c r="F60" s="289">
        <v>11500000000</v>
      </c>
      <c r="G60" s="188"/>
      <c r="H60" s="188"/>
      <c r="I60" s="192">
        <v>9936055757.9948959</v>
      </c>
      <c r="J60" s="188"/>
      <c r="K60" s="188"/>
      <c r="L60" s="188"/>
      <c r="M60" s="10">
        <v>9126024463.6215153</v>
      </c>
      <c r="N60" s="10">
        <v>8033027420.493762</v>
      </c>
      <c r="O60" s="192">
        <v>6494292368.0550518</v>
      </c>
      <c r="P60" s="188"/>
    </row>
    <row r="61" spans="2:16" ht="11.25" customHeight="1" x14ac:dyDescent="0.25">
      <c r="B61" s="27">
        <v>44317</v>
      </c>
      <c r="C61" s="28">
        <v>45901</v>
      </c>
      <c r="D61" s="10">
        <v>52</v>
      </c>
      <c r="E61" s="29">
        <v>1584</v>
      </c>
      <c r="F61" s="289">
        <v>11500000000</v>
      </c>
      <c r="G61" s="188"/>
      <c r="H61" s="188"/>
      <c r="I61" s="192">
        <v>9845537243.7360668</v>
      </c>
      <c r="J61" s="188"/>
      <c r="K61" s="188"/>
      <c r="L61" s="188"/>
      <c r="M61" s="10">
        <v>9027548016.8909645</v>
      </c>
      <c r="N61" s="10">
        <v>7926136016.1864853</v>
      </c>
      <c r="O61" s="192">
        <v>6380735279.8713379</v>
      </c>
      <c r="P61" s="188"/>
    </row>
    <row r="62" spans="2:16" ht="11.25" customHeight="1" x14ac:dyDescent="0.25">
      <c r="B62" s="27">
        <v>44317</v>
      </c>
      <c r="C62" s="28">
        <v>45931</v>
      </c>
      <c r="D62" s="10">
        <v>53</v>
      </c>
      <c r="E62" s="29">
        <v>1614</v>
      </c>
      <c r="F62" s="289">
        <v>11500000000</v>
      </c>
      <c r="G62" s="188"/>
      <c r="H62" s="188"/>
      <c r="I62" s="192">
        <v>9762495153.5813942</v>
      </c>
      <c r="J62" s="188"/>
      <c r="K62" s="188"/>
      <c r="L62" s="188"/>
      <c r="M62" s="10">
        <v>8936712351.0583153</v>
      </c>
      <c r="N62" s="10">
        <v>7827070765.6221199</v>
      </c>
      <c r="O62" s="192">
        <v>6275156339.2168274</v>
      </c>
      <c r="P62" s="188"/>
    </row>
    <row r="63" spans="2:16" ht="11.25" customHeight="1" x14ac:dyDescent="0.25">
      <c r="B63" s="27">
        <v>44317</v>
      </c>
      <c r="C63" s="28">
        <v>45962</v>
      </c>
      <c r="D63" s="10">
        <v>54</v>
      </c>
      <c r="E63" s="29">
        <v>1645</v>
      </c>
      <c r="F63" s="289">
        <v>11500000000</v>
      </c>
      <c r="G63" s="188"/>
      <c r="H63" s="188"/>
      <c r="I63" s="192">
        <v>9679624029.4344444</v>
      </c>
      <c r="J63" s="188"/>
      <c r="K63" s="188"/>
      <c r="L63" s="188"/>
      <c r="M63" s="10">
        <v>8845822409.8392582</v>
      </c>
      <c r="N63" s="10">
        <v>7727762922.0978918</v>
      </c>
      <c r="O63" s="192">
        <v>6169297300.261817</v>
      </c>
      <c r="P63" s="188"/>
    </row>
    <row r="64" spans="2:16" ht="11.25" customHeight="1" x14ac:dyDescent="0.25">
      <c r="B64" s="27">
        <v>44317</v>
      </c>
      <c r="C64" s="28">
        <v>45992</v>
      </c>
      <c r="D64" s="10">
        <v>55</v>
      </c>
      <c r="E64" s="29">
        <v>1675</v>
      </c>
      <c r="F64" s="289">
        <v>11500000000</v>
      </c>
      <c r="G64" s="188"/>
      <c r="H64" s="188"/>
      <c r="I64" s="192">
        <v>9585116573.7430897</v>
      </c>
      <c r="J64" s="188"/>
      <c r="K64" s="188"/>
      <c r="L64" s="188"/>
      <c r="M64" s="10">
        <v>8745077983.8150921</v>
      </c>
      <c r="N64" s="10">
        <v>7620948517.2618971</v>
      </c>
      <c r="O64" s="192">
        <v>6059084661.219408</v>
      </c>
      <c r="P64" s="188"/>
    </row>
    <row r="65" spans="2:16" ht="11.25" customHeight="1" x14ac:dyDescent="0.25">
      <c r="B65" s="27">
        <v>44317</v>
      </c>
      <c r="C65" s="28">
        <v>46023</v>
      </c>
      <c r="D65" s="10">
        <v>56</v>
      </c>
      <c r="E65" s="29">
        <v>1706</v>
      </c>
      <c r="F65" s="289">
        <v>11500000000</v>
      </c>
      <c r="G65" s="188"/>
      <c r="H65" s="188"/>
      <c r="I65" s="192">
        <v>9501269481.4661522</v>
      </c>
      <c r="J65" s="188"/>
      <c r="K65" s="188"/>
      <c r="L65" s="188"/>
      <c r="M65" s="10">
        <v>8653876689.8395786</v>
      </c>
      <c r="N65" s="10">
        <v>7522291113.0999537</v>
      </c>
      <c r="O65" s="192">
        <v>5955315153.7174549</v>
      </c>
      <c r="P65" s="188"/>
    </row>
    <row r="66" spans="2:16" ht="11.25" customHeight="1" x14ac:dyDescent="0.25">
      <c r="B66" s="27">
        <v>44317</v>
      </c>
      <c r="C66" s="28">
        <v>46054</v>
      </c>
      <c r="D66" s="10">
        <v>57</v>
      </c>
      <c r="E66" s="29">
        <v>1737</v>
      </c>
      <c r="F66" s="289">
        <v>9000000000</v>
      </c>
      <c r="G66" s="188"/>
      <c r="H66" s="188"/>
      <c r="I66" s="192">
        <v>9417960048.8544807</v>
      </c>
      <c r="J66" s="188"/>
      <c r="K66" s="188"/>
      <c r="L66" s="188"/>
      <c r="M66" s="10">
        <v>8563448484.1331863</v>
      </c>
      <c r="N66" s="10">
        <v>7424756519.4025908</v>
      </c>
      <c r="O66" s="192">
        <v>5853201139.6802731</v>
      </c>
      <c r="P66" s="188"/>
    </row>
    <row r="67" spans="2:16" ht="11.25" customHeight="1" x14ac:dyDescent="0.25">
      <c r="B67" s="27">
        <v>44317</v>
      </c>
      <c r="C67" s="28">
        <v>46082</v>
      </c>
      <c r="D67" s="10">
        <v>58</v>
      </c>
      <c r="E67" s="29">
        <v>1765</v>
      </c>
      <c r="F67" s="289">
        <v>9000000000</v>
      </c>
      <c r="G67" s="188"/>
      <c r="H67" s="188"/>
      <c r="I67" s="192">
        <v>9335061498.6113625</v>
      </c>
      <c r="J67" s="188"/>
      <c r="K67" s="188"/>
      <c r="L67" s="188"/>
      <c r="M67" s="10">
        <v>8475067230.3797636</v>
      </c>
      <c r="N67" s="10">
        <v>7331246043.84552</v>
      </c>
      <c r="O67" s="192">
        <v>5757368647.2549353</v>
      </c>
      <c r="P67" s="188"/>
    </row>
    <row r="68" spans="2:16" ht="11.25" customHeight="1" x14ac:dyDescent="0.25">
      <c r="B68" s="27">
        <v>44317</v>
      </c>
      <c r="C68" s="28">
        <v>46113</v>
      </c>
      <c r="D68" s="10">
        <v>59</v>
      </c>
      <c r="E68" s="29">
        <v>1796</v>
      </c>
      <c r="F68" s="289">
        <v>9000000000</v>
      </c>
      <c r="G68" s="188"/>
      <c r="H68" s="188"/>
      <c r="I68" s="192">
        <v>9252679407.6472416</v>
      </c>
      <c r="J68" s="188"/>
      <c r="K68" s="188"/>
      <c r="L68" s="188"/>
      <c r="M68" s="10">
        <v>8386027117.4262953</v>
      </c>
      <c r="N68" s="10">
        <v>7235774076.6928473</v>
      </c>
      <c r="O68" s="192">
        <v>5658324643.8987465</v>
      </c>
      <c r="P68" s="188"/>
    </row>
    <row r="69" spans="2:16" ht="11.25" customHeight="1" x14ac:dyDescent="0.25">
      <c r="B69" s="27">
        <v>44317</v>
      </c>
      <c r="C69" s="28">
        <v>46143</v>
      </c>
      <c r="D69" s="10">
        <v>60</v>
      </c>
      <c r="E69" s="29">
        <v>1826</v>
      </c>
      <c r="F69" s="289">
        <v>9000000000</v>
      </c>
      <c r="G69" s="188"/>
      <c r="H69" s="188"/>
      <c r="I69" s="192">
        <v>9170465349.6942005</v>
      </c>
      <c r="J69" s="188"/>
      <c r="K69" s="188"/>
      <c r="L69" s="188"/>
      <c r="M69" s="10">
        <v>8297871064.3198824</v>
      </c>
      <c r="N69" s="10">
        <v>7142087812.3200684</v>
      </c>
      <c r="O69" s="192">
        <v>5562168381.0448151</v>
      </c>
      <c r="P69" s="188"/>
    </row>
    <row r="70" spans="2:16" ht="11.25" customHeight="1" x14ac:dyDescent="0.25">
      <c r="B70" s="27">
        <v>44317</v>
      </c>
      <c r="C70" s="28">
        <v>46174</v>
      </c>
      <c r="D70" s="10">
        <v>61</v>
      </c>
      <c r="E70" s="29">
        <v>1857</v>
      </c>
      <c r="F70" s="289">
        <v>9000000000</v>
      </c>
      <c r="G70" s="188"/>
      <c r="H70" s="188"/>
      <c r="I70" s="192">
        <v>9087528802.2292137</v>
      </c>
      <c r="J70" s="188"/>
      <c r="K70" s="188"/>
      <c r="L70" s="188"/>
      <c r="M70" s="10">
        <v>8208879629.3306456</v>
      </c>
      <c r="N70" s="10">
        <v>7047522702.9993057</v>
      </c>
      <c r="O70" s="192">
        <v>5465275377.5235052</v>
      </c>
      <c r="P70" s="188"/>
    </row>
    <row r="71" spans="2:16" ht="11.25" customHeight="1" x14ac:dyDescent="0.25">
      <c r="B71" s="27">
        <v>44317</v>
      </c>
      <c r="C71" s="28">
        <v>46204</v>
      </c>
      <c r="D71" s="10">
        <v>62</v>
      </c>
      <c r="E71" s="29">
        <v>1887</v>
      </c>
      <c r="F71" s="289">
        <v>9000000000</v>
      </c>
      <c r="G71" s="188"/>
      <c r="H71" s="188"/>
      <c r="I71" s="192">
        <v>9005304586.3743629</v>
      </c>
      <c r="J71" s="188"/>
      <c r="K71" s="188"/>
      <c r="L71" s="188"/>
      <c r="M71" s="10">
        <v>8121253258.6348248</v>
      </c>
      <c r="N71" s="10">
        <v>6955132651.6044436</v>
      </c>
      <c r="O71" s="192">
        <v>5371518389.3643293</v>
      </c>
      <c r="P71" s="188"/>
    </row>
    <row r="72" spans="2:16" ht="11.25" customHeight="1" x14ac:dyDescent="0.25">
      <c r="B72" s="27">
        <v>44317</v>
      </c>
      <c r="C72" s="28">
        <v>46235</v>
      </c>
      <c r="D72" s="10">
        <v>63</v>
      </c>
      <c r="E72" s="29">
        <v>1918</v>
      </c>
      <c r="F72" s="289">
        <v>9000000000</v>
      </c>
      <c r="G72" s="188"/>
      <c r="H72" s="188"/>
      <c r="I72" s="192">
        <v>8923115811.8843975</v>
      </c>
      <c r="J72" s="188"/>
      <c r="K72" s="188"/>
      <c r="L72" s="188"/>
      <c r="M72" s="10">
        <v>8033484428.3922424</v>
      </c>
      <c r="N72" s="10">
        <v>6862469267.439292</v>
      </c>
      <c r="O72" s="192">
        <v>5277505341.0848322</v>
      </c>
      <c r="P72" s="188"/>
    </row>
    <row r="73" spans="2:16" ht="11.25" customHeight="1" x14ac:dyDescent="0.25">
      <c r="B73" s="27">
        <v>44317</v>
      </c>
      <c r="C73" s="28">
        <v>46266</v>
      </c>
      <c r="D73" s="10">
        <v>64</v>
      </c>
      <c r="E73" s="29">
        <v>1949</v>
      </c>
      <c r="F73" s="289">
        <v>9000000000</v>
      </c>
      <c r="G73" s="188"/>
      <c r="H73" s="188"/>
      <c r="I73" s="192">
        <v>8841790805.4215412</v>
      </c>
      <c r="J73" s="188"/>
      <c r="K73" s="188"/>
      <c r="L73" s="188"/>
      <c r="M73" s="10">
        <v>7946766292.5881348</v>
      </c>
      <c r="N73" s="10">
        <v>6771127477.7829342</v>
      </c>
      <c r="O73" s="192">
        <v>5185204374.2732058</v>
      </c>
      <c r="P73" s="188"/>
    </row>
    <row r="74" spans="2:16" ht="11.25" customHeight="1" x14ac:dyDescent="0.25">
      <c r="B74" s="27">
        <v>44317</v>
      </c>
      <c r="C74" s="28">
        <v>46296</v>
      </c>
      <c r="D74" s="10">
        <v>65</v>
      </c>
      <c r="E74" s="29">
        <v>1979</v>
      </c>
      <c r="F74" s="289">
        <v>9000000000</v>
      </c>
      <c r="G74" s="188"/>
      <c r="H74" s="188"/>
      <c r="I74" s="192">
        <v>8761120299.5343304</v>
      </c>
      <c r="J74" s="188"/>
      <c r="K74" s="188"/>
      <c r="L74" s="188"/>
      <c r="M74" s="10">
        <v>7861336921.2143908</v>
      </c>
      <c r="N74" s="10">
        <v>6681850064.4881525</v>
      </c>
      <c r="O74" s="192">
        <v>5095862466.1892376</v>
      </c>
      <c r="P74" s="188"/>
    </row>
    <row r="75" spans="2:16" ht="11.25" customHeight="1" x14ac:dyDescent="0.25">
      <c r="B75" s="27">
        <v>44317</v>
      </c>
      <c r="C75" s="28">
        <v>46327</v>
      </c>
      <c r="D75" s="10">
        <v>66</v>
      </c>
      <c r="E75" s="29">
        <v>2010</v>
      </c>
      <c r="F75" s="289">
        <v>9000000000</v>
      </c>
      <c r="G75" s="188"/>
      <c r="H75" s="188"/>
      <c r="I75" s="192">
        <v>8677618552.7620964</v>
      </c>
      <c r="J75" s="188"/>
      <c r="K75" s="188"/>
      <c r="L75" s="188"/>
      <c r="M75" s="10">
        <v>7773204630.2180729</v>
      </c>
      <c r="N75" s="10">
        <v>6590138016.7545023</v>
      </c>
      <c r="O75" s="192">
        <v>5004631460.1510801</v>
      </c>
      <c r="P75" s="188"/>
    </row>
    <row r="76" spans="2:16" ht="11.25" customHeight="1" x14ac:dyDescent="0.25">
      <c r="B76" s="27">
        <v>44317</v>
      </c>
      <c r="C76" s="28">
        <v>46357</v>
      </c>
      <c r="D76" s="10">
        <v>67</v>
      </c>
      <c r="E76" s="29">
        <v>2040</v>
      </c>
      <c r="F76" s="289">
        <v>9000000000</v>
      </c>
      <c r="G76" s="188"/>
      <c r="H76" s="188"/>
      <c r="I76" s="192">
        <v>8596658751.9751434</v>
      </c>
      <c r="J76" s="188"/>
      <c r="K76" s="188"/>
      <c r="L76" s="188"/>
      <c r="M76" s="10">
        <v>7688042809.6930056</v>
      </c>
      <c r="N76" s="10">
        <v>6501895268.4645929</v>
      </c>
      <c r="O76" s="192">
        <v>4917378575.1763678</v>
      </c>
      <c r="P76" s="188"/>
    </row>
    <row r="77" spans="2:16" ht="11.25" customHeight="1" x14ac:dyDescent="0.25">
      <c r="B77" s="27">
        <v>44317</v>
      </c>
      <c r="C77" s="28">
        <v>46388</v>
      </c>
      <c r="D77" s="10">
        <v>68</v>
      </c>
      <c r="E77" s="29">
        <v>2071</v>
      </c>
      <c r="F77" s="289">
        <v>9000000000</v>
      </c>
      <c r="G77" s="188"/>
      <c r="H77" s="188"/>
      <c r="I77" s="192">
        <v>8516422585.829483</v>
      </c>
      <c r="J77" s="188"/>
      <c r="K77" s="188"/>
      <c r="L77" s="188"/>
      <c r="M77" s="10">
        <v>7603369344.757452</v>
      </c>
      <c r="N77" s="10">
        <v>6413932085.7292147</v>
      </c>
      <c r="O77" s="192">
        <v>4830306083.1035891</v>
      </c>
      <c r="P77" s="188"/>
    </row>
    <row r="78" spans="2:16" ht="11.25" customHeight="1" x14ac:dyDescent="0.25">
      <c r="B78" s="27">
        <v>44317</v>
      </c>
      <c r="C78" s="28">
        <v>46419</v>
      </c>
      <c r="D78" s="10">
        <v>69</v>
      </c>
      <c r="E78" s="29">
        <v>2102</v>
      </c>
      <c r="F78" s="289">
        <v>9000000000</v>
      </c>
      <c r="G78" s="188"/>
      <c r="H78" s="188"/>
      <c r="I78" s="192">
        <v>8436391727.6725111</v>
      </c>
      <c r="J78" s="188"/>
      <c r="K78" s="188"/>
      <c r="L78" s="188"/>
      <c r="M78" s="10">
        <v>7519143974.6595201</v>
      </c>
      <c r="N78" s="10">
        <v>6326751301.9185829</v>
      </c>
      <c r="O78" s="192">
        <v>4744469698.7151127</v>
      </c>
      <c r="P78" s="188"/>
    </row>
    <row r="79" spans="2:16" ht="11.25" customHeight="1" x14ac:dyDescent="0.25">
      <c r="B79" s="27">
        <v>44317</v>
      </c>
      <c r="C79" s="28">
        <v>46447</v>
      </c>
      <c r="D79" s="10">
        <v>70</v>
      </c>
      <c r="E79" s="29">
        <v>2130</v>
      </c>
      <c r="F79" s="289">
        <v>9000000000</v>
      </c>
      <c r="G79" s="188"/>
      <c r="H79" s="188"/>
      <c r="I79" s="192">
        <v>8357259685.8223066</v>
      </c>
      <c r="J79" s="188"/>
      <c r="K79" s="188"/>
      <c r="L79" s="188"/>
      <c r="M79" s="10">
        <v>7437203821.1632309</v>
      </c>
      <c r="N79" s="10">
        <v>6243428785.3069191</v>
      </c>
      <c r="O79" s="192">
        <v>4664070299.8206596</v>
      </c>
      <c r="P79" s="188"/>
    </row>
    <row r="80" spans="2:16" ht="11.25" customHeight="1" x14ac:dyDescent="0.25">
      <c r="B80" s="27">
        <v>44317</v>
      </c>
      <c r="C80" s="28">
        <v>46478</v>
      </c>
      <c r="D80" s="10">
        <v>71</v>
      </c>
      <c r="E80" s="29">
        <v>2161</v>
      </c>
      <c r="F80" s="289">
        <v>9000000000</v>
      </c>
      <c r="G80" s="188"/>
      <c r="H80" s="188"/>
      <c r="I80" s="192">
        <v>8278168270.1192627</v>
      </c>
      <c r="J80" s="188"/>
      <c r="K80" s="188"/>
      <c r="L80" s="188"/>
      <c r="M80" s="10">
        <v>7354324956.8661308</v>
      </c>
      <c r="N80" s="10">
        <v>6158151756.5780678</v>
      </c>
      <c r="O80" s="192">
        <v>4580880177.7617931</v>
      </c>
      <c r="P80" s="188"/>
    </row>
    <row r="81" spans="2:16" ht="11.25" customHeight="1" x14ac:dyDescent="0.25">
      <c r="B81" s="27">
        <v>44317</v>
      </c>
      <c r="C81" s="28">
        <v>46508</v>
      </c>
      <c r="D81" s="10">
        <v>72</v>
      </c>
      <c r="E81" s="29">
        <v>2191</v>
      </c>
      <c r="F81" s="289">
        <v>6500000000</v>
      </c>
      <c r="G81" s="188"/>
      <c r="H81" s="188"/>
      <c r="I81" s="192">
        <v>8199855155.5205669</v>
      </c>
      <c r="J81" s="188"/>
      <c r="K81" s="188"/>
      <c r="L81" s="188"/>
      <c r="M81" s="10">
        <v>7272794342.0864973</v>
      </c>
      <c r="N81" s="10">
        <v>6074893178.9090233</v>
      </c>
      <c r="O81" s="192">
        <v>4500422363.4543533</v>
      </c>
      <c r="P81" s="188"/>
    </row>
    <row r="82" spans="2:16" ht="11.25" customHeight="1" x14ac:dyDescent="0.25">
      <c r="B82" s="27">
        <v>44317</v>
      </c>
      <c r="C82" s="28">
        <v>46539</v>
      </c>
      <c r="D82" s="10">
        <v>73</v>
      </c>
      <c r="E82" s="29">
        <v>2222</v>
      </c>
      <c r="F82" s="289">
        <v>6500000000</v>
      </c>
      <c r="G82" s="188"/>
      <c r="H82" s="188"/>
      <c r="I82" s="192">
        <v>8121492793.6869564</v>
      </c>
      <c r="J82" s="188"/>
      <c r="K82" s="188"/>
      <c r="L82" s="188"/>
      <c r="M82" s="10">
        <v>7191074171.9250145</v>
      </c>
      <c r="N82" s="10">
        <v>5991357024.8255329</v>
      </c>
      <c r="O82" s="192">
        <v>4419737212.4372559</v>
      </c>
      <c r="P82" s="188"/>
    </row>
    <row r="83" spans="2:16" ht="11.25" customHeight="1" x14ac:dyDescent="0.25">
      <c r="B83" s="27">
        <v>44317</v>
      </c>
      <c r="C83" s="28">
        <v>46569</v>
      </c>
      <c r="D83" s="10">
        <v>74</v>
      </c>
      <c r="E83" s="29">
        <v>2252</v>
      </c>
      <c r="F83" s="289">
        <v>6500000000</v>
      </c>
      <c r="G83" s="188"/>
      <c r="H83" s="188"/>
      <c r="I83" s="192">
        <v>8044067019.7726002</v>
      </c>
      <c r="J83" s="188"/>
      <c r="K83" s="188"/>
      <c r="L83" s="188"/>
      <c r="M83" s="10">
        <v>7110827538.4799681</v>
      </c>
      <c r="N83" s="10">
        <v>5909916496.9915009</v>
      </c>
      <c r="O83" s="192">
        <v>4341788620.8889351</v>
      </c>
      <c r="P83" s="188"/>
    </row>
    <row r="84" spans="2:16" ht="11.25" customHeight="1" x14ac:dyDescent="0.25">
      <c r="B84" s="27">
        <v>44317</v>
      </c>
      <c r="C84" s="28">
        <v>46600</v>
      </c>
      <c r="D84" s="10">
        <v>75</v>
      </c>
      <c r="E84" s="29">
        <v>2283</v>
      </c>
      <c r="F84" s="289">
        <v>6500000000</v>
      </c>
      <c r="G84" s="188"/>
      <c r="H84" s="188"/>
      <c r="I84" s="192">
        <v>7966227364.3109484</v>
      </c>
      <c r="J84" s="188"/>
      <c r="K84" s="188"/>
      <c r="L84" s="188"/>
      <c r="M84" s="10">
        <v>7030074734.2975397</v>
      </c>
      <c r="N84" s="10">
        <v>5827942171.03228</v>
      </c>
      <c r="O84" s="192">
        <v>4263430470.5832672</v>
      </c>
      <c r="P84" s="188"/>
    </row>
    <row r="85" spans="2:16" ht="11.25" customHeight="1" x14ac:dyDescent="0.25">
      <c r="B85" s="27">
        <v>44317</v>
      </c>
      <c r="C85" s="28">
        <v>46631</v>
      </c>
      <c r="D85" s="10">
        <v>76</v>
      </c>
      <c r="E85" s="29">
        <v>2314</v>
      </c>
      <c r="F85" s="289">
        <v>6500000000</v>
      </c>
      <c r="G85" s="188"/>
      <c r="H85" s="188"/>
      <c r="I85" s="192">
        <v>7888715197.618557</v>
      </c>
      <c r="J85" s="188"/>
      <c r="K85" s="188"/>
      <c r="L85" s="188"/>
      <c r="M85" s="10">
        <v>6949863913.7917242</v>
      </c>
      <c r="N85" s="10">
        <v>5746794738.0921955</v>
      </c>
      <c r="O85" s="192">
        <v>4186260559.578721</v>
      </c>
      <c r="P85" s="188"/>
    </row>
    <row r="86" spans="2:16" ht="11.25" customHeight="1" x14ac:dyDescent="0.25">
      <c r="B86" s="27">
        <v>44317</v>
      </c>
      <c r="C86" s="28">
        <v>46661</v>
      </c>
      <c r="D86" s="10">
        <v>77</v>
      </c>
      <c r="E86" s="29">
        <v>2344</v>
      </c>
      <c r="F86" s="289">
        <v>6500000000</v>
      </c>
      <c r="G86" s="188"/>
      <c r="H86" s="188"/>
      <c r="I86" s="192">
        <v>7810584901.8021135</v>
      </c>
      <c r="J86" s="188"/>
      <c r="K86" s="188"/>
      <c r="L86" s="188"/>
      <c r="M86" s="10">
        <v>6869737482.6423292</v>
      </c>
      <c r="N86" s="10">
        <v>5666557414.5334759</v>
      </c>
      <c r="O86" s="192">
        <v>4110890866.2954998</v>
      </c>
      <c r="P86" s="188"/>
    </row>
    <row r="87" spans="2:16" ht="11.25" customHeight="1" x14ac:dyDescent="0.25">
      <c r="B87" s="27">
        <v>44317</v>
      </c>
      <c r="C87" s="28">
        <v>46692</v>
      </c>
      <c r="D87" s="10">
        <v>78</v>
      </c>
      <c r="E87" s="29">
        <v>2375</v>
      </c>
      <c r="F87" s="289">
        <v>6500000000</v>
      </c>
      <c r="G87" s="188"/>
      <c r="H87" s="188"/>
      <c r="I87" s="192">
        <v>7734234822.0707693</v>
      </c>
      <c r="J87" s="188"/>
      <c r="K87" s="188"/>
      <c r="L87" s="188"/>
      <c r="M87" s="10">
        <v>6791046694.135788</v>
      </c>
      <c r="N87" s="10">
        <v>5587402548.4291649</v>
      </c>
      <c r="O87" s="192">
        <v>4036298115.6170459</v>
      </c>
      <c r="P87" s="188"/>
    </row>
    <row r="88" spans="2:16" ht="11.25" customHeight="1" x14ac:dyDescent="0.25">
      <c r="B88" s="27">
        <v>44317</v>
      </c>
      <c r="C88" s="28">
        <v>46722</v>
      </c>
      <c r="D88" s="10">
        <v>79</v>
      </c>
      <c r="E88" s="29">
        <v>2405</v>
      </c>
      <c r="F88" s="289">
        <v>5000000000</v>
      </c>
      <c r="G88" s="188"/>
      <c r="H88" s="188"/>
      <c r="I88" s="192">
        <v>7657054076.3719931</v>
      </c>
      <c r="J88" s="188"/>
      <c r="K88" s="188"/>
      <c r="L88" s="188"/>
      <c r="M88" s="10">
        <v>6712242487.4632187</v>
      </c>
      <c r="N88" s="10">
        <v>5508973074.3931799</v>
      </c>
      <c r="O88" s="192">
        <v>3963327920.7564058</v>
      </c>
      <c r="P88" s="188"/>
    </row>
    <row r="89" spans="2:16" ht="11.25" customHeight="1" x14ac:dyDescent="0.25">
      <c r="B89" s="27">
        <v>44317</v>
      </c>
      <c r="C89" s="28">
        <v>46753</v>
      </c>
      <c r="D89" s="10">
        <v>80</v>
      </c>
      <c r="E89" s="29">
        <v>2436</v>
      </c>
      <c r="F89" s="289">
        <v>5000000000</v>
      </c>
      <c r="G89" s="188"/>
      <c r="H89" s="188"/>
      <c r="I89" s="192">
        <v>7579775423.3127308</v>
      </c>
      <c r="J89" s="188"/>
      <c r="K89" s="188"/>
      <c r="L89" s="188"/>
      <c r="M89" s="10">
        <v>6633229762.4191647</v>
      </c>
      <c r="N89" s="10">
        <v>5430279027.6612949</v>
      </c>
      <c r="O89" s="192">
        <v>3890165898.3003092</v>
      </c>
      <c r="P89" s="188"/>
    </row>
    <row r="90" spans="2:16" ht="11.25" customHeight="1" x14ac:dyDescent="0.25">
      <c r="B90" s="27">
        <v>44317</v>
      </c>
      <c r="C90" s="28">
        <v>46784</v>
      </c>
      <c r="D90" s="10">
        <v>81</v>
      </c>
      <c r="E90" s="29">
        <v>2467</v>
      </c>
      <c r="F90" s="289">
        <v>5000000000</v>
      </c>
      <c r="G90" s="188"/>
      <c r="H90" s="188"/>
      <c r="I90" s="192">
        <v>7502722705.44172</v>
      </c>
      <c r="J90" s="188"/>
      <c r="K90" s="188"/>
      <c r="L90" s="188"/>
      <c r="M90" s="10">
        <v>6554663136.8963251</v>
      </c>
      <c r="N90" s="10">
        <v>5352313889.4007025</v>
      </c>
      <c r="O90" s="192">
        <v>3818072503.2176247</v>
      </c>
      <c r="P90" s="188"/>
    </row>
    <row r="91" spans="2:16" ht="11.25" customHeight="1" x14ac:dyDescent="0.25">
      <c r="B91" s="27">
        <v>44317</v>
      </c>
      <c r="C91" s="28">
        <v>46813</v>
      </c>
      <c r="D91" s="10">
        <v>82</v>
      </c>
      <c r="E91" s="29">
        <v>2496</v>
      </c>
      <c r="F91" s="289">
        <v>5000000000</v>
      </c>
      <c r="G91" s="188"/>
      <c r="H91" s="188"/>
      <c r="I91" s="192">
        <v>7424928191.2493429</v>
      </c>
      <c r="J91" s="188"/>
      <c r="K91" s="188"/>
      <c r="L91" s="188"/>
      <c r="M91" s="10">
        <v>6476406215.0949764</v>
      </c>
      <c r="N91" s="10">
        <v>5275829119.5965576</v>
      </c>
      <c r="O91" s="192">
        <v>3748597957.090445</v>
      </c>
      <c r="P91" s="188"/>
    </row>
    <row r="92" spans="2:16" ht="11.25" customHeight="1" x14ac:dyDescent="0.25">
      <c r="B92" s="27">
        <v>44317</v>
      </c>
      <c r="C92" s="28">
        <v>46844</v>
      </c>
      <c r="D92" s="10">
        <v>83</v>
      </c>
      <c r="E92" s="29">
        <v>2527</v>
      </c>
      <c r="F92" s="289">
        <v>5000000000</v>
      </c>
      <c r="G92" s="188"/>
      <c r="H92" s="188"/>
      <c r="I92" s="192">
        <v>7347520919.4928436</v>
      </c>
      <c r="J92" s="188"/>
      <c r="K92" s="188"/>
      <c r="L92" s="188"/>
      <c r="M92" s="10">
        <v>6398017643.3192005</v>
      </c>
      <c r="N92" s="10">
        <v>5198716872.7940788</v>
      </c>
      <c r="O92" s="192">
        <v>3678162642.220892</v>
      </c>
      <c r="P92" s="188"/>
    </row>
    <row r="93" spans="2:16" ht="11.25" customHeight="1" x14ac:dyDescent="0.25">
      <c r="B93" s="27">
        <v>44317</v>
      </c>
      <c r="C93" s="28">
        <v>46874</v>
      </c>
      <c r="D93" s="10">
        <v>84</v>
      </c>
      <c r="E93" s="29">
        <v>2557</v>
      </c>
      <c r="F93" s="289">
        <v>5000000000</v>
      </c>
      <c r="G93" s="188"/>
      <c r="H93" s="188"/>
      <c r="I93" s="192">
        <v>7270424437.7846756</v>
      </c>
      <c r="J93" s="188"/>
      <c r="K93" s="188"/>
      <c r="L93" s="188"/>
      <c r="M93" s="10">
        <v>6320492606.3888559</v>
      </c>
      <c r="N93" s="10">
        <v>5123083419.0752316</v>
      </c>
      <c r="O93" s="192">
        <v>3609792797.9843836</v>
      </c>
      <c r="P93" s="188"/>
    </row>
    <row r="94" spans="2:16" ht="11.25" customHeight="1" x14ac:dyDescent="0.25">
      <c r="B94" s="27">
        <v>44317</v>
      </c>
      <c r="C94" s="28">
        <v>46905</v>
      </c>
      <c r="D94" s="10">
        <v>85</v>
      </c>
      <c r="E94" s="29">
        <v>2588</v>
      </c>
      <c r="F94" s="289">
        <v>5000000000</v>
      </c>
      <c r="G94" s="188"/>
      <c r="H94" s="188"/>
      <c r="I94" s="192">
        <v>7193267595.5595961</v>
      </c>
      <c r="J94" s="188"/>
      <c r="K94" s="188"/>
      <c r="L94" s="188"/>
      <c r="M94" s="10">
        <v>6242810587.810977</v>
      </c>
      <c r="N94" s="10">
        <v>5047249237.035902</v>
      </c>
      <c r="O94" s="192">
        <v>3541295904.9241996</v>
      </c>
      <c r="P94" s="188"/>
    </row>
    <row r="95" spans="2:16" ht="11.25" customHeight="1" x14ac:dyDescent="0.25">
      <c r="B95" s="27">
        <v>44317</v>
      </c>
      <c r="C95" s="28">
        <v>46935</v>
      </c>
      <c r="D95" s="10">
        <v>86</v>
      </c>
      <c r="E95" s="29">
        <v>2618</v>
      </c>
      <c r="F95" s="289">
        <v>5000000000</v>
      </c>
      <c r="G95" s="188"/>
      <c r="H95" s="188"/>
      <c r="I95" s="192">
        <v>7119413073.3167477</v>
      </c>
      <c r="J95" s="188"/>
      <c r="K95" s="188"/>
      <c r="L95" s="188"/>
      <c r="M95" s="10">
        <v>6168572787.5033579</v>
      </c>
      <c r="N95" s="10">
        <v>4974953819.8990889</v>
      </c>
      <c r="O95" s="192">
        <v>3476262818.9679308</v>
      </c>
      <c r="P95" s="188"/>
    </row>
    <row r="96" spans="2:16" ht="11.25" customHeight="1" x14ac:dyDescent="0.25">
      <c r="B96" s="27">
        <v>44317</v>
      </c>
      <c r="C96" s="28">
        <v>46966</v>
      </c>
      <c r="D96" s="10">
        <v>87</v>
      </c>
      <c r="E96" s="29">
        <v>2649</v>
      </c>
      <c r="F96" s="289">
        <v>5000000000</v>
      </c>
      <c r="G96" s="188"/>
      <c r="H96" s="188"/>
      <c r="I96" s="192">
        <v>7044535923.1534672</v>
      </c>
      <c r="J96" s="188"/>
      <c r="K96" s="188"/>
      <c r="L96" s="188"/>
      <c r="M96" s="10">
        <v>6093343609.5354462</v>
      </c>
      <c r="N96" s="10">
        <v>4901783460.2832375</v>
      </c>
      <c r="O96" s="192">
        <v>3410627514.0980601</v>
      </c>
      <c r="P96" s="188"/>
    </row>
    <row r="97" spans="2:16" ht="11.25" customHeight="1" x14ac:dyDescent="0.25">
      <c r="B97" s="27">
        <v>44317</v>
      </c>
      <c r="C97" s="28">
        <v>46997</v>
      </c>
      <c r="D97" s="10">
        <v>88</v>
      </c>
      <c r="E97" s="29">
        <v>2680</v>
      </c>
      <c r="F97" s="289">
        <v>5000000000</v>
      </c>
      <c r="G97" s="188"/>
      <c r="H97" s="188"/>
      <c r="I97" s="192">
        <v>6970029961.5465908</v>
      </c>
      <c r="J97" s="188"/>
      <c r="K97" s="188"/>
      <c r="L97" s="188"/>
      <c r="M97" s="10">
        <v>6018672399.2060556</v>
      </c>
      <c r="N97" s="10">
        <v>4829400812.6604748</v>
      </c>
      <c r="O97" s="192">
        <v>3346031611.3931508</v>
      </c>
      <c r="P97" s="188"/>
    </row>
    <row r="98" spans="2:16" ht="11.25" customHeight="1" x14ac:dyDescent="0.25">
      <c r="B98" s="27">
        <v>44317</v>
      </c>
      <c r="C98" s="28">
        <v>47027</v>
      </c>
      <c r="D98" s="10">
        <v>89</v>
      </c>
      <c r="E98" s="29">
        <v>2710</v>
      </c>
      <c r="F98" s="289">
        <v>5000000000</v>
      </c>
      <c r="G98" s="188"/>
      <c r="H98" s="188"/>
      <c r="I98" s="192">
        <v>6897347456.325676</v>
      </c>
      <c r="J98" s="188"/>
      <c r="K98" s="188"/>
      <c r="L98" s="188"/>
      <c r="M98" s="10">
        <v>5946134446.2161989</v>
      </c>
      <c r="N98" s="10">
        <v>4759452949.1296339</v>
      </c>
      <c r="O98" s="192">
        <v>3284051129.5604978</v>
      </c>
      <c r="P98" s="188"/>
    </row>
    <row r="99" spans="2:16" ht="11.25" customHeight="1" x14ac:dyDescent="0.25">
      <c r="B99" s="27">
        <v>44317</v>
      </c>
      <c r="C99" s="28">
        <v>47058</v>
      </c>
      <c r="D99" s="10">
        <v>90</v>
      </c>
      <c r="E99" s="29">
        <v>2741</v>
      </c>
      <c r="F99" s="289">
        <v>5000000000</v>
      </c>
      <c r="G99" s="188"/>
      <c r="H99" s="188"/>
      <c r="I99" s="192">
        <v>6825906611.6994877</v>
      </c>
      <c r="J99" s="188"/>
      <c r="K99" s="188"/>
      <c r="L99" s="188"/>
      <c r="M99" s="10">
        <v>5874565381.1380177</v>
      </c>
      <c r="N99" s="10">
        <v>4690208481.5702248</v>
      </c>
      <c r="O99" s="192">
        <v>3222564655.2168341</v>
      </c>
      <c r="P99" s="188"/>
    </row>
    <row r="100" spans="2:16" ht="11.25" customHeight="1" x14ac:dyDescent="0.25">
      <c r="B100" s="27">
        <v>44317</v>
      </c>
      <c r="C100" s="28">
        <v>47088</v>
      </c>
      <c r="D100" s="10">
        <v>91</v>
      </c>
      <c r="E100" s="29">
        <v>2771</v>
      </c>
      <c r="F100" s="289">
        <v>5000000000</v>
      </c>
      <c r="G100" s="188"/>
      <c r="H100" s="188"/>
      <c r="I100" s="192">
        <v>6753730568.8446102</v>
      </c>
      <c r="J100" s="188"/>
      <c r="K100" s="188"/>
      <c r="L100" s="188"/>
      <c r="M100" s="10">
        <v>5802908074.885232</v>
      </c>
      <c r="N100" s="10">
        <v>4621594782.2095346</v>
      </c>
      <c r="O100" s="192">
        <v>3162404646.593781</v>
      </c>
      <c r="P100" s="188"/>
    </row>
    <row r="101" spans="2:16" ht="11.25" customHeight="1" x14ac:dyDescent="0.25">
      <c r="B101" s="27">
        <v>44317</v>
      </c>
      <c r="C101" s="28">
        <v>47119</v>
      </c>
      <c r="D101" s="10">
        <v>92</v>
      </c>
      <c r="E101" s="29">
        <v>2802</v>
      </c>
      <c r="F101" s="289">
        <v>5000000000</v>
      </c>
      <c r="G101" s="188"/>
      <c r="H101" s="188"/>
      <c r="I101" s="192">
        <v>6681732284.6762686</v>
      </c>
      <c r="J101" s="188"/>
      <c r="K101" s="188"/>
      <c r="L101" s="188"/>
      <c r="M101" s="10">
        <v>5731308814.5894308</v>
      </c>
      <c r="N101" s="10">
        <v>4552962528.1602316</v>
      </c>
      <c r="O101" s="192">
        <v>3102246268.1472626</v>
      </c>
      <c r="P101" s="188"/>
    </row>
    <row r="102" spans="2:16" ht="11.25" customHeight="1" x14ac:dyDescent="0.25">
      <c r="B102" s="27">
        <v>44317</v>
      </c>
      <c r="C102" s="28">
        <v>47150</v>
      </c>
      <c r="D102" s="10">
        <v>93</v>
      </c>
      <c r="E102" s="29">
        <v>2833</v>
      </c>
      <c r="F102" s="289">
        <v>2500000000</v>
      </c>
      <c r="G102" s="188"/>
      <c r="H102" s="188"/>
      <c r="I102" s="192">
        <v>6610481963.5339861</v>
      </c>
      <c r="J102" s="188"/>
      <c r="K102" s="188"/>
      <c r="L102" s="188"/>
      <c r="M102" s="10">
        <v>5660576219.6075993</v>
      </c>
      <c r="N102" s="10">
        <v>4485336203.6230516</v>
      </c>
      <c r="O102" s="192">
        <v>3043223269.5255165</v>
      </c>
      <c r="P102" s="188"/>
    </row>
    <row r="103" spans="2:16" ht="11.25" customHeight="1" x14ac:dyDescent="0.25">
      <c r="B103" s="27">
        <v>44317</v>
      </c>
      <c r="C103" s="28">
        <v>47178</v>
      </c>
      <c r="D103" s="10">
        <v>94</v>
      </c>
      <c r="E103" s="29">
        <v>2861</v>
      </c>
      <c r="F103" s="289">
        <v>2500000000</v>
      </c>
      <c r="G103" s="188"/>
      <c r="H103" s="188"/>
      <c r="I103" s="192">
        <v>6539336622.4698277</v>
      </c>
      <c r="J103" s="188"/>
      <c r="K103" s="188"/>
      <c r="L103" s="188"/>
      <c r="M103" s="10">
        <v>5591075216.778327</v>
      </c>
      <c r="N103" s="10">
        <v>4420086923.9768677</v>
      </c>
      <c r="O103" s="192">
        <v>2987477449.2854595</v>
      </c>
      <c r="P103" s="188"/>
    </row>
    <row r="104" spans="2:16" ht="11.25" customHeight="1" x14ac:dyDescent="0.25">
      <c r="B104" s="27">
        <v>44317</v>
      </c>
      <c r="C104" s="28">
        <v>47209</v>
      </c>
      <c r="D104" s="10">
        <v>95</v>
      </c>
      <c r="E104" s="29">
        <v>2892</v>
      </c>
      <c r="F104" s="289">
        <v>2500000000</v>
      </c>
      <c r="G104" s="188"/>
      <c r="H104" s="188"/>
      <c r="I104" s="192">
        <v>6469797251.7165222</v>
      </c>
      <c r="J104" s="188"/>
      <c r="K104" s="188"/>
      <c r="L104" s="188"/>
      <c r="M104" s="10">
        <v>5522237630.9485378</v>
      </c>
      <c r="N104" s="10">
        <v>4354563813.4442434</v>
      </c>
      <c r="O104" s="192">
        <v>2930725239.0588264</v>
      </c>
      <c r="P104" s="188"/>
    </row>
    <row r="105" spans="2:16" ht="11.25" customHeight="1" x14ac:dyDescent="0.25">
      <c r="B105" s="27">
        <v>44317</v>
      </c>
      <c r="C105" s="28">
        <v>47239</v>
      </c>
      <c r="D105" s="10">
        <v>96</v>
      </c>
      <c r="E105" s="29">
        <v>2922</v>
      </c>
      <c r="F105" s="289">
        <v>2500000000</v>
      </c>
      <c r="G105" s="188"/>
      <c r="H105" s="188"/>
      <c r="I105" s="192">
        <v>6396402552.9488373</v>
      </c>
      <c r="J105" s="188"/>
      <c r="K105" s="188"/>
      <c r="L105" s="188"/>
      <c r="M105" s="10">
        <v>5450630829.4767056</v>
      </c>
      <c r="N105" s="10">
        <v>4287519455.5493927</v>
      </c>
      <c r="O105" s="192">
        <v>2873774139.9061813</v>
      </c>
      <c r="P105" s="188"/>
    </row>
    <row r="106" spans="2:16" ht="11.25" customHeight="1" x14ac:dyDescent="0.25">
      <c r="B106" s="27">
        <v>44317</v>
      </c>
      <c r="C106" s="28">
        <v>47270</v>
      </c>
      <c r="D106" s="10">
        <v>97</v>
      </c>
      <c r="E106" s="29">
        <v>2953</v>
      </c>
      <c r="F106" s="289">
        <v>2500000000</v>
      </c>
      <c r="G106" s="188"/>
      <c r="H106" s="188"/>
      <c r="I106" s="192">
        <v>6324685492.4586468</v>
      </c>
      <c r="J106" s="188"/>
      <c r="K106" s="188"/>
      <c r="L106" s="188"/>
      <c r="M106" s="10">
        <v>5380376828.4291201</v>
      </c>
      <c r="N106" s="10">
        <v>4221493471.5436749</v>
      </c>
      <c r="O106" s="192">
        <v>2817534679.1391759</v>
      </c>
      <c r="P106" s="188"/>
    </row>
    <row r="107" spans="2:16" ht="11.25" customHeight="1" x14ac:dyDescent="0.25">
      <c r="B107" s="27">
        <v>44317</v>
      </c>
      <c r="C107" s="28">
        <v>47300</v>
      </c>
      <c r="D107" s="10">
        <v>98</v>
      </c>
      <c r="E107" s="29">
        <v>2983</v>
      </c>
      <c r="F107" s="289">
        <v>2500000000</v>
      </c>
      <c r="G107" s="188"/>
      <c r="H107" s="188"/>
      <c r="I107" s="192">
        <v>6255347979.4321156</v>
      </c>
      <c r="J107" s="188"/>
      <c r="K107" s="188"/>
      <c r="L107" s="188"/>
      <c r="M107" s="10">
        <v>5312657200.2122011</v>
      </c>
      <c r="N107" s="10">
        <v>4158100573.3514671</v>
      </c>
      <c r="O107" s="192">
        <v>2763848421.4179382</v>
      </c>
      <c r="P107" s="188"/>
    </row>
    <row r="108" spans="2:16" ht="11.25" customHeight="1" x14ac:dyDescent="0.25">
      <c r="B108" s="27">
        <v>44317</v>
      </c>
      <c r="C108" s="28">
        <v>47331</v>
      </c>
      <c r="D108" s="10">
        <v>99</v>
      </c>
      <c r="E108" s="29">
        <v>3014</v>
      </c>
      <c r="F108" s="289">
        <v>2500000000</v>
      </c>
      <c r="G108" s="188"/>
      <c r="H108" s="188"/>
      <c r="I108" s="192">
        <v>6187088689.7789068</v>
      </c>
      <c r="J108" s="188"/>
      <c r="K108" s="188"/>
      <c r="L108" s="188"/>
      <c r="M108" s="10">
        <v>5245772358.7754526</v>
      </c>
      <c r="N108" s="10">
        <v>4095309500.6362147</v>
      </c>
      <c r="O108" s="192">
        <v>2710582187.9749722</v>
      </c>
      <c r="P108" s="188"/>
    </row>
    <row r="109" spans="2:16" ht="11.25" customHeight="1" x14ac:dyDescent="0.25">
      <c r="B109" s="27">
        <v>44317</v>
      </c>
      <c r="C109" s="28">
        <v>47362</v>
      </c>
      <c r="D109" s="10">
        <v>100</v>
      </c>
      <c r="E109" s="29">
        <v>3045</v>
      </c>
      <c r="F109" s="289">
        <v>2500000000</v>
      </c>
      <c r="G109" s="188"/>
      <c r="H109" s="188"/>
      <c r="I109" s="192">
        <v>6114901872.7193184</v>
      </c>
      <c r="J109" s="188"/>
      <c r="K109" s="188"/>
      <c r="L109" s="188"/>
      <c r="M109" s="10">
        <v>5175774780.4241829</v>
      </c>
      <c r="N109" s="10">
        <v>4030387020.0309052</v>
      </c>
      <c r="O109" s="192">
        <v>2656312844.5868874</v>
      </c>
      <c r="P109" s="188"/>
    </row>
    <row r="110" spans="2:16" ht="11.25" customHeight="1" x14ac:dyDescent="0.25">
      <c r="B110" s="27">
        <v>44317</v>
      </c>
      <c r="C110" s="28">
        <v>47392</v>
      </c>
      <c r="D110" s="10">
        <v>101</v>
      </c>
      <c r="E110" s="29">
        <v>3075</v>
      </c>
      <c r="F110" s="289">
        <v>2500000000</v>
      </c>
      <c r="G110" s="188"/>
      <c r="H110" s="188"/>
      <c r="I110" s="192">
        <v>6047997837.7303877</v>
      </c>
      <c r="J110" s="188"/>
      <c r="K110" s="188"/>
      <c r="L110" s="188"/>
      <c r="M110" s="10">
        <v>5110743271.0150356</v>
      </c>
      <c r="N110" s="10">
        <v>3969951619.588253</v>
      </c>
      <c r="O110" s="192">
        <v>2605756132.1177635</v>
      </c>
      <c r="P110" s="188"/>
    </row>
    <row r="111" spans="2:16" ht="11.25" customHeight="1" x14ac:dyDescent="0.25">
      <c r="B111" s="27">
        <v>44317</v>
      </c>
      <c r="C111" s="28">
        <v>47423</v>
      </c>
      <c r="D111" s="10">
        <v>102</v>
      </c>
      <c r="E111" s="29">
        <v>3106</v>
      </c>
      <c r="F111" s="289">
        <v>2500000000</v>
      </c>
      <c r="G111" s="188"/>
      <c r="H111" s="188"/>
      <c r="I111" s="192">
        <v>5979590076.6538715</v>
      </c>
      <c r="J111" s="188"/>
      <c r="K111" s="188"/>
      <c r="L111" s="188"/>
      <c r="M111" s="10">
        <v>5044366464.8620415</v>
      </c>
      <c r="N111" s="10">
        <v>3908425799.5296998</v>
      </c>
      <c r="O111" s="192">
        <v>2554506694.9501619</v>
      </c>
      <c r="P111" s="188"/>
    </row>
    <row r="112" spans="2:16" ht="11.25" customHeight="1" x14ac:dyDescent="0.25">
      <c r="B112" s="27">
        <v>44317</v>
      </c>
      <c r="C112" s="28">
        <v>47453</v>
      </c>
      <c r="D112" s="10">
        <v>103</v>
      </c>
      <c r="E112" s="29">
        <v>3136</v>
      </c>
      <c r="F112" s="289">
        <v>2500000000</v>
      </c>
      <c r="G112" s="188"/>
      <c r="H112" s="188"/>
      <c r="I112" s="192">
        <v>5912058611.9862823</v>
      </c>
      <c r="J112" s="188"/>
      <c r="K112" s="188"/>
      <c r="L112" s="188"/>
      <c r="M112" s="10">
        <v>4979210751.0126553</v>
      </c>
      <c r="N112" s="10">
        <v>3848447067.8242831</v>
      </c>
      <c r="O112" s="192">
        <v>2504994489.6635671</v>
      </c>
      <c r="P112" s="188"/>
    </row>
    <row r="113" spans="2:16" ht="11.25" customHeight="1" x14ac:dyDescent="0.25">
      <c r="B113" s="27">
        <v>44317</v>
      </c>
      <c r="C113" s="28">
        <v>47484</v>
      </c>
      <c r="D113" s="10">
        <v>104</v>
      </c>
      <c r="E113" s="29">
        <v>3167</v>
      </c>
      <c r="F113" s="289">
        <v>2500000000</v>
      </c>
      <c r="G113" s="188"/>
      <c r="H113" s="188"/>
      <c r="I113" s="192">
        <v>5846755212.8667364</v>
      </c>
      <c r="J113" s="188"/>
      <c r="K113" s="188"/>
      <c r="L113" s="188"/>
      <c r="M113" s="10">
        <v>4915859573.0365362</v>
      </c>
      <c r="N113" s="10">
        <v>3789819883.9368682</v>
      </c>
      <c r="O113" s="192">
        <v>2456385057.8787069</v>
      </c>
      <c r="P113" s="188"/>
    </row>
    <row r="114" spans="2:16" ht="11.25" customHeight="1" x14ac:dyDescent="0.25">
      <c r="B114" s="27">
        <v>44317</v>
      </c>
      <c r="C114" s="28">
        <v>47515</v>
      </c>
      <c r="D114" s="10">
        <v>105</v>
      </c>
      <c r="E114" s="29">
        <v>3198</v>
      </c>
      <c r="F114" s="289">
        <v>2500000000</v>
      </c>
      <c r="G114" s="188"/>
      <c r="H114" s="188"/>
      <c r="I114" s="192">
        <v>5782339680.2205982</v>
      </c>
      <c r="J114" s="188"/>
      <c r="K114" s="188"/>
      <c r="L114" s="188"/>
      <c r="M114" s="10">
        <v>4853454206.1029167</v>
      </c>
      <c r="N114" s="10">
        <v>3732193317.3610497</v>
      </c>
      <c r="O114" s="192">
        <v>2408788268.4028597</v>
      </c>
      <c r="P114" s="188"/>
    </row>
    <row r="115" spans="2:16" ht="11.25" customHeight="1" x14ac:dyDescent="0.25">
      <c r="B115" s="27">
        <v>44317</v>
      </c>
      <c r="C115" s="28">
        <v>47543</v>
      </c>
      <c r="D115" s="10">
        <v>106</v>
      </c>
      <c r="E115" s="29">
        <v>3226</v>
      </c>
      <c r="F115" s="289">
        <v>2500000000</v>
      </c>
      <c r="G115" s="188"/>
      <c r="H115" s="188"/>
      <c r="I115" s="192">
        <v>5716641669.9053431</v>
      </c>
      <c r="J115" s="188"/>
      <c r="K115" s="188"/>
      <c r="L115" s="188"/>
      <c r="M115" s="10">
        <v>4790958726.4415741</v>
      </c>
      <c r="N115" s="10">
        <v>3675671917.6150808</v>
      </c>
      <c r="O115" s="192">
        <v>2363231397.3001699</v>
      </c>
      <c r="P115" s="188"/>
    </row>
    <row r="116" spans="2:16" ht="11.25" customHeight="1" x14ac:dyDescent="0.25">
      <c r="B116" s="27">
        <v>44317</v>
      </c>
      <c r="C116" s="28">
        <v>47574</v>
      </c>
      <c r="D116" s="10">
        <v>107</v>
      </c>
      <c r="E116" s="29">
        <v>3257</v>
      </c>
      <c r="F116" s="289">
        <v>2500000000</v>
      </c>
      <c r="G116" s="188"/>
      <c r="H116" s="188"/>
      <c r="I116" s="192">
        <v>5653358109.5719652</v>
      </c>
      <c r="J116" s="188"/>
      <c r="K116" s="188"/>
      <c r="L116" s="188"/>
      <c r="M116" s="10">
        <v>4729886663.6419821</v>
      </c>
      <c r="N116" s="10">
        <v>3619587986.2979393</v>
      </c>
      <c r="O116" s="192">
        <v>2317316027.0537872</v>
      </c>
      <c r="P116" s="188"/>
    </row>
    <row r="117" spans="2:16" ht="11.25" customHeight="1" x14ac:dyDescent="0.25">
      <c r="B117" s="27">
        <v>44317</v>
      </c>
      <c r="C117" s="28">
        <v>47604</v>
      </c>
      <c r="D117" s="10">
        <v>108</v>
      </c>
      <c r="E117" s="29">
        <v>3287</v>
      </c>
      <c r="F117" s="289">
        <v>0</v>
      </c>
      <c r="G117" s="188"/>
      <c r="H117" s="188"/>
      <c r="I117" s="192">
        <v>5587231326.8140326</v>
      </c>
      <c r="J117" s="188"/>
      <c r="K117" s="188"/>
      <c r="L117" s="188"/>
      <c r="M117" s="10">
        <v>4666888779.4664097</v>
      </c>
      <c r="N117" s="10">
        <v>3562588174.2036276</v>
      </c>
      <c r="O117" s="192">
        <v>2271474327.0690422</v>
      </c>
      <c r="P117" s="188"/>
    </row>
    <row r="118" spans="2:16" ht="11.25" customHeight="1" x14ac:dyDescent="0.25">
      <c r="B118" s="27">
        <v>44317</v>
      </c>
      <c r="C118" s="28">
        <v>47635</v>
      </c>
      <c r="D118" s="10">
        <v>109</v>
      </c>
      <c r="E118" s="29">
        <v>3318</v>
      </c>
      <c r="F118" s="289"/>
      <c r="G118" s="188"/>
      <c r="H118" s="188"/>
      <c r="I118" s="192">
        <v>5525114318.3147211</v>
      </c>
      <c r="J118" s="188"/>
      <c r="K118" s="188"/>
      <c r="L118" s="188"/>
      <c r="M118" s="10">
        <v>4607176450.0380125</v>
      </c>
      <c r="N118" s="10">
        <v>3508060781.5823932</v>
      </c>
      <c r="O118" s="192">
        <v>2227234471.7273259</v>
      </c>
      <c r="P118" s="188"/>
    </row>
    <row r="119" spans="2:16" ht="11.25" customHeight="1" x14ac:dyDescent="0.25">
      <c r="B119" s="27">
        <v>44317</v>
      </c>
      <c r="C119" s="28">
        <v>47665</v>
      </c>
      <c r="D119" s="10">
        <v>110</v>
      </c>
      <c r="E119" s="29">
        <v>3348</v>
      </c>
      <c r="F119" s="289"/>
      <c r="G119" s="188"/>
      <c r="H119" s="188"/>
      <c r="I119" s="192">
        <v>5462881524.5408754</v>
      </c>
      <c r="J119" s="188"/>
      <c r="K119" s="188"/>
      <c r="L119" s="188"/>
      <c r="M119" s="10">
        <v>4547805887.8102283</v>
      </c>
      <c r="N119" s="10">
        <v>3454331005.4368844</v>
      </c>
      <c r="O119" s="192">
        <v>2184131912.8379383</v>
      </c>
      <c r="P119" s="188"/>
    </row>
    <row r="120" spans="2:16" ht="11.25" customHeight="1" x14ac:dyDescent="0.25">
      <c r="B120" s="27">
        <v>44317</v>
      </c>
      <c r="C120" s="28">
        <v>47696</v>
      </c>
      <c r="D120" s="10">
        <v>111</v>
      </c>
      <c r="E120" s="29">
        <v>3379</v>
      </c>
      <c r="F120" s="289"/>
      <c r="G120" s="188"/>
      <c r="H120" s="188"/>
      <c r="I120" s="192">
        <v>5400483694.1031408</v>
      </c>
      <c r="J120" s="188"/>
      <c r="K120" s="188"/>
      <c r="L120" s="188"/>
      <c r="M120" s="10">
        <v>4488234873.3344173</v>
      </c>
      <c r="N120" s="10">
        <v>3400413251.0625954</v>
      </c>
      <c r="O120" s="192">
        <v>2140933773.1403644</v>
      </c>
      <c r="P120" s="188"/>
    </row>
    <row r="121" spans="2:16" ht="11.25" customHeight="1" x14ac:dyDescent="0.25">
      <c r="B121" s="27">
        <v>44317</v>
      </c>
      <c r="C121" s="28">
        <v>47727</v>
      </c>
      <c r="D121" s="10">
        <v>112</v>
      </c>
      <c r="E121" s="29">
        <v>3410</v>
      </c>
      <c r="F121" s="289"/>
      <c r="G121" s="188"/>
      <c r="H121" s="188"/>
      <c r="I121" s="192">
        <v>5339345411.0522738</v>
      </c>
      <c r="J121" s="188"/>
      <c r="K121" s="188"/>
      <c r="L121" s="188"/>
      <c r="M121" s="10">
        <v>4429897859.4573174</v>
      </c>
      <c r="N121" s="10">
        <v>3347679938.2861028</v>
      </c>
      <c r="O121" s="192">
        <v>2098804963.3207884</v>
      </c>
      <c r="P121" s="188"/>
    </row>
    <row r="122" spans="2:16" ht="11.25" customHeight="1" x14ac:dyDescent="0.25">
      <c r="B122" s="27">
        <v>44317</v>
      </c>
      <c r="C122" s="28">
        <v>47757</v>
      </c>
      <c r="D122" s="10">
        <v>113</v>
      </c>
      <c r="E122" s="29">
        <v>3440</v>
      </c>
      <c r="F122" s="289"/>
      <c r="G122" s="188"/>
      <c r="H122" s="188"/>
      <c r="I122" s="192">
        <v>5278086893.682951</v>
      </c>
      <c r="J122" s="188"/>
      <c r="K122" s="188"/>
      <c r="L122" s="188"/>
      <c r="M122" s="10">
        <v>4371885627.931982</v>
      </c>
      <c r="N122" s="10">
        <v>3295708379.1538987</v>
      </c>
      <c r="O122" s="192">
        <v>2057751905.3005133</v>
      </c>
      <c r="P122" s="188"/>
    </row>
    <row r="123" spans="2:16" ht="11.25" customHeight="1" x14ac:dyDescent="0.25">
      <c r="B123" s="27">
        <v>44317</v>
      </c>
      <c r="C123" s="28">
        <v>47788</v>
      </c>
      <c r="D123" s="10">
        <v>114</v>
      </c>
      <c r="E123" s="29">
        <v>3471</v>
      </c>
      <c r="F123" s="289"/>
      <c r="G123" s="188"/>
      <c r="H123" s="188"/>
      <c r="I123" s="192">
        <v>5217741683.5799093</v>
      </c>
      <c r="J123" s="188"/>
      <c r="K123" s="188"/>
      <c r="L123" s="188"/>
      <c r="M123" s="10">
        <v>4314570897.3764696</v>
      </c>
      <c r="N123" s="10">
        <v>3244230380.0948305</v>
      </c>
      <c r="O123" s="192">
        <v>2017030859.5414689</v>
      </c>
      <c r="P123" s="188"/>
    </row>
    <row r="124" spans="2:16" ht="11.25" customHeight="1" x14ac:dyDescent="0.25">
      <c r="B124" s="27">
        <v>44317</v>
      </c>
      <c r="C124" s="28">
        <v>47818</v>
      </c>
      <c r="D124" s="10">
        <v>115</v>
      </c>
      <c r="E124" s="29">
        <v>3501</v>
      </c>
      <c r="F124" s="289"/>
      <c r="G124" s="188"/>
      <c r="H124" s="188"/>
      <c r="I124" s="192">
        <v>5157236360.1180868</v>
      </c>
      <c r="J124" s="188"/>
      <c r="K124" s="188"/>
      <c r="L124" s="188"/>
      <c r="M124" s="10">
        <v>4257538966.7369571</v>
      </c>
      <c r="N124" s="10">
        <v>3193467317.8132758</v>
      </c>
      <c r="O124" s="192">
        <v>1977331182.5936062</v>
      </c>
      <c r="P124" s="188"/>
    </row>
    <row r="125" spans="2:16" ht="11.25" customHeight="1" x14ac:dyDescent="0.25">
      <c r="B125" s="27">
        <v>44317</v>
      </c>
      <c r="C125" s="28">
        <v>47849</v>
      </c>
      <c r="D125" s="10">
        <v>116</v>
      </c>
      <c r="E125" s="29">
        <v>3532</v>
      </c>
      <c r="F125" s="289"/>
      <c r="G125" s="188"/>
      <c r="H125" s="188"/>
      <c r="I125" s="192">
        <v>5096695308.1904964</v>
      </c>
      <c r="J125" s="188"/>
      <c r="K125" s="188"/>
      <c r="L125" s="188"/>
      <c r="M125" s="10">
        <v>4200423174.5819697</v>
      </c>
      <c r="N125" s="10">
        <v>3142613582.4641333</v>
      </c>
      <c r="O125" s="192">
        <v>1937601857.4093149</v>
      </c>
      <c r="P125" s="188"/>
    </row>
    <row r="126" spans="2:16" ht="11.25" customHeight="1" x14ac:dyDescent="0.25">
      <c r="B126" s="27">
        <v>44317</v>
      </c>
      <c r="C126" s="28">
        <v>47880</v>
      </c>
      <c r="D126" s="10">
        <v>117</v>
      </c>
      <c r="E126" s="29">
        <v>3563</v>
      </c>
      <c r="F126" s="289"/>
      <c r="G126" s="188"/>
      <c r="H126" s="188"/>
      <c r="I126" s="192">
        <v>5036863808.1185074</v>
      </c>
      <c r="J126" s="188"/>
      <c r="K126" s="188"/>
      <c r="L126" s="188"/>
      <c r="M126" s="10">
        <v>4144072662.9235306</v>
      </c>
      <c r="N126" s="10">
        <v>3092568955.8087716</v>
      </c>
      <c r="O126" s="192">
        <v>1898670358.9552901</v>
      </c>
      <c r="P126" s="188"/>
    </row>
    <row r="127" spans="2:16" ht="11.25" customHeight="1" x14ac:dyDescent="0.25">
      <c r="B127" s="27">
        <v>44317</v>
      </c>
      <c r="C127" s="28">
        <v>47908</v>
      </c>
      <c r="D127" s="10">
        <v>118</v>
      </c>
      <c r="E127" s="29">
        <v>3591</v>
      </c>
      <c r="F127" s="289"/>
      <c r="G127" s="188"/>
      <c r="H127" s="188"/>
      <c r="I127" s="192">
        <v>4976758735.2260752</v>
      </c>
      <c r="J127" s="188"/>
      <c r="K127" s="188"/>
      <c r="L127" s="188"/>
      <c r="M127" s="10">
        <v>4088348077.8673439</v>
      </c>
      <c r="N127" s="10">
        <v>3043974503.4541655</v>
      </c>
      <c r="O127" s="192">
        <v>1861685002.5019145</v>
      </c>
      <c r="P127" s="188"/>
    </row>
    <row r="128" spans="2:16" ht="11.25" customHeight="1" x14ac:dyDescent="0.25">
      <c r="B128" s="27">
        <v>44317</v>
      </c>
      <c r="C128" s="28">
        <v>47939</v>
      </c>
      <c r="D128" s="10">
        <v>119</v>
      </c>
      <c r="E128" s="29">
        <v>3622</v>
      </c>
      <c r="F128" s="289"/>
      <c r="G128" s="188"/>
      <c r="H128" s="188"/>
      <c r="I128" s="192">
        <v>4917255487.1339264</v>
      </c>
      <c r="J128" s="188"/>
      <c r="K128" s="188"/>
      <c r="L128" s="188"/>
      <c r="M128" s="10">
        <v>4032615632.9087949</v>
      </c>
      <c r="N128" s="10">
        <v>2994843058.5385904</v>
      </c>
      <c r="O128" s="192">
        <v>1823878390.8283298</v>
      </c>
      <c r="P128" s="188"/>
    </row>
    <row r="129" spans="2:16" ht="11.25" customHeight="1" x14ac:dyDescent="0.25">
      <c r="B129" s="27">
        <v>44317</v>
      </c>
      <c r="C129" s="28">
        <v>47969</v>
      </c>
      <c r="D129" s="10">
        <v>120</v>
      </c>
      <c r="E129" s="29">
        <v>3652</v>
      </c>
      <c r="F129" s="289"/>
      <c r="G129" s="188"/>
      <c r="H129" s="188"/>
      <c r="I129" s="192">
        <v>4858063560.4935732</v>
      </c>
      <c r="J129" s="188"/>
      <c r="K129" s="188"/>
      <c r="L129" s="188"/>
      <c r="M129" s="10">
        <v>3977533157.7542291</v>
      </c>
      <c r="N129" s="10">
        <v>2946665343.2741156</v>
      </c>
      <c r="O129" s="192">
        <v>1787181696.6428721</v>
      </c>
      <c r="P129" s="188"/>
    </row>
    <row r="130" spans="2:16" ht="11.25" customHeight="1" x14ac:dyDescent="0.25">
      <c r="B130" s="27">
        <v>44317</v>
      </c>
      <c r="C130" s="28">
        <v>48000</v>
      </c>
      <c r="D130" s="10">
        <v>121</v>
      </c>
      <c r="E130" s="29">
        <v>3683</v>
      </c>
      <c r="F130" s="289"/>
      <c r="G130" s="188"/>
      <c r="H130" s="188"/>
      <c r="I130" s="192">
        <v>4799274849.2465868</v>
      </c>
      <c r="J130" s="188"/>
      <c r="K130" s="188"/>
      <c r="L130" s="188"/>
      <c r="M130" s="10">
        <v>3922735424.5106306</v>
      </c>
      <c r="N130" s="10">
        <v>2898678950.5568404</v>
      </c>
      <c r="O130" s="192">
        <v>1750631058.2961833</v>
      </c>
      <c r="P130" s="188"/>
    </row>
    <row r="131" spans="2:16" ht="11.25" customHeight="1" x14ac:dyDescent="0.25">
      <c r="B131" s="27">
        <v>44317</v>
      </c>
      <c r="C131" s="28">
        <v>48030</v>
      </c>
      <c r="D131" s="10">
        <v>122</v>
      </c>
      <c r="E131" s="29">
        <v>3713</v>
      </c>
      <c r="F131" s="289"/>
      <c r="G131" s="188"/>
      <c r="H131" s="188"/>
      <c r="I131" s="192">
        <v>4740703836.1260538</v>
      </c>
      <c r="J131" s="188"/>
      <c r="K131" s="188"/>
      <c r="L131" s="188"/>
      <c r="M131" s="10">
        <v>3868501594.8038583</v>
      </c>
      <c r="N131" s="10">
        <v>2851567438.4599166</v>
      </c>
      <c r="O131" s="192">
        <v>1715118939.383652</v>
      </c>
      <c r="P131" s="188"/>
    </row>
    <row r="132" spans="2:16" ht="11.25" customHeight="1" x14ac:dyDescent="0.25">
      <c r="B132" s="27">
        <v>44317</v>
      </c>
      <c r="C132" s="28">
        <v>48061</v>
      </c>
      <c r="D132" s="10">
        <v>123</v>
      </c>
      <c r="E132" s="29">
        <v>3744</v>
      </c>
      <c r="F132" s="289"/>
      <c r="G132" s="188"/>
      <c r="H132" s="188"/>
      <c r="I132" s="192">
        <v>4683252706.9372778</v>
      </c>
      <c r="J132" s="188"/>
      <c r="K132" s="188"/>
      <c r="L132" s="188"/>
      <c r="M132" s="10">
        <v>3815138664.8213983</v>
      </c>
      <c r="N132" s="10">
        <v>2805080227.9772024</v>
      </c>
      <c r="O132" s="192">
        <v>1680012458.5026894</v>
      </c>
      <c r="P132" s="188"/>
    </row>
    <row r="133" spans="2:16" ht="11.25" customHeight="1" x14ac:dyDescent="0.25">
      <c r="B133" s="27">
        <v>44317</v>
      </c>
      <c r="C133" s="28">
        <v>48092</v>
      </c>
      <c r="D133" s="10">
        <v>124</v>
      </c>
      <c r="E133" s="29">
        <v>3775</v>
      </c>
      <c r="F133" s="289"/>
      <c r="G133" s="188"/>
      <c r="H133" s="188"/>
      <c r="I133" s="192">
        <v>4625415458.0479097</v>
      </c>
      <c r="J133" s="188"/>
      <c r="K133" s="188"/>
      <c r="L133" s="188"/>
      <c r="M133" s="10">
        <v>3761631608.5154872</v>
      </c>
      <c r="N133" s="10">
        <v>2758705327.5798712</v>
      </c>
      <c r="O133" s="192">
        <v>1645239578.4237037</v>
      </c>
      <c r="P133" s="188"/>
    </row>
    <row r="134" spans="2:16" ht="11.25" customHeight="1" x14ac:dyDescent="0.25">
      <c r="B134" s="27">
        <v>44317</v>
      </c>
      <c r="C134" s="28">
        <v>48122</v>
      </c>
      <c r="D134" s="10">
        <v>125</v>
      </c>
      <c r="E134" s="29">
        <v>3805</v>
      </c>
      <c r="F134" s="289"/>
      <c r="G134" s="188"/>
      <c r="H134" s="188"/>
      <c r="I134" s="192">
        <v>4567546007.9590902</v>
      </c>
      <c r="J134" s="188"/>
      <c r="K134" s="188"/>
      <c r="L134" s="188"/>
      <c r="M134" s="10">
        <v>3708472002.7439871</v>
      </c>
      <c r="N134" s="10">
        <v>2713025179.2185984</v>
      </c>
      <c r="O134" s="192">
        <v>1611364319.3419185</v>
      </c>
      <c r="P134" s="188"/>
    </row>
    <row r="135" spans="2:16" ht="11.25" customHeight="1" x14ac:dyDescent="0.25">
      <c r="B135" s="27">
        <v>44317</v>
      </c>
      <c r="C135" s="28">
        <v>48153</v>
      </c>
      <c r="D135" s="10">
        <v>126</v>
      </c>
      <c r="E135" s="29">
        <v>3836</v>
      </c>
      <c r="F135" s="289"/>
      <c r="G135" s="188"/>
      <c r="H135" s="188"/>
      <c r="I135" s="192">
        <v>4510828586.542861</v>
      </c>
      <c r="J135" s="188"/>
      <c r="K135" s="188"/>
      <c r="L135" s="188"/>
      <c r="M135" s="10">
        <v>3656210378.5893946</v>
      </c>
      <c r="N135" s="10">
        <v>2667989338.467998</v>
      </c>
      <c r="O135" s="192">
        <v>1577904183.8082998</v>
      </c>
      <c r="P135" s="188"/>
    </row>
    <row r="136" spans="2:16" ht="11.25" customHeight="1" x14ac:dyDescent="0.25">
      <c r="B136" s="27">
        <v>44317</v>
      </c>
      <c r="C136" s="28">
        <v>48183</v>
      </c>
      <c r="D136" s="10">
        <v>127</v>
      </c>
      <c r="E136" s="29">
        <v>3866</v>
      </c>
      <c r="F136" s="289"/>
      <c r="G136" s="188"/>
      <c r="H136" s="188"/>
      <c r="I136" s="192">
        <v>4454690928.6790972</v>
      </c>
      <c r="J136" s="188"/>
      <c r="K136" s="188"/>
      <c r="L136" s="188"/>
      <c r="M136" s="10">
        <v>3604781877.6190424</v>
      </c>
      <c r="N136" s="10">
        <v>2623986951.1781883</v>
      </c>
      <c r="O136" s="192">
        <v>1545518800.4349749</v>
      </c>
      <c r="P136" s="188"/>
    </row>
    <row r="137" spans="2:16" ht="11.25" customHeight="1" x14ac:dyDescent="0.25">
      <c r="B137" s="27">
        <v>44317</v>
      </c>
      <c r="C137" s="28">
        <v>48214</v>
      </c>
      <c r="D137" s="10">
        <v>128</v>
      </c>
      <c r="E137" s="29">
        <v>3897</v>
      </c>
      <c r="F137" s="289"/>
      <c r="G137" s="188"/>
      <c r="H137" s="188"/>
      <c r="I137" s="192">
        <v>4399015781.9377642</v>
      </c>
      <c r="J137" s="188"/>
      <c r="K137" s="188"/>
      <c r="L137" s="188"/>
      <c r="M137" s="10">
        <v>3553691410.4698586</v>
      </c>
      <c r="N137" s="10">
        <v>2580218503.7604189</v>
      </c>
      <c r="O137" s="192">
        <v>1513302419.2712557</v>
      </c>
      <c r="P137" s="188"/>
    </row>
    <row r="138" spans="2:16" ht="11.25" customHeight="1" x14ac:dyDescent="0.25">
      <c r="B138" s="27">
        <v>44317</v>
      </c>
      <c r="C138" s="28">
        <v>48245</v>
      </c>
      <c r="D138" s="10">
        <v>129</v>
      </c>
      <c r="E138" s="29">
        <v>3928</v>
      </c>
      <c r="F138" s="289"/>
      <c r="G138" s="188"/>
      <c r="H138" s="188"/>
      <c r="I138" s="192">
        <v>4343048838.3923254</v>
      </c>
      <c r="J138" s="188"/>
      <c r="K138" s="188"/>
      <c r="L138" s="188"/>
      <c r="M138" s="10">
        <v>3502528555.295733</v>
      </c>
      <c r="N138" s="10">
        <v>2536603284.1097536</v>
      </c>
      <c r="O138" s="192">
        <v>1481420707.3052683</v>
      </c>
      <c r="P138" s="188"/>
    </row>
    <row r="139" spans="2:16" ht="11.25" customHeight="1" x14ac:dyDescent="0.25">
      <c r="B139" s="27">
        <v>44317</v>
      </c>
      <c r="C139" s="28">
        <v>48274</v>
      </c>
      <c r="D139" s="10">
        <v>130</v>
      </c>
      <c r="E139" s="29">
        <v>3957</v>
      </c>
      <c r="F139" s="289"/>
      <c r="G139" s="188"/>
      <c r="H139" s="188"/>
      <c r="I139" s="192">
        <v>4287032385.0990891</v>
      </c>
      <c r="J139" s="188"/>
      <c r="K139" s="188"/>
      <c r="L139" s="188"/>
      <c r="M139" s="10">
        <v>3451867186.5627165</v>
      </c>
      <c r="N139" s="10">
        <v>2493965175.8588462</v>
      </c>
      <c r="O139" s="192">
        <v>1450747373.0956709</v>
      </c>
      <c r="P139" s="188"/>
    </row>
    <row r="140" spans="2:16" ht="11.25" customHeight="1" x14ac:dyDescent="0.25">
      <c r="B140" s="27">
        <v>44317</v>
      </c>
      <c r="C140" s="28">
        <v>48305</v>
      </c>
      <c r="D140" s="10">
        <v>131</v>
      </c>
      <c r="E140" s="29">
        <v>3988</v>
      </c>
      <c r="F140" s="289"/>
      <c r="G140" s="188"/>
      <c r="H140" s="188"/>
      <c r="I140" s="192">
        <v>4232125901.8089728</v>
      </c>
      <c r="J140" s="188"/>
      <c r="K140" s="188"/>
      <c r="L140" s="188"/>
      <c r="M140" s="10">
        <v>3401877504.4290457</v>
      </c>
      <c r="N140" s="10">
        <v>2451596946.2330074</v>
      </c>
      <c r="O140" s="192">
        <v>1420061323.2729003</v>
      </c>
      <c r="P140" s="188"/>
    </row>
    <row r="141" spans="2:16" ht="11.25" customHeight="1" x14ac:dyDescent="0.25">
      <c r="B141" s="27">
        <v>44317</v>
      </c>
      <c r="C141" s="28">
        <v>48335</v>
      </c>
      <c r="D141" s="10">
        <v>132</v>
      </c>
      <c r="E141" s="29">
        <v>4018</v>
      </c>
      <c r="F141" s="289"/>
      <c r="G141" s="188"/>
      <c r="H141" s="188"/>
      <c r="I141" s="192">
        <v>4177465191.4721742</v>
      </c>
      <c r="J141" s="188"/>
      <c r="K141" s="188"/>
      <c r="L141" s="188"/>
      <c r="M141" s="10">
        <v>3352428256.5171847</v>
      </c>
      <c r="N141" s="10">
        <v>2410014525.6104107</v>
      </c>
      <c r="O141" s="192">
        <v>1390252776.4151495</v>
      </c>
      <c r="P141" s="188"/>
    </row>
    <row r="142" spans="2:16" ht="11.25" customHeight="1" x14ac:dyDescent="0.25">
      <c r="B142" s="27">
        <v>44317</v>
      </c>
      <c r="C142" s="28">
        <v>48366</v>
      </c>
      <c r="D142" s="10">
        <v>133</v>
      </c>
      <c r="E142" s="29">
        <v>4049</v>
      </c>
      <c r="F142" s="289"/>
      <c r="G142" s="188"/>
      <c r="H142" s="188"/>
      <c r="I142" s="192">
        <v>4122890697.0184731</v>
      </c>
      <c r="J142" s="188"/>
      <c r="K142" s="188"/>
      <c r="L142" s="188"/>
      <c r="M142" s="10">
        <v>3303020377.3743491</v>
      </c>
      <c r="N142" s="10">
        <v>2368457049.712379</v>
      </c>
      <c r="O142" s="192">
        <v>1360492788.2206087</v>
      </c>
      <c r="P142" s="188"/>
    </row>
    <row r="143" spans="2:16" ht="11.25" customHeight="1" x14ac:dyDescent="0.25">
      <c r="B143" s="27">
        <v>44317</v>
      </c>
      <c r="C143" s="28">
        <v>48396</v>
      </c>
      <c r="D143" s="10">
        <v>134</v>
      </c>
      <c r="E143" s="29">
        <v>4079</v>
      </c>
      <c r="F143" s="289"/>
      <c r="G143" s="188"/>
      <c r="H143" s="188"/>
      <c r="I143" s="192">
        <v>4068657224.8036442</v>
      </c>
      <c r="J143" s="188"/>
      <c r="K143" s="188"/>
      <c r="L143" s="188"/>
      <c r="M143" s="10">
        <v>3254221388.5178647</v>
      </c>
      <c r="N143" s="10">
        <v>2327722062.8971548</v>
      </c>
      <c r="O143" s="192">
        <v>1331612725.8071153</v>
      </c>
      <c r="P143" s="188"/>
    </row>
    <row r="144" spans="2:16" ht="11.25" customHeight="1" x14ac:dyDescent="0.25">
      <c r="B144" s="27">
        <v>44317</v>
      </c>
      <c r="C144" s="28">
        <v>48427</v>
      </c>
      <c r="D144" s="10">
        <v>135</v>
      </c>
      <c r="E144" s="29">
        <v>4110</v>
      </c>
      <c r="F144" s="289"/>
      <c r="G144" s="188"/>
      <c r="H144" s="188"/>
      <c r="I144" s="192">
        <v>4014128071.144505</v>
      </c>
      <c r="J144" s="188"/>
      <c r="K144" s="188"/>
      <c r="L144" s="188"/>
      <c r="M144" s="10">
        <v>3205162078.0965505</v>
      </c>
      <c r="N144" s="10">
        <v>2286799646.6689553</v>
      </c>
      <c r="O144" s="192">
        <v>1302661416.3978944</v>
      </c>
      <c r="P144" s="188"/>
    </row>
    <row r="145" spans="2:16" ht="11.25" customHeight="1" x14ac:dyDescent="0.25">
      <c r="B145" s="27">
        <v>44317</v>
      </c>
      <c r="C145" s="28">
        <v>48458</v>
      </c>
      <c r="D145" s="10">
        <v>136</v>
      </c>
      <c r="E145" s="29">
        <v>4141</v>
      </c>
      <c r="F145" s="289"/>
      <c r="G145" s="188"/>
      <c r="H145" s="188"/>
      <c r="I145" s="192">
        <v>3959678863.2524648</v>
      </c>
      <c r="J145" s="188"/>
      <c r="K145" s="188"/>
      <c r="L145" s="188"/>
      <c r="M145" s="10">
        <v>3156323548.8593693</v>
      </c>
      <c r="N145" s="10">
        <v>2246227444.2435751</v>
      </c>
      <c r="O145" s="192">
        <v>1274130119.3827727</v>
      </c>
      <c r="P145" s="188"/>
    </row>
    <row r="146" spans="2:16" ht="11.25" customHeight="1" x14ac:dyDescent="0.25">
      <c r="B146" s="27">
        <v>44317</v>
      </c>
      <c r="C146" s="28">
        <v>48488</v>
      </c>
      <c r="D146" s="10">
        <v>137</v>
      </c>
      <c r="E146" s="29">
        <v>4171</v>
      </c>
      <c r="F146" s="289"/>
      <c r="G146" s="188"/>
      <c r="H146" s="188"/>
      <c r="I146" s="192">
        <v>3906223280.9351568</v>
      </c>
      <c r="J146" s="188"/>
      <c r="K146" s="188"/>
      <c r="L146" s="188"/>
      <c r="M146" s="10">
        <v>3108602376.2838964</v>
      </c>
      <c r="N146" s="10">
        <v>2206821241.4163389</v>
      </c>
      <c r="O146" s="192">
        <v>1246646413.8806744</v>
      </c>
      <c r="P146" s="188"/>
    </row>
    <row r="147" spans="2:16" ht="11.25" customHeight="1" x14ac:dyDescent="0.25">
      <c r="B147" s="27">
        <v>44317</v>
      </c>
      <c r="C147" s="28">
        <v>48519</v>
      </c>
      <c r="D147" s="10">
        <v>138</v>
      </c>
      <c r="E147" s="29">
        <v>4202</v>
      </c>
      <c r="F147" s="289"/>
      <c r="G147" s="188"/>
      <c r="H147" s="188"/>
      <c r="I147" s="192">
        <v>3853471407.0108562</v>
      </c>
      <c r="J147" s="188"/>
      <c r="K147" s="188"/>
      <c r="L147" s="188"/>
      <c r="M147" s="10">
        <v>3061420813.4714017</v>
      </c>
      <c r="N147" s="10">
        <v>2167799462.3925362</v>
      </c>
      <c r="O147" s="192">
        <v>1219415919.2294252</v>
      </c>
      <c r="P147" s="188"/>
    </row>
    <row r="148" spans="2:16" ht="11.25" customHeight="1" x14ac:dyDescent="0.25">
      <c r="B148" s="27">
        <v>44317</v>
      </c>
      <c r="C148" s="28">
        <v>48549</v>
      </c>
      <c r="D148" s="10">
        <v>139</v>
      </c>
      <c r="E148" s="29">
        <v>4232</v>
      </c>
      <c r="F148" s="289"/>
      <c r="G148" s="188"/>
      <c r="H148" s="188"/>
      <c r="I148" s="192">
        <v>3801039245.3409061</v>
      </c>
      <c r="J148" s="188"/>
      <c r="K148" s="188"/>
      <c r="L148" s="188"/>
      <c r="M148" s="10">
        <v>3014809004.1610761</v>
      </c>
      <c r="N148" s="10">
        <v>2129539228.8950369</v>
      </c>
      <c r="O148" s="192">
        <v>1192983629.8541749</v>
      </c>
      <c r="P148" s="188"/>
    </row>
    <row r="149" spans="2:16" ht="11.25" customHeight="1" x14ac:dyDescent="0.25">
      <c r="B149" s="27">
        <v>44317</v>
      </c>
      <c r="C149" s="28">
        <v>48580</v>
      </c>
      <c r="D149" s="10">
        <v>140</v>
      </c>
      <c r="E149" s="29">
        <v>4263</v>
      </c>
      <c r="F149" s="289"/>
      <c r="G149" s="188"/>
      <c r="H149" s="188"/>
      <c r="I149" s="192">
        <v>3748636531.3632259</v>
      </c>
      <c r="J149" s="188"/>
      <c r="K149" s="188"/>
      <c r="L149" s="188"/>
      <c r="M149" s="10">
        <v>2968202743.996944</v>
      </c>
      <c r="N149" s="10">
        <v>2091286318.2197664</v>
      </c>
      <c r="O149" s="192">
        <v>1166591896.3800919</v>
      </c>
      <c r="P149" s="188"/>
    </row>
    <row r="150" spans="2:16" ht="11.25" customHeight="1" x14ac:dyDescent="0.25">
      <c r="B150" s="27">
        <v>44317</v>
      </c>
      <c r="C150" s="28">
        <v>48611</v>
      </c>
      <c r="D150" s="10">
        <v>141</v>
      </c>
      <c r="E150" s="29">
        <v>4294</v>
      </c>
      <c r="F150" s="289"/>
      <c r="G150" s="188"/>
      <c r="H150" s="188"/>
      <c r="I150" s="192">
        <v>3696505496.0739789</v>
      </c>
      <c r="J150" s="188"/>
      <c r="K150" s="188"/>
      <c r="L150" s="188"/>
      <c r="M150" s="10">
        <v>2921960659.2375097</v>
      </c>
      <c r="N150" s="10">
        <v>2053470135.98387</v>
      </c>
      <c r="O150" s="192">
        <v>1140644918.0844076</v>
      </c>
      <c r="P150" s="188"/>
    </row>
    <row r="151" spans="2:16" ht="11.25" customHeight="1" x14ac:dyDescent="0.25">
      <c r="B151" s="27">
        <v>44317</v>
      </c>
      <c r="C151" s="28">
        <v>48639</v>
      </c>
      <c r="D151" s="10">
        <v>142</v>
      </c>
      <c r="E151" s="29">
        <v>4322</v>
      </c>
      <c r="F151" s="289"/>
      <c r="G151" s="188"/>
      <c r="H151" s="188"/>
      <c r="I151" s="192">
        <v>3645382223.6174212</v>
      </c>
      <c r="J151" s="188"/>
      <c r="K151" s="188"/>
      <c r="L151" s="188"/>
      <c r="M151" s="10">
        <v>2877134750.8194208</v>
      </c>
      <c r="N151" s="10">
        <v>2017322561.1071899</v>
      </c>
      <c r="O151" s="192">
        <v>1116278179.6517916</v>
      </c>
      <c r="P151" s="188"/>
    </row>
    <row r="152" spans="2:16" ht="11.25" customHeight="1" x14ac:dyDescent="0.25">
      <c r="B152" s="27">
        <v>44317</v>
      </c>
      <c r="C152" s="28">
        <v>48670</v>
      </c>
      <c r="D152" s="10">
        <v>143</v>
      </c>
      <c r="E152" s="29">
        <v>4353</v>
      </c>
      <c r="F152" s="289"/>
      <c r="G152" s="188"/>
      <c r="H152" s="188"/>
      <c r="I152" s="192">
        <v>3593114776.0114131</v>
      </c>
      <c r="J152" s="188"/>
      <c r="K152" s="188"/>
      <c r="L152" s="188"/>
      <c r="M152" s="10">
        <v>2831072560.0201044</v>
      </c>
      <c r="N152" s="10">
        <v>1979977414.3560817</v>
      </c>
      <c r="O152" s="192">
        <v>1090972857.3634262</v>
      </c>
      <c r="P152" s="188"/>
    </row>
    <row r="153" spans="2:16" ht="11.25" customHeight="1" x14ac:dyDescent="0.25">
      <c r="B153" s="27">
        <v>44317</v>
      </c>
      <c r="C153" s="28">
        <v>48700</v>
      </c>
      <c r="D153" s="10">
        <v>144</v>
      </c>
      <c r="E153" s="29">
        <v>4383</v>
      </c>
      <c r="F153" s="289"/>
      <c r="G153" s="188"/>
      <c r="H153" s="188"/>
      <c r="I153" s="192">
        <v>3542667912.4906788</v>
      </c>
      <c r="J153" s="188"/>
      <c r="K153" s="188"/>
      <c r="L153" s="188"/>
      <c r="M153" s="10">
        <v>2786742970.4955254</v>
      </c>
      <c r="N153" s="10">
        <v>1944177521.2456923</v>
      </c>
      <c r="O153" s="192">
        <v>1066855770.0595803</v>
      </c>
      <c r="P153" s="188"/>
    </row>
    <row r="154" spans="2:16" ht="11.25" customHeight="1" x14ac:dyDescent="0.25">
      <c r="B154" s="27">
        <v>44317</v>
      </c>
      <c r="C154" s="28">
        <v>48731</v>
      </c>
      <c r="D154" s="10">
        <v>145</v>
      </c>
      <c r="E154" s="29">
        <v>4414</v>
      </c>
      <c r="F154" s="289"/>
      <c r="G154" s="188"/>
      <c r="H154" s="188"/>
      <c r="I154" s="192">
        <v>3492515141.019464</v>
      </c>
      <c r="J154" s="188"/>
      <c r="K154" s="188"/>
      <c r="L154" s="188"/>
      <c r="M154" s="10">
        <v>2742632052.4209318</v>
      </c>
      <c r="N154" s="10">
        <v>1908537260.9866774</v>
      </c>
      <c r="O154" s="192">
        <v>1042862511.2845579</v>
      </c>
      <c r="P154" s="188"/>
    </row>
    <row r="155" spans="2:16" ht="11.25" customHeight="1" x14ac:dyDescent="0.25">
      <c r="B155" s="27">
        <v>44317</v>
      </c>
      <c r="C155" s="28">
        <v>48761</v>
      </c>
      <c r="D155" s="10">
        <v>146</v>
      </c>
      <c r="E155" s="29">
        <v>4444</v>
      </c>
      <c r="F155" s="289"/>
      <c r="G155" s="188"/>
      <c r="H155" s="188"/>
      <c r="I155" s="192">
        <v>3442011231.4254708</v>
      </c>
      <c r="J155" s="188"/>
      <c r="K155" s="188"/>
      <c r="L155" s="188"/>
      <c r="M155" s="10">
        <v>2698535235.2598953</v>
      </c>
      <c r="N155" s="10">
        <v>1873229361.6834559</v>
      </c>
      <c r="O155" s="192">
        <v>1019373765.4970009</v>
      </c>
      <c r="P155" s="188"/>
    </row>
    <row r="156" spans="2:16" ht="11.25" customHeight="1" x14ac:dyDescent="0.25">
      <c r="B156" s="27">
        <v>44317</v>
      </c>
      <c r="C156" s="28">
        <v>48792</v>
      </c>
      <c r="D156" s="10">
        <v>147</v>
      </c>
      <c r="E156" s="29">
        <v>4475</v>
      </c>
      <c r="F156" s="289"/>
      <c r="G156" s="188"/>
      <c r="H156" s="188"/>
      <c r="I156" s="192">
        <v>3392850867.5401878</v>
      </c>
      <c r="J156" s="188"/>
      <c r="K156" s="188"/>
      <c r="L156" s="188"/>
      <c r="M156" s="10">
        <v>2655481986.524251</v>
      </c>
      <c r="N156" s="10">
        <v>1838655291.5406394</v>
      </c>
      <c r="O156" s="192">
        <v>996321337.78591764</v>
      </c>
      <c r="P156" s="188"/>
    </row>
    <row r="157" spans="2:16" ht="11.25" customHeight="1" x14ac:dyDescent="0.25">
      <c r="B157" s="27">
        <v>44317</v>
      </c>
      <c r="C157" s="28">
        <v>48823</v>
      </c>
      <c r="D157" s="10">
        <v>148</v>
      </c>
      <c r="E157" s="29">
        <v>4506</v>
      </c>
      <c r="F157" s="289"/>
      <c r="G157" s="188"/>
      <c r="H157" s="188"/>
      <c r="I157" s="192">
        <v>3343819359.7454038</v>
      </c>
      <c r="J157" s="188"/>
      <c r="K157" s="188"/>
      <c r="L157" s="188"/>
      <c r="M157" s="10">
        <v>2612667698.7144675</v>
      </c>
      <c r="N157" s="10">
        <v>1804409999.2132113</v>
      </c>
      <c r="O157" s="192">
        <v>973623303.74892342</v>
      </c>
      <c r="P157" s="188"/>
    </row>
    <row r="158" spans="2:16" ht="11.25" customHeight="1" x14ac:dyDescent="0.25">
      <c r="B158" s="27">
        <v>44317</v>
      </c>
      <c r="C158" s="28">
        <v>48853</v>
      </c>
      <c r="D158" s="10">
        <v>149</v>
      </c>
      <c r="E158" s="29">
        <v>4536</v>
      </c>
      <c r="F158" s="289"/>
      <c r="G158" s="188"/>
      <c r="H158" s="188"/>
      <c r="I158" s="192">
        <v>3294340069.1149521</v>
      </c>
      <c r="J158" s="188"/>
      <c r="K158" s="188"/>
      <c r="L158" s="188"/>
      <c r="M158" s="10">
        <v>2569782439.6978722</v>
      </c>
      <c r="N158" s="10">
        <v>1770423532.1129858</v>
      </c>
      <c r="O158" s="192">
        <v>951368991.45892739</v>
      </c>
      <c r="P158" s="188"/>
    </row>
    <row r="159" spans="2:16" ht="11.25" customHeight="1" x14ac:dyDescent="0.25">
      <c r="B159" s="27">
        <v>44317</v>
      </c>
      <c r="C159" s="28">
        <v>48884</v>
      </c>
      <c r="D159" s="10">
        <v>150</v>
      </c>
      <c r="E159" s="29">
        <v>4567</v>
      </c>
      <c r="F159" s="289"/>
      <c r="G159" s="188"/>
      <c r="H159" s="188"/>
      <c r="I159" s="192">
        <v>3246041353.1448612</v>
      </c>
      <c r="J159" s="188"/>
      <c r="K159" s="188"/>
      <c r="L159" s="188"/>
      <c r="M159" s="10">
        <v>2527811910.186636</v>
      </c>
      <c r="N159" s="10">
        <v>1737079380.1559546</v>
      </c>
      <c r="O159" s="192">
        <v>929497237.17351627</v>
      </c>
      <c r="P159" s="188"/>
    </row>
    <row r="160" spans="2:16" ht="11.25" customHeight="1" x14ac:dyDescent="0.25">
      <c r="B160" s="27">
        <v>44317</v>
      </c>
      <c r="C160" s="28">
        <v>48914</v>
      </c>
      <c r="D160" s="10">
        <v>151</v>
      </c>
      <c r="E160" s="29">
        <v>4597</v>
      </c>
      <c r="F160" s="289"/>
      <c r="G160" s="188"/>
      <c r="H160" s="188"/>
      <c r="I160" s="192">
        <v>3198034765.6306882</v>
      </c>
      <c r="J160" s="188"/>
      <c r="K160" s="188"/>
      <c r="L160" s="188"/>
      <c r="M160" s="10">
        <v>2486339608.3939295</v>
      </c>
      <c r="N160" s="10">
        <v>1704374881.6141744</v>
      </c>
      <c r="O160" s="192">
        <v>908258867.65772998</v>
      </c>
      <c r="P160" s="188"/>
    </row>
    <row r="161" spans="2:16" ht="11.25" customHeight="1" x14ac:dyDescent="0.25">
      <c r="B161" s="27">
        <v>44317</v>
      </c>
      <c r="C161" s="28">
        <v>48945</v>
      </c>
      <c r="D161" s="10">
        <v>152</v>
      </c>
      <c r="E161" s="29">
        <v>4628</v>
      </c>
      <c r="F161" s="289"/>
      <c r="G161" s="188"/>
      <c r="H161" s="188"/>
      <c r="I161" s="192">
        <v>3150711347.3302641</v>
      </c>
      <c r="J161" s="188"/>
      <c r="K161" s="188"/>
      <c r="L161" s="188"/>
      <c r="M161" s="10">
        <v>2445392996.180717</v>
      </c>
      <c r="N161" s="10">
        <v>1672042967.2252183</v>
      </c>
      <c r="O161" s="192">
        <v>887255243.62926412</v>
      </c>
      <c r="P161" s="188"/>
    </row>
    <row r="162" spans="2:16" ht="11.25" customHeight="1" x14ac:dyDescent="0.25">
      <c r="B162" s="27">
        <v>44317</v>
      </c>
      <c r="C162" s="28">
        <v>48976</v>
      </c>
      <c r="D162" s="10">
        <v>153</v>
      </c>
      <c r="E162" s="29">
        <v>4659</v>
      </c>
      <c r="F162" s="289"/>
      <c r="G162" s="188"/>
      <c r="H162" s="188"/>
      <c r="I162" s="192">
        <v>3102780354.7428679</v>
      </c>
      <c r="J162" s="188"/>
      <c r="K162" s="188"/>
      <c r="L162" s="188"/>
      <c r="M162" s="10">
        <v>2404107365.6843634</v>
      </c>
      <c r="N162" s="10">
        <v>1639633267.5540297</v>
      </c>
      <c r="O162" s="192">
        <v>866372147.90364802</v>
      </c>
      <c r="P162" s="188"/>
    </row>
    <row r="163" spans="2:16" ht="11.25" customHeight="1" x14ac:dyDescent="0.25">
      <c r="B163" s="27">
        <v>44317</v>
      </c>
      <c r="C163" s="28">
        <v>49004</v>
      </c>
      <c r="D163" s="10">
        <v>154</v>
      </c>
      <c r="E163" s="29">
        <v>4687</v>
      </c>
      <c r="F163" s="289"/>
      <c r="G163" s="188"/>
      <c r="H163" s="188"/>
      <c r="I163" s="192">
        <v>3055457808.7305508</v>
      </c>
      <c r="J163" s="188"/>
      <c r="K163" s="188"/>
      <c r="L163" s="188"/>
      <c r="M163" s="10">
        <v>2363813671.6161451</v>
      </c>
      <c r="N163" s="10">
        <v>1608448717.1876175</v>
      </c>
      <c r="O163" s="192">
        <v>846642354.04237199</v>
      </c>
      <c r="P163" s="188"/>
    </row>
    <row r="164" spans="2:16" ht="11.25" customHeight="1" x14ac:dyDescent="0.25">
      <c r="B164" s="27">
        <v>44317</v>
      </c>
      <c r="C164" s="28">
        <v>49035</v>
      </c>
      <c r="D164" s="10">
        <v>155</v>
      </c>
      <c r="E164" s="29">
        <v>4718</v>
      </c>
      <c r="F164" s="289"/>
      <c r="G164" s="188"/>
      <c r="H164" s="188"/>
      <c r="I164" s="192">
        <v>3008484679.468688</v>
      </c>
      <c r="J164" s="188"/>
      <c r="K164" s="188"/>
      <c r="L164" s="188"/>
      <c r="M164" s="10">
        <v>2323525977.1373959</v>
      </c>
      <c r="N164" s="10">
        <v>1577014199.2312143</v>
      </c>
      <c r="O164" s="192">
        <v>826580194.85711193</v>
      </c>
      <c r="P164" s="188"/>
    </row>
    <row r="165" spans="2:16" ht="11.25" customHeight="1" x14ac:dyDescent="0.25">
      <c r="B165" s="27">
        <v>44317</v>
      </c>
      <c r="C165" s="28">
        <v>49065</v>
      </c>
      <c r="D165" s="10">
        <v>156</v>
      </c>
      <c r="E165" s="29">
        <v>4748</v>
      </c>
      <c r="F165" s="289"/>
      <c r="G165" s="188"/>
      <c r="H165" s="188"/>
      <c r="I165" s="192">
        <v>2961430286.214509</v>
      </c>
      <c r="J165" s="188"/>
      <c r="K165" s="188"/>
      <c r="L165" s="188"/>
      <c r="M165" s="10">
        <v>2283430522.7064538</v>
      </c>
      <c r="N165" s="10">
        <v>1545986298.8040123</v>
      </c>
      <c r="O165" s="192">
        <v>806995505.01916218</v>
      </c>
      <c r="P165" s="188"/>
    </row>
    <row r="166" spans="2:16" ht="11.25" customHeight="1" x14ac:dyDescent="0.25">
      <c r="B166" s="27">
        <v>44317</v>
      </c>
      <c r="C166" s="28">
        <v>49096</v>
      </c>
      <c r="D166" s="10">
        <v>157</v>
      </c>
      <c r="E166" s="29">
        <v>4779</v>
      </c>
      <c r="F166" s="289"/>
      <c r="G166" s="188"/>
      <c r="H166" s="188"/>
      <c r="I166" s="192">
        <v>2915092372.6058812</v>
      </c>
      <c r="J166" s="188"/>
      <c r="K166" s="188"/>
      <c r="L166" s="188"/>
      <c r="M166" s="10">
        <v>2243889098.3104987</v>
      </c>
      <c r="N166" s="10">
        <v>1515351280.1166146</v>
      </c>
      <c r="O166" s="192">
        <v>787653876.50151277</v>
      </c>
      <c r="P166" s="188"/>
    </row>
    <row r="167" spans="2:16" ht="11.25" customHeight="1" x14ac:dyDescent="0.25">
      <c r="B167" s="27">
        <v>44317</v>
      </c>
      <c r="C167" s="28">
        <v>49126</v>
      </c>
      <c r="D167" s="10">
        <v>158</v>
      </c>
      <c r="E167" s="29">
        <v>4809</v>
      </c>
      <c r="F167" s="289"/>
      <c r="G167" s="188"/>
      <c r="H167" s="188"/>
      <c r="I167" s="192">
        <v>2869565739.701849</v>
      </c>
      <c r="J167" s="188"/>
      <c r="K167" s="188"/>
      <c r="L167" s="188"/>
      <c r="M167" s="10">
        <v>2205219410.0910077</v>
      </c>
      <c r="N167" s="10">
        <v>1485571316.1490886</v>
      </c>
      <c r="O167" s="192">
        <v>769009461.83136201</v>
      </c>
      <c r="P167" s="188"/>
    </row>
    <row r="168" spans="2:16" ht="11.25" customHeight="1" x14ac:dyDescent="0.25">
      <c r="B168" s="27">
        <v>44317</v>
      </c>
      <c r="C168" s="28">
        <v>49157</v>
      </c>
      <c r="D168" s="10">
        <v>159</v>
      </c>
      <c r="E168" s="29">
        <v>4840</v>
      </c>
      <c r="F168" s="289"/>
      <c r="G168" s="188"/>
      <c r="H168" s="188"/>
      <c r="I168" s="192">
        <v>2824230073.5670762</v>
      </c>
      <c r="J168" s="188"/>
      <c r="K168" s="188"/>
      <c r="L168" s="188"/>
      <c r="M168" s="10">
        <v>2166698487.5832872</v>
      </c>
      <c r="N168" s="10">
        <v>1455909138.1995549</v>
      </c>
      <c r="O168" s="192">
        <v>750462627.4795841</v>
      </c>
      <c r="P168" s="188"/>
    </row>
    <row r="169" spans="2:16" ht="11.25" customHeight="1" x14ac:dyDescent="0.25">
      <c r="B169" s="27">
        <v>44317</v>
      </c>
      <c r="C169" s="28">
        <v>49188</v>
      </c>
      <c r="D169" s="10">
        <v>160</v>
      </c>
      <c r="E169" s="29">
        <v>4871</v>
      </c>
      <c r="F169" s="289"/>
      <c r="G169" s="188"/>
      <c r="H169" s="188"/>
      <c r="I169" s="192">
        <v>2779666142.1901932</v>
      </c>
      <c r="J169" s="188"/>
      <c r="K169" s="188"/>
      <c r="L169" s="188"/>
      <c r="M169" s="10">
        <v>2128892946.9028187</v>
      </c>
      <c r="N169" s="10">
        <v>1426867702.7857208</v>
      </c>
      <c r="O169" s="192">
        <v>732377721.70472932</v>
      </c>
      <c r="P169" s="188"/>
    </row>
    <row r="170" spans="2:16" ht="11.25" customHeight="1" x14ac:dyDescent="0.25">
      <c r="B170" s="27">
        <v>44317</v>
      </c>
      <c r="C170" s="28">
        <v>49218</v>
      </c>
      <c r="D170" s="10">
        <v>161</v>
      </c>
      <c r="E170" s="29">
        <v>4901</v>
      </c>
      <c r="F170" s="289"/>
      <c r="G170" s="188"/>
      <c r="H170" s="188"/>
      <c r="I170" s="192">
        <v>2735896106.9629822</v>
      </c>
      <c r="J170" s="188"/>
      <c r="K170" s="188"/>
      <c r="L170" s="188"/>
      <c r="M170" s="10">
        <v>2091930961.7980769</v>
      </c>
      <c r="N170" s="10">
        <v>1398643398.200423</v>
      </c>
      <c r="O170" s="192">
        <v>714948073.70930803</v>
      </c>
      <c r="P170" s="188"/>
    </row>
    <row r="171" spans="2:16" ht="11.25" customHeight="1" x14ac:dyDescent="0.25">
      <c r="B171" s="27">
        <v>44317</v>
      </c>
      <c r="C171" s="28">
        <v>49249</v>
      </c>
      <c r="D171" s="10">
        <v>162</v>
      </c>
      <c r="E171" s="29">
        <v>4932</v>
      </c>
      <c r="F171" s="289"/>
      <c r="G171" s="188"/>
      <c r="H171" s="188"/>
      <c r="I171" s="192">
        <v>2692172113.7637792</v>
      </c>
      <c r="J171" s="188"/>
      <c r="K171" s="188"/>
      <c r="L171" s="188"/>
      <c r="M171" s="10">
        <v>2055007195.1234024</v>
      </c>
      <c r="N171" s="10">
        <v>1370462295.5377092</v>
      </c>
      <c r="O171" s="192">
        <v>697575488.40650356</v>
      </c>
      <c r="P171" s="188"/>
    </row>
    <row r="172" spans="2:16" ht="11.25" customHeight="1" x14ac:dyDescent="0.25">
      <c r="B172" s="27">
        <v>44317</v>
      </c>
      <c r="C172" s="28">
        <v>49279</v>
      </c>
      <c r="D172" s="10">
        <v>163</v>
      </c>
      <c r="E172" s="29">
        <v>4962</v>
      </c>
      <c r="F172" s="289"/>
      <c r="G172" s="188"/>
      <c r="H172" s="188"/>
      <c r="I172" s="192">
        <v>2649536337.268682</v>
      </c>
      <c r="J172" s="188"/>
      <c r="K172" s="188"/>
      <c r="L172" s="188"/>
      <c r="M172" s="10">
        <v>2019142479.8915226</v>
      </c>
      <c r="N172" s="10">
        <v>1343230294.1259098</v>
      </c>
      <c r="O172" s="192">
        <v>680911519.64674795</v>
      </c>
      <c r="P172" s="188"/>
    </row>
    <row r="173" spans="2:16" ht="11.25" customHeight="1" x14ac:dyDescent="0.25">
      <c r="B173" s="27">
        <v>44317</v>
      </c>
      <c r="C173" s="28">
        <v>49310</v>
      </c>
      <c r="D173" s="10">
        <v>164</v>
      </c>
      <c r="E173" s="29">
        <v>4993</v>
      </c>
      <c r="F173" s="289"/>
      <c r="G173" s="188"/>
      <c r="H173" s="188"/>
      <c r="I173" s="192">
        <v>2606827796.687202</v>
      </c>
      <c r="J173" s="188"/>
      <c r="K173" s="188"/>
      <c r="L173" s="188"/>
      <c r="M173" s="10">
        <v>1983226003.1285925</v>
      </c>
      <c r="N173" s="10">
        <v>1315981588.0442839</v>
      </c>
      <c r="O173" s="192">
        <v>664273054.79652369</v>
      </c>
      <c r="P173" s="188"/>
    </row>
    <row r="174" spans="2:16" ht="11.25" customHeight="1" x14ac:dyDescent="0.25">
      <c r="B174" s="27">
        <v>44317</v>
      </c>
      <c r="C174" s="28">
        <v>49341</v>
      </c>
      <c r="D174" s="10">
        <v>165</v>
      </c>
      <c r="E174" s="29">
        <v>5024</v>
      </c>
      <c r="F174" s="289"/>
      <c r="G174" s="188"/>
      <c r="H174" s="188"/>
      <c r="I174" s="192">
        <v>2565434695.5626559</v>
      </c>
      <c r="J174" s="188"/>
      <c r="K174" s="188"/>
      <c r="L174" s="188"/>
      <c r="M174" s="10">
        <v>1948424616.4263427</v>
      </c>
      <c r="N174" s="10">
        <v>1289600835.1852653</v>
      </c>
      <c r="O174" s="192">
        <v>648199584.82141149</v>
      </c>
      <c r="P174" s="188"/>
    </row>
    <row r="175" spans="2:16" ht="11.25" customHeight="1" x14ac:dyDescent="0.25">
      <c r="B175" s="27">
        <v>44317</v>
      </c>
      <c r="C175" s="28">
        <v>49369</v>
      </c>
      <c r="D175" s="10">
        <v>166</v>
      </c>
      <c r="E175" s="29">
        <v>5052</v>
      </c>
      <c r="F175" s="289"/>
      <c r="G175" s="188"/>
      <c r="H175" s="188"/>
      <c r="I175" s="192">
        <v>2524702552.0188541</v>
      </c>
      <c r="J175" s="188"/>
      <c r="K175" s="188"/>
      <c r="L175" s="188"/>
      <c r="M175" s="10">
        <v>1914551204.1413169</v>
      </c>
      <c r="N175" s="10">
        <v>1264269904.9294066</v>
      </c>
      <c r="O175" s="192">
        <v>633035774.77235329</v>
      </c>
      <c r="P175" s="188"/>
    </row>
    <row r="176" spans="2:16" ht="11.25" customHeight="1" x14ac:dyDescent="0.25">
      <c r="B176" s="27">
        <v>44317</v>
      </c>
      <c r="C176" s="28">
        <v>49400</v>
      </c>
      <c r="D176" s="10">
        <v>167</v>
      </c>
      <c r="E176" s="29">
        <v>5083</v>
      </c>
      <c r="F176" s="289"/>
      <c r="G176" s="188"/>
      <c r="H176" s="188"/>
      <c r="I176" s="192">
        <v>2484053129.776732</v>
      </c>
      <c r="J176" s="188"/>
      <c r="K176" s="188"/>
      <c r="L176" s="188"/>
      <c r="M176" s="10">
        <v>1880530694.0677366</v>
      </c>
      <c r="N176" s="10">
        <v>1238646367.3795097</v>
      </c>
      <c r="O176" s="192">
        <v>617578839.28249073</v>
      </c>
      <c r="P176" s="188"/>
    </row>
    <row r="177" spans="2:16" ht="11.25" customHeight="1" x14ac:dyDescent="0.25">
      <c r="B177" s="27">
        <v>44317</v>
      </c>
      <c r="C177" s="28">
        <v>49430</v>
      </c>
      <c r="D177" s="10">
        <v>168</v>
      </c>
      <c r="E177" s="29">
        <v>5113</v>
      </c>
      <c r="F177" s="289"/>
      <c r="G177" s="188"/>
      <c r="H177" s="188"/>
      <c r="I177" s="192">
        <v>2443926489.5792031</v>
      </c>
      <c r="J177" s="188"/>
      <c r="K177" s="188"/>
      <c r="L177" s="188"/>
      <c r="M177" s="10">
        <v>1847116317.9735167</v>
      </c>
      <c r="N177" s="10">
        <v>1213642899.193759</v>
      </c>
      <c r="O177" s="192">
        <v>602631843.41172087</v>
      </c>
      <c r="P177" s="188"/>
    </row>
    <row r="178" spans="2:16" ht="11.25" customHeight="1" x14ac:dyDescent="0.25">
      <c r="B178" s="27">
        <v>44317</v>
      </c>
      <c r="C178" s="28">
        <v>49461</v>
      </c>
      <c r="D178" s="10">
        <v>169</v>
      </c>
      <c r="E178" s="29">
        <v>5144</v>
      </c>
      <c r="F178" s="289"/>
      <c r="G178" s="188"/>
      <c r="H178" s="188"/>
      <c r="I178" s="192">
        <v>2404029329.3076301</v>
      </c>
      <c r="J178" s="188"/>
      <c r="K178" s="188"/>
      <c r="L178" s="188"/>
      <c r="M178" s="10">
        <v>1813880396.3081665</v>
      </c>
      <c r="N178" s="10">
        <v>1188774318.4074233</v>
      </c>
      <c r="O178" s="192">
        <v>587783229.74157524</v>
      </c>
      <c r="P178" s="188"/>
    </row>
    <row r="179" spans="2:16" ht="11.25" customHeight="1" x14ac:dyDescent="0.25">
      <c r="B179" s="27">
        <v>44317</v>
      </c>
      <c r="C179" s="28">
        <v>49491</v>
      </c>
      <c r="D179" s="10">
        <v>170</v>
      </c>
      <c r="E179" s="29">
        <v>5174</v>
      </c>
      <c r="F179" s="289"/>
      <c r="G179" s="188"/>
      <c r="H179" s="188"/>
      <c r="I179" s="192">
        <v>2364251960.2914519</v>
      </c>
      <c r="J179" s="188"/>
      <c r="K179" s="188"/>
      <c r="L179" s="188"/>
      <c r="M179" s="10">
        <v>1780939652.4200156</v>
      </c>
      <c r="N179" s="10">
        <v>1164312976.9815459</v>
      </c>
      <c r="O179" s="192">
        <v>573328588.55411518</v>
      </c>
      <c r="P179" s="188"/>
    </row>
    <row r="180" spans="2:16" ht="11.25" customHeight="1" x14ac:dyDescent="0.25">
      <c r="B180" s="27">
        <v>44317</v>
      </c>
      <c r="C180" s="28">
        <v>49522</v>
      </c>
      <c r="D180" s="10">
        <v>171</v>
      </c>
      <c r="E180" s="29">
        <v>5205</v>
      </c>
      <c r="F180" s="289"/>
      <c r="G180" s="188"/>
      <c r="H180" s="188"/>
      <c r="I180" s="192">
        <v>2324788244.4477048</v>
      </c>
      <c r="J180" s="188"/>
      <c r="K180" s="188"/>
      <c r="L180" s="188"/>
      <c r="M180" s="10">
        <v>1748242306.4085143</v>
      </c>
      <c r="N180" s="10">
        <v>1140029929.1572144</v>
      </c>
      <c r="O180" s="192">
        <v>558993467.48008716</v>
      </c>
      <c r="P180" s="188"/>
    </row>
    <row r="181" spans="2:16" ht="11.25" customHeight="1" x14ac:dyDescent="0.25">
      <c r="B181" s="27">
        <v>44317</v>
      </c>
      <c r="C181" s="28">
        <v>49553</v>
      </c>
      <c r="D181" s="10">
        <v>172</v>
      </c>
      <c r="E181" s="29">
        <v>5236</v>
      </c>
      <c r="F181" s="289"/>
      <c r="G181" s="188"/>
      <c r="H181" s="188"/>
      <c r="I181" s="192">
        <v>2285495076.3804851</v>
      </c>
      <c r="J181" s="188"/>
      <c r="K181" s="188"/>
      <c r="L181" s="188"/>
      <c r="M181" s="10">
        <v>1715778785.9801073</v>
      </c>
      <c r="N181" s="10">
        <v>1116014954.2845006</v>
      </c>
      <c r="O181" s="192">
        <v>544900383.16154289</v>
      </c>
      <c r="P181" s="188"/>
    </row>
    <row r="182" spans="2:16" ht="11.25" customHeight="1" x14ac:dyDescent="0.25">
      <c r="B182" s="27">
        <v>44317</v>
      </c>
      <c r="C182" s="28">
        <v>49583</v>
      </c>
      <c r="D182" s="10">
        <v>173</v>
      </c>
      <c r="E182" s="29">
        <v>5266</v>
      </c>
      <c r="F182" s="289"/>
      <c r="G182" s="188"/>
      <c r="H182" s="188"/>
      <c r="I182" s="192">
        <v>2246728907.3816528</v>
      </c>
      <c r="J182" s="188"/>
      <c r="K182" s="188"/>
      <c r="L182" s="188"/>
      <c r="M182" s="10">
        <v>1683907523.7269356</v>
      </c>
      <c r="N182" s="10">
        <v>1092588751.1283648</v>
      </c>
      <c r="O182" s="192">
        <v>531275645.40589106</v>
      </c>
      <c r="P182" s="188"/>
    </row>
    <row r="183" spans="2:16" ht="11.25" customHeight="1" x14ac:dyDescent="0.25">
      <c r="B183" s="27">
        <v>44317</v>
      </c>
      <c r="C183" s="28">
        <v>49614</v>
      </c>
      <c r="D183" s="10">
        <v>174</v>
      </c>
      <c r="E183" s="29">
        <v>5297</v>
      </c>
      <c r="F183" s="289"/>
      <c r="G183" s="188"/>
      <c r="H183" s="188"/>
      <c r="I183" s="192">
        <v>2208049339.5779958</v>
      </c>
      <c r="J183" s="188"/>
      <c r="K183" s="188"/>
      <c r="L183" s="188"/>
      <c r="M183" s="10">
        <v>1652110597.0600238</v>
      </c>
      <c r="N183" s="10">
        <v>1069231383.0418265</v>
      </c>
      <c r="O183" s="192">
        <v>517715895.65269136</v>
      </c>
      <c r="P183" s="188"/>
    </row>
    <row r="184" spans="2:16" ht="11.25" customHeight="1" x14ac:dyDescent="0.25">
      <c r="B184" s="27">
        <v>44317</v>
      </c>
      <c r="C184" s="28">
        <v>49644</v>
      </c>
      <c r="D184" s="10">
        <v>175</v>
      </c>
      <c r="E184" s="29">
        <v>5327</v>
      </c>
      <c r="F184" s="289"/>
      <c r="G184" s="188"/>
      <c r="H184" s="188"/>
      <c r="I184" s="192">
        <v>2169852112.01792</v>
      </c>
      <c r="J184" s="188"/>
      <c r="K184" s="188"/>
      <c r="L184" s="188"/>
      <c r="M184" s="10">
        <v>1620865725.3678195</v>
      </c>
      <c r="N184" s="10">
        <v>1046428083.4714715</v>
      </c>
      <c r="O184" s="192">
        <v>504597706.47564095</v>
      </c>
      <c r="P184" s="188"/>
    </row>
    <row r="185" spans="2:16" ht="11.25" customHeight="1" x14ac:dyDescent="0.25">
      <c r="B185" s="27">
        <v>44317</v>
      </c>
      <c r="C185" s="28">
        <v>49675</v>
      </c>
      <c r="D185" s="10">
        <v>176</v>
      </c>
      <c r="E185" s="29">
        <v>5358</v>
      </c>
      <c r="F185" s="289"/>
      <c r="G185" s="188"/>
      <c r="H185" s="188"/>
      <c r="I185" s="192">
        <v>2131930932.3484161</v>
      </c>
      <c r="J185" s="188"/>
      <c r="K185" s="188"/>
      <c r="L185" s="188"/>
      <c r="M185" s="10">
        <v>1589837781.6365578</v>
      </c>
      <c r="N185" s="10">
        <v>1023786159.6209205</v>
      </c>
      <c r="O185" s="192">
        <v>491588550.64665872</v>
      </c>
      <c r="P185" s="188"/>
    </row>
    <row r="186" spans="2:16" ht="11.25" customHeight="1" x14ac:dyDescent="0.25">
      <c r="B186" s="27">
        <v>44317</v>
      </c>
      <c r="C186" s="28">
        <v>49706</v>
      </c>
      <c r="D186" s="10">
        <v>177</v>
      </c>
      <c r="E186" s="29">
        <v>5389</v>
      </c>
      <c r="F186" s="289"/>
      <c r="G186" s="188"/>
      <c r="H186" s="188"/>
      <c r="I186" s="192">
        <v>2094212331.475311</v>
      </c>
      <c r="J186" s="188"/>
      <c r="K186" s="188"/>
      <c r="L186" s="188"/>
      <c r="M186" s="10">
        <v>1559061238.7822983</v>
      </c>
      <c r="N186" s="10">
        <v>1001414113.1993427</v>
      </c>
      <c r="O186" s="192">
        <v>478809581.56925279</v>
      </c>
      <c r="P186" s="188"/>
    </row>
    <row r="187" spans="2:16" ht="11.25" customHeight="1" x14ac:dyDescent="0.25">
      <c r="B187" s="27">
        <v>44317</v>
      </c>
      <c r="C187" s="28">
        <v>49735</v>
      </c>
      <c r="D187" s="10">
        <v>178</v>
      </c>
      <c r="E187" s="29">
        <v>5418</v>
      </c>
      <c r="F187" s="289"/>
      <c r="G187" s="188"/>
      <c r="H187" s="188"/>
      <c r="I187" s="192">
        <v>2055831958.2029519</v>
      </c>
      <c r="J187" s="188"/>
      <c r="K187" s="188"/>
      <c r="L187" s="188"/>
      <c r="M187" s="10">
        <v>1528060031.7893605</v>
      </c>
      <c r="N187" s="10">
        <v>979166150.35590029</v>
      </c>
      <c r="O187" s="192">
        <v>466316801.80881858</v>
      </c>
      <c r="P187" s="188"/>
    </row>
    <row r="188" spans="2:16" ht="11.25" customHeight="1" x14ac:dyDescent="0.25">
      <c r="B188" s="27">
        <v>44317</v>
      </c>
      <c r="C188" s="28">
        <v>49766</v>
      </c>
      <c r="D188" s="10">
        <v>179</v>
      </c>
      <c r="E188" s="29">
        <v>5449</v>
      </c>
      <c r="F188" s="289"/>
      <c r="G188" s="188"/>
      <c r="H188" s="188"/>
      <c r="I188" s="192">
        <v>2018251878.700249</v>
      </c>
      <c r="J188" s="188"/>
      <c r="K188" s="188"/>
      <c r="L188" s="188"/>
      <c r="M188" s="10">
        <v>1497583160.1447906</v>
      </c>
      <c r="N188" s="10">
        <v>957196310.50988221</v>
      </c>
      <c r="O188" s="192">
        <v>453923124.37559998</v>
      </c>
      <c r="P188" s="188"/>
    </row>
    <row r="189" spans="2:16" ht="11.25" customHeight="1" x14ac:dyDescent="0.25">
      <c r="B189" s="27">
        <v>44317</v>
      </c>
      <c r="C189" s="28">
        <v>49796</v>
      </c>
      <c r="D189" s="10">
        <v>180</v>
      </c>
      <c r="E189" s="29">
        <v>5479</v>
      </c>
      <c r="F189" s="289"/>
      <c r="G189" s="188"/>
      <c r="H189" s="188"/>
      <c r="I189" s="192">
        <v>1979853380.6887691</v>
      </c>
      <c r="J189" s="188"/>
      <c r="K189" s="188"/>
      <c r="L189" s="188"/>
      <c r="M189" s="10">
        <v>1466679332.9578505</v>
      </c>
      <c r="N189" s="10">
        <v>935136498.11716723</v>
      </c>
      <c r="O189" s="192">
        <v>441644049.09838825</v>
      </c>
      <c r="P189" s="188"/>
    </row>
    <row r="190" spans="2:16" ht="11.25" customHeight="1" x14ac:dyDescent="0.25">
      <c r="B190" s="27">
        <v>44317</v>
      </c>
      <c r="C190" s="28">
        <v>49827</v>
      </c>
      <c r="D190" s="10">
        <v>181</v>
      </c>
      <c r="E190" s="29">
        <v>5510</v>
      </c>
      <c r="F190" s="289"/>
      <c r="G190" s="188"/>
      <c r="H190" s="188"/>
      <c r="I190" s="192">
        <v>1942962688.476177</v>
      </c>
      <c r="J190" s="188"/>
      <c r="K190" s="188"/>
      <c r="L190" s="188"/>
      <c r="M190" s="10">
        <v>1436909389.4024043</v>
      </c>
      <c r="N190" s="10">
        <v>913825580.3069241</v>
      </c>
      <c r="O190" s="192">
        <v>429751405.47335607</v>
      </c>
      <c r="P190" s="188"/>
    </row>
    <row r="191" spans="2:16" ht="11.25" customHeight="1" x14ac:dyDescent="0.25">
      <c r="B191" s="27">
        <v>44317</v>
      </c>
      <c r="C191" s="28">
        <v>49857</v>
      </c>
      <c r="D191" s="10">
        <v>182</v>
      </c>
      <c r="E191" s="29">
        <v>5540</v>
      </c>
      <c r="F191" s="289"/>
      <c r="G191" s="188"/>
      <c r="H191" s="188"/>
      <c r="I191" s="192">
        <v>1906178512.42926</v>
      </c>
      <c r="J191" s="188"/>
      <c r="K191" s="188"/>
      <c r="L191" s="188"/>
      <c r="M191" s="10">
        <v>1407391915.2841749</v>
      </c>
      <c r="N191" s="10">
        <v>892850502.63748693</v>
      </c>
      <c r="O191" s="192">
        <v>418166103.16841769</v>
      </c>
      <c r="P191" s="188"/>
    </row>
    <row r="192" spans="2:16" ht="11.25" customHeight="1" x14ac:dyDescent="0.25">
      <c r="B192" s="27">
        <v>44317</v>
      </c>
      <c r="C192" s="28">
        <v>49888</v>
      </c>
      <c r="D192" s="10">
        <v>183</v>
      </c>
      <c r="E192" s="29">
        <v>5571</v>
      </c>
      <c r="F192" s="289"/>
      <c r="G192" s="188"/>
      <c r="H192" s="188"/>
      <c r="I192" s="192">
        <v>1870214709.8677239</v>
      </c>
      <c r="J192" s="188"/>
      <c r="K192" s="188"/>
      <c r="L192" s="188"/>
      <c r="M192" s="10">
        <v>1378496697.183058</v>
      </c>
      <c r="N192" s="10">
        <v>872295271.57545114</v>
      </c>
      <c r="O192" s="192">
        <v>406808684.99021935</v>
      </c>
      <c r="P192" s="188"/>
    </row>
    <row r="193" spans="2:16" ht="11.25" customHeight="1" x14ac:dyDescent="0.25">
      <c r="B193" s="27">
        <v>44317</v>
      </c>
      <c r="C193" s="28">
        <v>49919</v>
      </c>
      <c r="D193" s="10">
        <v>184</v>
      </c>
      <c r="E193" s="29">
        <v>5602</v>
      </c>
      <c r="F193" s="289"/>
      <c r="G193" s="188"/>
      <c r="H193" s="188"/>
      <c r="I193" s="192">
        <v>1834602293.128103</v>
      </c>
      <c r="J193" s="188"/>
      <c r="K193" s="188"/>
      <c r="L193" s="188"/>
      <c r="M193" s="10">
        <v>1349954007.3020041</v>
      </c>
      <c r="N193" s="10">
        <v>852061326.08675385</v>
      </c>
      <c r="O193" s="192">
        <v>395689176.6541363</v>
      </c>
      <c r="P193" s="188"/>
    </row>
    <row r="194" spans="2:16" ht="11.25" customHeight="1" x14ac:dyDescent="0.25">
      <c r="B194" s="27">
        <v>44317</v>
      </c>
      <c r="C194" s="28">
        <v>49949</v>
      </c>
      <c r="D194" s="10">
        <v>185</v>
      </c>
      <c r="E194" s="29">
        <v>5632</v>
      </c>
      <c r="F194" s="289"/>
      <c r="G194" s="188"/>
      <c r="H194" s="188"/>
      <c r="I194" s="192">
        <v>1799078151.385427</v>
      </c>
      <c r="J194" s="188"/>
      <c r="K194" s="188"/>
      <c r="L194" s="188"/>
      <c r="M194" s="10">
        <v>1321641387.2664137</v>
      </c>
      <c r="N194" s="10">
        <v>832137854.40221763</v>
      </c>
      <c r="O194" s="192">
        <v>384852825.68008596</v>
      </c>
      <c r="P194" s="188"/>
    </row>
    <row r="195" spans="2:16" ht="11.25" customHeight="1" x14ac:dyDescent="0.25">
      <c r="B195" s="27">
        <v>44317</v>
      </c>
      <c r="C195" s="28">
        <v>49980</v>
      </c>
      <c r="D195" s="10">
        <v>186</v>
      </c>
      <c r="E195" s="29">
        <v>5663</v>
      </c>
      <c r="F195" s="289"/>
      <c r="G195" s="188"/>
      <c r="H195" s="188"/>
      <c r="I195" s="192">
        <v>1764041995.7616479</v>
      </c>
      <c r="J195" s="188"/>
      <c r="K195" s="188"/>
      <c r="L195" s="188"/>
      <c r="M195" s="10">
        <v>1293705128.5558558</v>
      </c>
      <c r="N195" s="10">
        <v>812476935.80580342</v>
      </c>
      <c r="O195" s="192">
        <v>374168361.12767291</v>
      </c>
      <c r="P195" s="188"/>
    </row>
    <row r="196" spans="2:16" ht="11.25" customHeight="1" x14ac:dyDescent="0.25">
      <c r="B196" s="27">
        <v>44317</v>
      </c>
      <c r="C196" s="28">
        <v>50010</v>
      </c>
      <c r="D196" s="10">
        <v>187</v>
      </c>
      <c r="E196" s="29">
        <v>5693</v>
      </c>
      <c r="F196" s="289"/>
      <c r="G196" s="188"/>
      <c r="H196" s="188"/>
      <c r="I196" s="192">
        <v>1729245668.0469561</v>
      </c>
      <c r="J196" s="188"/>
      <c r="K196" s="188"/>
      <c r="L196" s="188"/>
      <c r="M196" s="10">
        <v>1266104745.5583477</v>
      </c>
      <c r="N196" s="10">
        <v>793186192.19205892</v>
      </c>
      <c r="O196" s="192">
        <v>363787061.86772722</v>
      </c>
      <c r="P196" s="188"/>
    </row>
    <row r="197" spans="2:16" ht="11.25" customHeight="1" x14ac:dyDescent="0.25">
      <c r="B197" s="27">
        <v>44317</v>
      </c>
      <c r="C197" s="28">
        <v>50041</v>
      </c>
      <c r="D197" s="10">
        <v>188</v>
      </c>
      <c r="E197" s="29">
        <v>5724</v>
      </c>
      <c r="F197" s="289"/>
      <c r="G197" s="188"/>
      <c r="H197" s="188"/>
      <c r="I197" s="192">
        <v>1695171997.5354469</v>
      </c>
      <c r="J197" s="188"/>
      <c r="K197" s="188"/>
      <c r="L197" s="188"/>
      <c r="M197" s="10">
        <v>1239051874.1288049</v>
      </c>
      <c r="N197" s="10">
        <v>774264042.29050517</v>
      </c>
      <c r="O197" s="192">
        <v>353604525.07962298</v>
      </c>
      <c r="P197" s="188"/>
    </row>
    <row r="198" spans="2:16" ht="11.25" customHeight="1" x14ac:dyDescent="0.25">
      <c r="B198" s="27">
        <v>44317</v>
      </c>
      <c r="C198" s="28">
        <v>50072</v>
      </c>
      <c r="D198" s="10">
        <v>189</v>
      </c>
      <c r="E198" s="29">
        <v>5755</v>
      </c>
      <c r="F198" s="289"/>
      <c r="G198" s="188"/>
      <c r="H198" s="188"/>
      <c r="I198" s="192">
        <v>1661478813.3906169</v>
      </c>
      <c r="J198" s="188"/>
      <c r="K198" s="188"/>
      <c r="L198" s="188"/>
      <c r="M198" s="10">
        <v>1212364765.0445595</v>
      </c>
      <c r="N198" s="10">
        <v>755660985.85432005</v>
      </c>
      <c r="O198" s="192">
        <v>343646831.16945517</v>
      </c>
      <c r="P198" s="188"/>
    </row>
    <row r="199" spans="2:16" ht="11.25" customHeight="1" x14ac:dyDescent="0.25">
      <c r="B199" s="27">
        <v>44317</v>
      </c>
      <c r="C199" s="28">
        <v>50100</v>
      </c>
      <c r="D199" s="10">
        <v>190</v>
      </c>
      <c r="E199" s="29">
        <v>5783</v>
      </c>
      <c r="F199" s="289"/>
      <c r="G199" s="188"/>
      <c r="H199" s="188"/>
      <c r="I199" s="192">
        <v>1627976701.7635701</v>
      </c>
      <c r="J199" s="188"/>
      <c r="K199" s="188"/>
      <c r="L199" s="188"/>
      <c r="M199" s="10">
        <v>1186098636.50668</v>
      </c>
      <c r="N199" s="10">
        <v>737591014.4331634</v>
      </c>
      <c r="O199" s="192">
        <v>334145773.01053268</v>
      </c>
      <c r="P199" s="188"/>
    </row>
    <row r="200" spans="2:16" ht="11.25" customHeight="1" x14ac:dyDescent="0.25">
      <c r="B200" s="27">
        <v>44317</v>
      </c>
      <c r="C200" s="28">
        <v>50131</v>
      </c>
      <c r="D200" s="10">
        <v>191</v>
      </c>
      <c r="E200" s="29">
        <v>5814</v>
      </c>
      <c r="F200" s="289"/>
      <c r="G200" s="188"/>
      <c r="H200" s="188"/>
      <c r="I200" s="192">
        <v>1594651189.0238149</v>
      </c>
      <c r="J200" s="188"/>
      <c r="K200" s="188"/>
      <c r="L200" s="188"/>
      <c r="M200" s="10">
        <v>1159848062.6435821</v>
      </c>
      <c r="N200" s="10">
        <v>719432420.53516114</v>
      </c>
      <c r="O200" s="192">
        <v>324539063.64367652</v>
      </c>
      <c r="P200" s="188"/>
    </row>
    <row r="201" spans="2:16" ht="11.25" customHeight="1" x14ac:dyDescent="0.25">
      <c r="B201" s="27">
        <v>44317</v>
      </c>
      <c r="C201" s="28">
        <v>50161</v>
      </c>
      <c r="D201" s="10">
        <v>192</v>
      </c>
      <c r="E201" s="29">
        <v>5844</v>
      </c>
      <c r="F201" s="289"/>
      <c r="G201" s="188"/>
      <c r="H201" s="188"/>
      <c r="I201" s="192">
        <v>1561812992.230515</v>
      </c>
      <c r="J201" s="188"/>
      <c r="K201" s="188"/>
      <c r="L201" s="188"/>
      <c r="M201" s="10">
        <v>1134099064.010242</v>
      </c>
      <c r="N201" s="10">
        <v>701729384.77770078</v>
      </c>
      <c r="O201" s="192">
        <v>315255534.9099378</v>
      </c>
      <c r="P201" s="188"/>
    </row>
    <row r="202" spans="2:16" ht="11.25" customHeight="1" x14ac:dyDescent="0.25">
      <c r="B202" s="27">
        <v>44317</v>
      </c>
      <c r="C202" s="28">
        <v>50192</v>
      </c>
      <c r="D202" s="10">
        <v>193</v>
      </c>
      <c r="E202" s="29">
        <v>5875</v>
      </c>
      <c r="F202" s="289"/>
      <c r="G202" s="188"/>
      <c r="H202" s="188"/>
      <c r="I202" s="192">
        <v>1529061436.5864</v>
      </c>
      <c r="J202" s="188"/>
      <c r="K202" s="188"/>
      <c r="L202" s="188"/>
      <c r="M202" s="10">
        <v>1108433582.3912296</v>
      </c>
      <c r="N202" s="10">
        <v>684104487.04404163</v>
      </c>
      <c r="O202" s="192">
        <v>306035717.33601636</v>
      </c>
      <c r="P202" s="188"/>
    </row>
    <row r="203" spans="2:16" ht="11.25" customHeight="1" x14ac:dyDescent="0.25">
      <c r="B203" s="27">
        <v>44317</v>
      </c>
      <c r="C203" s="28">
        <v>50222</v>
      </c>
      <c r="D203" s="10">
        <v>194</v>
      </c>
      <c r="E203" s="29">
        <v>5905</v>
      </c>
      <c r="F203" s="289"/>
      <c r="G203" s="188"/>
      <c r="H203" s="188"/>
      <c r="I203" s="192">
        <v>1496637091.9734981</v>
      </c>
      <c r="J203" s="188"/>
      <c r="K203" s="188"/>
      <c r="L203" s="188"/>
      <c r="M203" s="10">
        <v>1083148006.007704</v>
      </c>
      <c r="N203" s="10">
        <v>666853347.53376424</v>
      </c>
      <c r="O203" s="192">
        <v>297095515.17125905</v>
      </c>
      <c r="P203" s="188"/>
    </row>
    <row r="204" spans="2:16" ht="11.25" customHeight="1" x14ac:dyDescent="0.25">
      <c r="B204" s="27">
        <v>44317</v>
      </c>
      <c r="C204" s="28">
        <v>50253</v>
      </c>
      <c r="D204" s="10">
        <v>195</v>
      </c>
      <c r="E204" s="29">
        <v>5936</v>
      </c>
      <c r="F204" s="289"/>
      <c r="G204" s="188"/>
      <c r="H204" s="188"/>
      <c r="I204" s="192">
        <v>1464038731.4732759</v>
      </c>
      <c r="J204" s="188"/>
      <c r="K204" s="188"/>
      <c r="L204" s="188"/>
      <c r="M204" s="10">
        <v>1057758795.9434397</v>
      </c>
      <c r="N204" s="10">
        <v>649565977.1266259</v>
      </c>
      <c r="O204" s="192">
        <v>288167931.61734444</v>
      </c>
      <c r="P204" s="188"/>
    </row>
    <row r="205" spans="2:16" ht="11.25" customHeight="1" x14ac:dyDescent="0.25">
      <c r="B205" s="27">
        <v>44317</v>
      </c>
      <c r="C205" s="28">
        <v>50284</v>
      </c>
      <c r="D205" s="10">
        <v>196</v>
      </c>
      <c r="E205" s="29">
        <v>5967</v>
      </c>
      <c r="F205" s="289"/>
      <c r="G205" s="188"/>
      <c r="H205" s="188"/>
      <c r="I205" s="192">
        <v>1432231776.3348589</v>
      </c>
      <c r="J205" s="188"/>
      <c r="K205" s="188"/>
      <c r="L205" s="188"/>
      <c r="M205" s="10">
        <v>1033023409.5983585</v>
      </c>
      <c r="N205" s="10">
        <v>632762713.99756086</v>
      </c>
      <c r="O205" s="192">
        <v>279524500.17245221</v>
      </c>
      <c r="P205" s="188"/>
    </row>
    <row r="206" spans="2:16" ht="11.25" customHeight="1" x14ac:dyDescent="0.25">
      <c r="B206" s="27">
        <v>44317</v>
      </c>
      <c r="C206" s="28">
        <v>50314</v>
      </c>
      <c r="D206" s="10">
        <v>197</v>
      </c>
      <c r="E206" s="29">
        <v>5997</v>
      </c>
      <c r="F206" s="289"/>
      <c r="G206" s="188"/>
      <c r="H206" s="188"/>
      <c r="I206" s="192">
        <v>1400499545.6178589</v>
      </c>
      <c r="J206" s="188"/>
      <c r="K206" s="188"/>
      <c r="L206" s="188"/>
      <c r="M206" s="10">
        <v>1008477912.7116042</v>
      </c>
      <c r="N206" s="10">
        <v>616207351.21879995</v>
      </c>
      <c r="O206" s="192">
        <v>271095281.08634549</v>
      </c>
      <c r="P206" s="188"/>
    </row>
    <row r="207" spans="2:16" ht="11.25" customHeight="1" x14ac:dyDescent="0.25">
      <c r="B207" s="27">
        <v>44317</v>
      </c>
      <c r="C207" s="28">
        <v>50345</v>
      </c>
      <c r="D207" s="10">
        <v>198</v>
      </c>
      <c r="E207" s="29">
        <v>6028</v>
      </c>
      <c r="F207" s="289"/>
      <c r="G207" s="188"/>
      <c r="H207" s="188"/>
      <c r="I207" s="192">
        <v>1369270528.3194139</v>
      </c>
      <c r="J207" s="188"/>
      <c r="K207" s="188"/>
      <c r="L207" s="188"/>
      <c r="M207" s="10">
        <v>984318071.03098571</v>
      </c>
      <c r="N207" s="10">
        <v>599915434.3191433</v>
      </c>
      <c r="O207" s="192">
        <v>262809910.20961389</v>
      </c>
      <c r="P207" s="188"/>
    </row>
    <row r="208" spans="2:16" ht="11.25" customHeight="1" x14ac:dyDescent="0.25">
      <c r="B208" s="27">
        <v>44317</v>
      </c>
      <c r="C208" s="28">
        <v>50375</v>
      </c>
      <c r="D208" s="10">
        <v>199</v>
      </c>
      <c r="E208" s="29">
        <v>6058</v>
      </c>
      <c r="F208" s="289"/>
      <c r="G208" s="188"/>
      <c r="H208" s="188"/>
      <c r="I208" s="192">
        <v>1338219423.4035699</v>
      </c>
      <c r="J208" s="188"/>
      <c r="K208" s="188"/>
      <c r="L208" s="188"/>
      <c r="M208" s="10">
        <v>960417549.3827709</v>
      </c>
      <c r="N208" s="10">
        <v>583908008.11270666</v>
      </c>
      <c r="O208" s="192">
        <v>254748841.35436773</v>
      </c>
      <c r="P208" s="188"/>
    </row>
    <row r="209" spans="2:16" ht="11.25" customHeight="1" x14ac:dyDescent="0.25">
      <c r="B209" s="27">
        <v>44317</v>
      </c>
      <c r="C209" s="28">
        <v>50406</v>
      </c>
      <c r="D209" s="10">
        <v>200</v>
      </c>
      <c r="E209" s="29">
        <v>6089</v>
      </c>
      <c r="F209" s="289"/>
      <c r="G209" s="188"/>
      <c r="H209" s="188"/>
      <c r="I209" s="192">
        <v>1307025492.3992779</v>
      </c>
      <c r="J209" s="188"/>
      <c r="K209" s="188"/>
      <c r="L209" s="188"/>
      <c r="M209" s="10">
        <v>936439221.67563653</v>
      </c>
      <c r="N209" s="10">
        <v>567881907.6201117</v>
      </c>
      <c r="O209" s="192">
        <v>246707548.64558661</v>
      </c>
      <c r="P209" s="188"/>
    </row>
    <row r="210" spans="2:16" ht="11.25" customHeight="1" x14ac:dyDescent="0.25">
      <c r="B210" s="27">
        <v>44317</v>
      </c>
      <c r="C210" s="28">
        <v>50437</v>
      </c>
      <c r="D210" s="10">
        <v>201</v>
      </c>
      <c r="E210" s="29">
        <v>6120</v>
      </c>
      <c r="F210" s="289"/>
      <c r="G210" s="188"/>
      <c r="H210" s="188"/>
      <c r="I210" s="192">
        <v>1277074032.545275</v>
      </c>
      <c r="J210" s="188"/>
      <c r="K210" s="188"/>
      <c r="L210" s="188"/>
      <c r="M210" s="10">
        <v>913428147.61393154</v>
      </c>
      <c r="N210" s="10">
        <v>552518622.65252209</v>
      </c>
      <c r="O210" s="192">
        <v>239016534.66821909</v>
      </c>
      <c r="P210" s="188"/>
    </row>
    <row r="211" spans="2:16" ht="11.25" customHeight="1" x14ac:dyDescent="0.25">
      <c r="B211" s="27">
        <v>44317</v>
      </c>
      <c r="C211" s="28">
        <v>50465</v>
      </c>
      <c r="D211" s="10">
        <v>202</v>
      </c>
      <c r="E211" s="29">
        <v>6148</v>
      </c>
      <c r="F211" s="289"/>
      <c r="G211" s="188"/>
      <c r="H211" s="188"/>
      <c r="I211" s="192">
        <v>1247464873.4609139</v>
      </c>
      <c r="J211" s="188"/>
      <c r="K211" s="188"/>
      <c r="L211" s="188"/>
      <c r="M211" s="10">
        <v>890883190.62640166</v>
      </c>
      <c r="N211" s="10">
        <v>537643513.93411529</v>
      </c>
      <c r="O211" s="192">
        <v>231691684.5589554</v>
      </c>
      <c r="P211" s="188"/>
    </row>
    <row r="212" spans="2:16" ht="11.25" customHeight="1" x14ac:dyDescent="0.25">
      <c r="B212" s="27">
        <v>44317</v>
      </c>
      <c r="C212" s="28">
        <v>50496</v>
      </c>
      <c r="D212" s="10">
        <v>203</v>
      </c>
      <c r="E212" s="29">
        <v>6179</v>
      </c>
      <c r="F212" s="289"/>
      <c r="G212" s="188"/>
      <c r="H212" s="188"/>
      <c r="I212" s="192">
        <v>1218284048.7017131</v>
      </c>
      <c r="J212" s="188"/>
      <c r="K212" s="188"/>
      <c r="L212" s="188"/>
      <c r="M212" s="10">
        <v>868567902.47019184</v>
      </c>
      <c r="N212" s="10">
        <v>522843261.70386273</v>
      </c>
      <c r="O212" s="192">
        <v>224359348.98342341</v>
      </c>
      <c r="P212" s="188"/>
    </row>
    <row r="213" spans="2:16" ht="11.25" customHeight="1" x14ac:dyDescent="0.25">
      <c r="B213" s="27">
        <v>44317</v>
      </c>
      <c r="C213" s="28">
        <v>50526</v>
      </c>
      <c r="D213" s="10">
        <v>204</v>
      </c>
      <c r="E213" s="29">
        <v>6209</v>
      </c>
      <c r="F213" s="289"/>
      <c r="G213" s="188"/>
      <c r="H213" s="188"/>
      <c r="I213" s="192">
        <v>1188454910.149102</v>
      </c>
      <c r="J213" s="188"/>
      <c r="K213" s="188"/>
      <c r="L213" s="188"/>
      <c r="M213" s="10">
        <v>845910640.57046974</v>
      </c>
      <c r="N213" s="10">
        <v>507951204.31476086</v>
      </c>
      <c r="O213" s="192">
        <v>217075461.83197027</v>
      </c>
      <c r="P213" s="188"/>
    </row>
    <row r="214" spans="2:16" ht="11.25" customHeight="1" x14ac:dyDescent="0.25">
      <c r="B214" s="27">
        <v>44317</v>
      </c>
      <c r="C214" s="28">
        <v>50557</v>
      </c>
      <c r="D214" s="10">
        <v>205</v>
      </c>
      <c r="E214" s="29">
        <v>6240</v>
      </c>
      <c r="F214" s="289"/>
      <c r="G214" s="188"/>
      <c r="H214" s="188"/>
      <c r="I214" s="192">
        <v>1159756296.9911809</v>
      </c>
      <c r="J214" s="188"/>
      <c r="K214" s="188"/>
      <c r="L214" s="188"/>
      <c r="M214" s="10">
        <v>824083648.44501126</v>
      </c>
      <c r="N214" s="10">
        <v>493586071.92270881</v>
      </c>
      <c r="O214" s="192">
        <v>210043020.56326672</v>
      </c>
      <c r="P214" s="188"/>
    </row>
    <row r="215" spans="2:16" ht="11.25" customHeight="1" x14ac:dyDescent="0.25">
      <c r="B215" s="27">
        <v>44317</v>
      </c>
      <c r="C215" s="28">
        <v>50587</v>
      </c>
      <c r="D215" s="10">
        <v>206</v>
      </c>
      <c r="E215" s="29">
        <v>6270</v>
      </c>
      <c r="F215" s="289"/>
      <c r="G215" s="188"/>
      <c r="H215" s="188"/>
      <c r="I215" s="192">
        <v>1131782114.0107479</v>
      </c>
      <c r="J215" s="188"/>
      <c r="K215" s="188"/>
      <c r="L215" s="188"/>
      <c r="M215" s="10">
        <v>802886109.50090742</v>
      </c>
      <c r="N215" s="10">
        <v>479706177.2653994</v>
      </c>
      <c r="O215" s="192">
        <v>203299707.29014978</v>
      </c>
      <c r="P215" s="188"/>
    </row>
    <row r="216" spans="2:16" ht="11.25" customHeight="1" x14ac:dyDescent="0.25">
      <c r="B216" s="27">
        <v>44317</v>
      </c>
      <c r="C216" s="28">
        <v>50618</v>
      </c>
      <c r="D216" s="10">
        <v>207</v>
      </c>
      <c r="E216" s="29">
        <v>6301</v>
      </c>
      <c r="F216" s="289"/>
      <c r="G216" s="188"/>
      <c r="H216" s="188"/>
      <c r="I216" s="192">
        <v>1104239450.7327621</v>
      </c>
      <c r="J216" s="188"/>
      <c r="K216" s="188"/>
      <c r="L216" s="188"/>
      <c r="M216" s="10">
        <v>782018732.07483101</v>
      </c>
      <c r="N216" s="10">
        <v>466050110.78493863</v>
      </c>
      <c r="O216" s="192">
        <v>196675687.72862643</v>
      </c>
      <c r="P216" s="188"/>
    </row>
    <row r="217" spans="2:16" ht="11.25" customHeight="1" x14ac:dyDescent="0.25">
      <c r="B217" s="27">
        <v>44317</v>
      </c>
      <c r="C217" s="28">
        <v>50649</v>
      </c>
      <c r="D217" s="10">
        <v>208</v>
      </c>
      <c r="E217" s="29">
        <v>6332</v>
      </c>
      <c r="F217" s="289"/>
      <c r="G217" s="188"/>
      <c r="H217" s="188"/>
      <c r="I217" s="192">
        <v>1076830136.8092151</v>
      </c>
      <c r="J217" s="188"/>
      <c r="K217" s="188"/>
      <c r="L217" s="188"/>
      <c r="M217" s="10">
        <v>761314107.64473748</v>
      </c>
      <c r="N217" s="10">
        <v>452557149.22107768</v>
      </c>
      <c r="O217" s="192">
        <v>190172673.29465023</v>
      </c>
      <c r="P217" s="188"/>
    </row>
    <row r="218" spans="2:16" ht="11.25" customHeight="1" x14ac:dyDescent="0.25">
      <c r="B218" s="27">
        <v>44317</v>
      </c>
      <c r="C218" s="28">
        <v>50679</v>
      </c>
      <c r="D218" s="10">
        <v>209</v>
      </c>
      <c r="E218" s="29">
        <v>6362</v>
      </c>
      <c r="F218" s="289"/>
      <c r="G218" s="188"/>
      <c r="H218" s="188"/>
      <c r="I218" s="192">
        <v>1050103606.106189</v>
      </c>
      <c r="J218" s="188"/>
      <c r="K218" s="188"/>
      <c r="L218" s="188"/>
      <c r="M218" s="10">
        <v>741199958.61254478</v>
      </c>
      <c r="N218" s="10">
        <v>439516016.66061974</v>
      </c>
      <c r="O218" s="192">
        <v>183935463.49456993</v>
      </c>
      <c r="P218" s="188"/>
    </row>
    <row r="219" spans="2:16" ht="11.25" customHeight="1" x14ac:dyDescent="0.25">
      <c r="B219" s="27">
        <v>44317</v>
      </c>
      <c r="C219" s="28">
        <v>50710</v>
      </c>
      <c r="D219" s="10">
        <v>210</v>
      </c>
      <c r="E219" s="29">
        <v>6393</v>
      </c>
      <c r="F219" s="289"/>
      <c r="G219" s="188"/>
      <c r="H219" s="188"/>
      <c r="I219" s="192">
        <v>1023474327.830615</v>
      </c>
      <c r="J219" s="188"/>
      <c r="K219" s="188"/>
      <c r="L219" s="188"/>
      <c r="M219" s="10">
        <v>721178829.17847157</v>
      </c>
      <c r="N219" s="10">
        <v>426556320.70996046</v>
      </c>
      <c r="O219" s="192">
        <v>177755794.26703179</v>
      </c>
      <c r="P219" s="188"/>
    </row>
    <row r="220" spans="2:16" ht="11.25" customHeight="1" x14ac:dyDescent="0.25">
      <c r="B220" s="27">
        <v>44317</v>
      </c>
      <c r="C220" s="28">
        <v>50740</v>
      </c>
      <c r="D220" s="10">
        <v>211</v>
      </c>
      <c r="E220" s="29">
        <v>6423</v>
      </c>
      <c r="F220" s="289"/>
      <c r="G220" s="188"/>
      <c r="H220" s="188"/>
      <c r="I220" s="192">
        <v>997227780.69555998</v>
      </c>
      <c r="J220" s="188"/>
      <c r="K220" s="188"/>
      <c r="L220" s="188"/>
      <c r="M220" s="10">
        <v>701531125.41277528</v>
      </c>
      <c r="N220" s="10">
        <v>413914007.98140675</v>
      </c>
      <c r="O220" s="192">
        <v>171780393.13935047</v>
      </c>
      <c r="P220" s="188"/>
    </row>
    <row r="221" spans="2:16" ht="11.25" customHeight="1" x14ac:dyDescent="0.25">
      <c r="B221" s="27">
        <v>44317</v>
      </c>
      <c r="C221" s="28">
        <v>50771</v>
      </c>
      <c r="D221" s="10">
        <v>212</v>
      </c>
      <c r="E221" s="29">
        <v>6454</v>
      </c>
      <c r="F221" s="289"/>
      <c r="G221" s="188"/>
      <c r="H221" s="188"/>
      <c r="I221" s="192">
        <v>971083067.68710196</v>
      </c>
      <c r="J221" s="188"/>
      <c r="K221" s="188"/>
      <c r="L221" s="188"/>
      <c r="M221" s="10">
        <v>681980153.96295285</v>
      </c>
      <c r="N221" s="10">
        <v>401355306.50042254</v>
      </c>
      <c r="O221" s="192">
        <v>165862839.82874125</v>
      </c>
      <c r="P221" s="188"/>
    </row>
    <row r="222" spans="2:16" ht="11.25" customHeight="1" x14ac:dyDescent="0.25">
      <c r="B222" s="27">
        <v>44317</v>
      </c>
      <c r="C222" s="28">
        <v>50802</v>
      </c>
      <c r="D222" s="10">
        <v>213</v>
      </c>
      <c r="E222" s="29">
        <v>6485</v>
      </c>
      <c r="F222" s="289"/>
      <c r="G222" s="188"/>
      <c r="H222" s="188"/>
      <c r="I222" s="192">
        <v>945517997.77186704</v>
      </c>
      <c r="J222" s="188"/>
      <c r="K222" s="188"/>
      <c r="L222" s="188"/>
      <c r="M222" s="10">
        <v>662899870.28785038</v>
      </c>
      <c r="N222" s="10">
        <v>389134108.75434202</v>
      </c>
      <c r="O222" s="192">
        <v>160131217.91454268</v>
      </c>
      <c r="P222" s="188"/>
    </row>
    <row r="223" spans="2:16" ht="11.25" customHeight="1" x14ac:dyDescent="0.25">
      <c r="B223" s="27">
        <v>44317</v>
      </c>
      <c r="C223" s="28">
        <v>50830</v>
      </c>
      <c r="D223" s="10">
        <v>214</v>
      </c>
      <c r="E223" s="29">
        <v>6513</v>
      </c>
      <c r="F223" s="289"/>
      <c r="G223" s="188"/>
      <c r="H223" s="188"/>
      <c r="I223" s="192">
        <v>920182047.05770695</v>
      </c>
      <c r="J223" s="188"/>
      <c r="K223" s="188"/>
      <c r="L223" s="188"/>
      <c r="M223" s="10">
        <v>644148519.43233693</v>
      </c>
      <c r="N223" s="10">
        <v>377258031.83476824</v>
      </c>
      <c r="O223" s="192">
        <v>154650102.8031275</v>
      </c>
      <c r="P223" s="188"/>
    </row>
    <row r="224" spans="2:16" ht="11.25" customHeight="1" x14ac:dyDescent="0.25">
      <c r="B224" s="27">
        <v>44317</v>
      </c>
      <c r="C224" s="28">
        <v>50861</v>
      </c>
      <c r="D224" s="10">
        <v>215</v>
      </c>
      <c r="E224" s="29">
        <v>6544</v>
      </c>
      <c r="F224" s="289"/>
      <c r="G224" s="188"/>
      <c r="H224" s="188"/>
      <c r="I224" s="192">
        <v>895093955.67326498</v>
      </c>
      <c r="J224" s="188"/>
      <c r="K224" s="188"/>
      <c r="L224" s="188"/>
      <c r="M224" s="10">
        <v>625523543.85501885</v>
      </c>
      <c r="N224" s="10">
        <v>365418251.53430003</v>
      </c>
      <c r="O224" s="192">
        <v>149162128.90549195</v>
      </c>
      <c r="P224" s="188"/>
    </row>
    <row r="225" spans="2:16" ht="11.25" customHeight="1" x14ac:dyDescent="0.25">
      <c r="B225" s="27">
        <v>44317</v>
      </c>
      <c r="C225" s="28">
        <v>50891</v>
      </c>
      <c r="D225" s="10">
        <v>216</v>
      </c>
      <c r="E225" s="29">
        <v>6574</v>
      </c>
      <c r="F225" s="289"/>
      <c r="G225" s="188"/>
      <c r="H225" s="188"/>
      <c r="I225" s="192">
        <v>869951163.49628794</v>
      </c>
      <c r="J225" s="188"/>
      <c r="K225" s="188"/>
      <c r="L225" s="188"/>
      <c r="M225" s="10">
        <v>606954966.96636033</v>
      </c>
      <c r="N225" s="10">
        <v>353698169.12601477</v>
      </c>
      <c r="O225" s="192">
        <v>143786208.88978058</v>
      </c>
      <c r="P225" s="188"/>
    </row>
    <row r="226" spans="2:16" ht="11.25" customHeight="1" x14ac:dyDescent="0.25">
      <c r="B226" s="27">
        <v>44317</v>
      </c>
      <c r="C226" s="28">
        <v>50922</v>
      </c>
      <c r="D226" s="10">
        <v>217</v>
      </c>
      <c r="E226" s="29">
        <v>6605</v>
      </c>
      <c r="F226" s="289"/>
      <c r="G226" s="188"/>
      <c r="H226" s="188"/>
      <c r="I226" s="192">
        <v>845577097.25389302</v>
      </c>
      <c r="J226" s="188"/>
      <c r="K226" s="188"/>
      <c r="L226" s="188"/>
      <c r="M226" s="10">
        <v>588948862.05872512</v>
      </c>
      <c r="N226" s="10">
        <v>342332413.41616166</v>
      </c>
      <c r="O226" s="192">
        <v>138576332.33508837</v>
      </c>
      <c r="P226" s="188"/>
    </row>
    <row r="227" spans="2:16" ht="11.25" customHeight="1" x14ac:dyDescent="0.25">
      <c r="B227" s="27">
        <v>44317</v>
      </c>
      <c r="C227" s="28">
        <v>50952</v>
      </c>
      <c r="D227" s="10">
        <v>218</v>
      </c>
      <c r="E227" s="29">
        <v>6635</v>
      </c>
      <c r="F227" s="289"/>
      <c r="G227" s="188"/>
      <c r="H227" s="188"/>
      <c r="I227" s="192">
        <v>820852990.52139294</v>
      </c>
      <c r="J227" s="188"/>
      <c r="K227" s="188"/>
      <c r="L227" s="188"/>
      <c r="M227" s="10">
        <v>570789953.75389504</v>
      </c>
      <c r="N227" s="10">
        <v>330960773.44183969</v>
      </c>
      <c r="O227" s="192">
        <v>133423904.98495607</v>
      </c>
      <c r="P227" s="188"/>
    </row>
    <row r="228" spans="2:16" ht="11.25" customHeight="1" x14ac:dyDescent="0.25">
      <c r="B228" s="27">
        <v>44317</v>
      </c>
      <c r="C228" s="28">
        <v>50983</v>
      </c>
      <c r="D228" s="10">
        <v>219</v>
      </c>
      <c r="E228" s="29">
        <v>6666</v>
      </c>
      <c r="F228" s="289"/>
      <c r="G228" s="188"/>
      <c r="H228" s="188"/>
      <c r="I228" s="192">
        <v>797219851.60194194</v>
      </c>
      <c r="J228" s="188"/>
      <c r="K228" s="188"/>
      <c r="L228" s="188"/>
      <c r="M228" s="10">
        <v>553416138.26045239</v>
      </c>
      <c r="N228" s="10">
        <v>320070843.63710958</v>
      </c>
      <c r="O228" s="192">
        <v>128487198.07059528</v>
      </c>
      <c r="P228" s="188"/>
    </row>
    <row r="229" spans="2:16" ht="11.25" customHeight="1" x14ac:dyDescent="0.25">
      <c r="B229" s="27">
        <v>44317</v>
      </c>
      <c r="C229" s="28">
        <v>51014</v>
      </c>
      <c r="D229" s="10">
        <v>220</v>
      </c>
      <c r="E229" s="29">
        <v>6697</v>
      </c>
      <c r="F229" s="289"/>
      <c r="G229" s="188"/>
      <c r="H229" s="188"/>
      <c r="I229" s="192">
        <v>773270620.43728101</v>
      </c>
      <c r="J229" s="188"/>
      <c r="K229" s="188"/>
      <c r="L229" s="188"/>
      <c r="M229" s="10">
        <v>535880561.77797925</v>
      </c>
      <c r="N229" s="10">
        <v>309140846.57434887</v>
      </c>
      <c r="O229" s="192">
        <v>123573900.62225877</v>
      </c>
      <c r="P229" s="188"/>
    </row>
    <row r="230" spans="2:16" ht="11.25" customHeight="1" x14ac:dyDescent="0.25">
      <c r="B230" s="27">
        <v>44317</v>
      </c>
      <c r="C230" s="28">
        <v>51044</v>
      </c>
      <c r="D230" s="10">
        <v>221</v>
      </c>
      <c r="E230" s="29">
        <v>6727</v>
      </c>
      <c r="F230" s="289"/>
      <c r="G230" s="188"/>
      <c r="H230" s="188"/>
      <c r="I230" s="192">
        <v>751015562.48069704</v>
      </c>
      <c r="J230" s="188"/>
      <c r="K230" s="188"/>
      <c r="L230" s="188"/>
      <c r="M230" s="10">
        <v>519603408.03793937</v>
      </c>
      <c r="N230" s="10">
        <v>299013052.22212881</v>
      </c>
      <c r="O230" s="192">
        <v>119035525.38701272</v>
      </c>
      <c r="P230" s="188"/>
    </row>
    <row r="231" spans="2:16" ht="11.25" customHeight="1" x14ac:dyDescent="0.25">
      <c r="B231" s="27">
        <v>44317</v>
      </c>
      <c r="C231" s="28">
        <v>51075</v>
      </c>
      <c r="D231" s="10">
        <v>222</v>
      </c>
      <c r="E231" s="29">
        <v>6758</v>
      </c>
      <c r="F231" s="289"/>
      <c r="G231" s="188"/>
      <c r="H231" s="188"/>
      <c r="I231" s="192">
        <v>729771628.63586295</v>
      </c>
      <c r="J231" s="188"/>
      <c r="K231" s="188"/>
      <c r="L231" s="188"/>
      <c r="M231" s="10">
        <v>504049059.49154961</v>
      </c>
      <c r="N231" s="10">
        <v>289324397.11396217</v>
      </c>
      <c r="O231" s="192">
        <v>114690678.87061083</v>
      </c>
      <c r="P231" s="188"/>
    </row>
    <row r="232" spans="2:16" ht="11.25" customHeight="1" x14ac:dyDescent="0.25">
      <c r="B232" s="27">
        <v>44317</v>
      </c>
      <c r="C232" s="28">
        <v>51105</v>
      </c>
      <c r="D232" s="10">
        <v>223</v>
      </c>
      <c r="E232" s="29">
        <v>6788</v>
      </c>
      <c r="F232" s="289"/>
      <c r="G232" s="188"/>
      <c r="H232" s="188"/>
      <c r="I232" s="192">
        <v>709157570.31477499</v>
      </c>
      <c r="J232" s="188"/>
      <c r="K232" s="188"/>
      <c r="L232" s="188"/>
      <c r="M232" s="10">
        <v>489007068.95532906</v>
      </c>
      <c r="N232" s="10">
        <v>279999433.4656114</v>
      </c>
      <c r="O232" s="192">
        <v>110539196.30608375</v>
      </c>
      <c r="P232" s="188"/>
    </row>
    <row r="233" spans="2:16" ht="11.25" customHeight="1" x14ac:dyDescent="0.25">
      <c r="B233" s="27">
        <v>44317</v>
      </c>
      <c r="C233" s="28">
        <v>51136</v>
      </c>
      <c r="D233" s="10">
        <v>224</v>
      </c>
      <c r="E233" s="29">
        <v>6819</v>
      </c>
      <c r="F233" s="289"/>
      <c r="G233" s="188"/>
      <c r="H233" s="188"/>
      <c r="I233" s="192">
        <v>690381516.61496198</v>
      </c>
      <c r="J233" s="188"/>
      <c r="K233" s="188"/>
      <c r="L233" s="188"/>
      <c r="M233" s="10">
        <v>475252410.71966845</v>
      </c>
      <c r="N233" s="10">
        <v>271431618.79008406</v>
      </c>
      <c r="O233" s="192">
        <v>106702895.92922761</v>
      </c>
      <c r="P233" s="188"/>
    </row>
    <row r="234" spans="2:16" ht="11.25" customHeight="1" x14ac:dyDescent="0.25">
      <c r="B234" s="27">
        <v>44317</v>
      </c>
      <c r="C234" s="28">
        <v>51167</v>
      </c>
      <c r="D234" s="10">
        <v>225</v>
      </c>
      <c r="E234" s="29">
        <v>6850</v>
      </c>
      <c r="F234" s="289"/>
      <c r="G234" s="188"/>
      <c r="H234" s="188"/>
      <c r="I234" s="192">
        <v>672043078.50454795</v>
      </c>
      <c r="J234" s="188"/>
      <c r="K234" s="188"/>
      <c r="L234" s="188"/>
      <c r="M234" s="10">
        <v>461843743.292292</v>
      </c>
      <c r="N234" s="10">
        <v>263102676.23291343</v>
      </c>
      <c r="O234" s="192">
        <v>102990615.79151246</v>
      </c>
      <c r="P234" s="188"/>
    </row>
    <row r="235" spans="2:16" ht="11.25" customHeight="1" x14ac:dyDescent="0.25">
      <c r="B235" s="27">
        <v>44317</v>
      </c>
      <c r="C235" s="28">
        <v>51196</v>
      </c>
      <c r="D235" s="10">
        <v>226</v>
      </c>
      <c r="E235" s="29">
        <v>6879</v>
      </c>
      <c r="F235" s="289"/>
      <c r="G235" s="188"/>
      <c r="H235" s="188"/>
      <c r="I235" s="192">
        <v>653843756.49302995</v>
      </c>
      <c r="J235" s="188"/>
      <c r="K235" s="188"/>
      <c r="L235" s="188"/>
      <c r="M235" s="10">
        <v>448623763.84847713</v>
      </c>
      <c r="N235" s="10">
        <v>254963444.4060331</v>
      </c>
      <c r="O235" s="192">
        <v>99409034.111556098</v>
      </c>
      <c r="P235" s="188"/>
    </row>
    <row r="236" spans="2:16" ht="11.25" customHeight="1" x14ac:dyDescent="0.25">
      <c r="B236" s="27">
        <v>44317</v>
      </c>
      <c r="C236" s="28">
        <v>51227</v>
      </c>
      <c r="D236" s="10">
        <v>227</v>
      </c>
      <c r="E236" s="29">
        <v>6910</v>
      </c>
      <c r="F236" s="289"/>
      <c r="G236" s="188"/>
      <c r="H236" s="188"/>
      <c r="I236" s="192">
        <v>636466418.85930705</v>
      </c>
      <c r="J236" s="188"/>
      <c r="K236" s="188"/>
      <c r="L236" s="188"/>
      <c r="M236" s="10">
        <v>435959922.89325672</v>
      </c>
      <c r="N236" s="10">
        <v>247136164.86251575</v>
      </c>
      <c r="O236" s="192">
        <v>95949089.734805554</v>
      </c>
      <c r="P236" s="188"/>
    </row>
    <row r="237" spans="2:16" ht="11.25" customHeight="1" x14ac:dyDescent="0.25">
      <c r="B237" s="27">
        <v>44317</v>
      </c>
      <c r="C237" s="28">
        <v>51257</v>
      </c>
      <c r="D237" s="10">
        <v>228</v>
      </c>
      <c r="E237" s="29">
        <v>6940</v>
      </c>
      <c r="F237" s="289"/>
      <c r="G237" s="188"/>
      <c r="H237" s="188"/>
      <c r="I237" s="192">
        <v>619490518.19276595</v>
      </c>
      <c r="J237" s="188"/>
      <c r="K237" s="188"/>
      <c r="L237" s="188"/>
      <c r="M237" s="10">
        <v>423635451.63658166</v>
      </c>
      <c r="N237" s="10">
        <v>239558618.36730283</v>
      </c>
      <c r="O237" s="192">
        <v>92625899.65299964</v>
      </c>
      <c r="P237" s="188"/>
    </row>
    <row r="238" spans="2:16" ht="11.25" customHeight="1" x14ac:dyDescent="0.25">
      <c r="B238" s="27">
        <v>44317</v>
      </c>
      <c r="C238" s="28">
        <v>51288</v>
      </c>
      <c r="D238" s="10">
        <v>229</v>
      </c>
      <c r="E238" s="29">
        <v>6971</v>
      </c>
      <c r="F238" s="289"/>
      <c r="G238" s="188"/>
      <c r="H238" s="188"/>
      <c r="I238" s="192">
        <v>602836758.61370504</v>
      </c>
      <c r="J238" s="188"/>
      <c r="K238" s="188"/>
      <c r="L238" s="188"/>
      <c r="M238" s="10">
        <v>411547661.35440165</v>
      </c>
      <c r="N238" s="10">
        <v>232131316.30609104</v>
      </c>
      <c r="O238" s="192">
        <v>89373958.359037951</v>
      </c>
      <c r="P238" s="188"/>
    </row>
    <row r="239" spans="2:16" ht="11.25" customHeight="1" x14ac:dyDescent="0.25">
      <c r="B239" s="27">
        <v>44317</v>
      </c>
      <c r="C239" s="28">
        <v>51318</v>
      </c>
      <c r="D239" s="10">
        <v>230</v>
      </c>
      <c r="E239" s="29">
        <v>7001</v>
      </c>
      <c r="F239" s="289"/>
      <c r="G239" s="188"/>
      <c r="H239" s="188"/>
      <c r="I239" s="192">
        <v>586651380.338202</v>
      </c>
      <c r="J239" s="188"/>
      <c r="K239" s="188"/>
      <c r="L239" s="188"/>
      <c r="M239" s="10">
        <v>399840764.67153412</v>
      </c>
      <c r="N239" s="10">
        <v>224973017.07571533</v>
      </c>
      <c r="O239" s="192">
        <v>86262844.571128875</v>
      </c>
      <c r="P239" s="188"/>
    </row>
    <row r="240" spans="2:16" ht="11.25" customHeight="1" x14ac:dyDescent="0.25">
      <c r="B240" s="27">
        <v>44317</v>
      </c>
      <c r="C240" s="28">
        <v>51349</v>
      </c>
      <c r="D240" s="10">
        <v>231</v>
      </c>
      <c r="E240" s="29">
        <v>7032</v>
      </c>
      <c r="F240" s="289"/>
      <c r="G240" s="188"/>
      <c r="H240" s="188"/>
      <c r="I240" s="192">
        <v>570884402.25661194</v>
      </c>
      <c r="J240" s="188"/>
      <c r="K240" s="188"/>
      <c r="L240" s="188"/>
      <c r="M240" s="10">
        <v>388434618.71752065</v>
      </c>
      <c r="N240" s="10">
        <v>217999443.53325188</v>
      </c>
      <c r="O240" s="192">
        <v>83234877.971499935</v>
      </c>
      <c r="P240" s="188"/>
    </row>
    <row r="241" spans="2:16" ht="11.25" customHeight="1" x14ac:dyDescent="0.25">
      <c r="B241" s="27">
        <v>44317</v>
      </c>
      <c r="C241" s="28">
        <v>51380</v>
      </c>
      <c r="D241" s="10">
        <v>232</v>
      </c>
      <c r="E241" s="29">
        <v>7063</v>
      </c>
      <c r="F241" s="289"/>
      <c r="G241" s="188"/>
      <c r="H241" s="188"/>
      <c r="I241" s="192">
        <v>555743988.08875096</v>
      </c>
      <c r="J241" s="188"/>
      <c r="K241" s="188"/>
      <c r="L241" s="188"/>
      <c r="M241" s="10">
        <v>377491610.25413102</v>
      </c>
      <c r="N241" s="10">
        <v>211319148.91844302</v>
      </c>
      <c r="O241" s="192">
        <v>80342517.235788867</v>
      </c>
      <c r="P241" s="188"/>
    </row>
    <row r="242" spans="2:16" ht="11.25" customHeight="1" x14ac:dyDescent="0.25">
      <c r="B242" s="27">
        <v>44317</v>
      </c>
      <c r="C242" s="28">
        <v>51410</v>
      </c>
      <c r="D242" s="10">
        <v>233</v>
      </c>
      <c r="E242" s="29">
        <v>7093</v>
      </c>
      <c r="F242" s="289"/>
      <c r="G242" s="188"/>
      <c r="H242" s="188"/>
      <c r="I242" s="192">
        <v>540662667.49181294</v>
      </c>
      <c r="J242" s="188"/>
      <c r="K242" s="188"/>
      <c r="L242" s="188"/>
      <c r="M242" s="10">
        <v>366644752.56535369</v>
      </c>
      <c r="N242" s="10">
        <v>204741928.68920681</v>
      </c>
      <c r="O242" s="192">
        <v>77522800.871672511</v>
      </c>
      <c r="P242" s="188"/>
    </row>
    <row r="243" spans="2:16" ht="11.25" customHeight="1" x14ac:dyDescent="0.25">
      <c r="B243" s="27">
        <v>44317</v>
      </c>
      <c r="C243" s="28">
        <v>51441</v>
      </c>
      <c r="D243" s="10">
        <v>234</v>
      </c>
      <c r="E243" s="29">
        <v>7124</v>
      </c>
      <c r="F243" s="289"/>
      <c r="G243" s="188"/>
      <c r="H243" s="188"/>
      <c r="I243" s="192">
        <v>525735128.298307</v>
      </c>
      <c r="J243" s="188"/>
      <c r="K243" s="188"/>
      <c r="L243" s="188"/>
      <c r="M243" s="10">
        <v>355917110.10109842</v>
      </c>
      <c r="N243" s="10">
        <v>198245928.03025255</v>
      </c>
      <c r="O243" s="192">
        <v>74745243.391606793</v>
      </c>
      <c r="P243" s="188"/>
    </row>
    <row r="244" spans="2:16" ht="11.25" customHeight="1" x14ac:dyDescent="0.25">
      <c r="B244" s="27">
        <v>44317</v>
      </c>
      <c r="C244" s="28">
        <v>51471</v>
      </c>
      <c r="D244" s="10">
        <v>235</v>
      </c>
      <c r="E244" s="29">
        <v>7154</v>
      </c>
      <c r="F244" s="289"/>
      <c r="G244" s="188"/>
      <c r="H244" s="188"/>
      <c r="I244" s="192">
        <v>510964815.54392499</v>
      </c>
      <c r="J244" s="188"/>
      <c r="K244" s="188"/>
      <c r="L244" s="188"/>
      <c r="M244" s="10">
        <v>345349973.10866648</v>
      </c>
      <c r="N244" s="10">
        <v>191886580.24802852</v>
      </c>
      <c r="O244" s="192">
        <v>72050993.10607785</v>
      </c>
      <c r="P244" s="188"/>
    </row>
    <row r="245" spans="2:16" ht="11.25" customHeight="1" x14ac:dyDescent="0.25">
      <c r="B245" s="27">
        <v>44317</v>
      </c>
      <c r="C245" s="28">
        <v>51502</v>
      </c>
      <c r="D245" s="10">
        <v>236</v>
      </c>
      <c r="E245" s="29">
        <v>7185</v>
      </c>
      <c r="F245" s="289"/>
      <c r="G245" s="188"/>
      <c r="H245" s="188"/>
      <c r="I245" s="192">
        <v>496313210.76906598</v>
      </c>
      <c r="J245" s="188"/>
      <c r="K245" s="188"/>
      <c r="L245" s="188"/>
      <c r="M245" s="10">
        <v>334878329.63918334</v>
      </c>
      <c r="N245" s="10">
        <v>185595018.0218634</v>
      </c>
      <c r="O245" s="192">
        <v>69393421.604247883</v>
      </c>
      <c r="P245" s="188"/>
    </row>
    <row r="246" spans="2:16" ht="11.25" customHeight="1" x14ac:dyDescent="0.25">
      <c r="B246" s="27">
        <v>44317</v>
      </c>
      <c r="C246" s="28">
        <v>51533</v>
      </c>
      <c r="D246" s="10">
        <v>237</v>
      </c>
      <c r="E246" s="29">
        <v>7216</v>
      </c>
      <c r="F246" s="289"/>
      <c r="G246" s="188"/>
      <c r="H246" s="188"/>
      <c r="I246" s="192">
        <v>481703473.00458002</v>
      </c>
      <c r="J246" s="188"/>
      <c r="K246" s="188"/>
      <c r="L246" s="188"/>
      <c r="M246" s="10">
        <v>324469415.17016888</v>
      </c>
      <c r="N246" s="10">
        <v>179368893.1853188</v>
      </c>
      <c r="O246" s="192">
        <v>66781433.259892933</v>
      </c>
      <c r="P246" s="188"/>
    </row>
    <row r="247" spans="2:16" ht="11.25" customHeight="1" x14ac:dyDescent="0.25">
      <c r="B247" s="27">
        <v>44317</v>
      </c>
      <c r="C247" s="28">
        <v>51561</v>
      </c>
      <c r="D247" s="10">
        <v>238</v>
      </c>
      <c r="E247" s="29">
        <v>7244</v>
      </c>
      <c r="F247" s="289"/>
      <c r="G247" s="188"/>
      <c r="H247" s="188"/>
      <c r="I247" s="192">
        <v>466983659.509673</v>
      </c>
      <c r="J247" s="188"/>
      <c r="K247" s="188"/>
      <c r="L247" s="188"/>
      <c r="M247" s="10">
        <v>314072416.25149828</v>
      </c>
      <c r="N247" s="10">
        <v>173222488.80884045</v>
      </c>
      <c r="O247" s="192">
        <v>64246266.176243074</v>
      </c>
      <c r="P247" s="188"/>
    </row>
    <row r="248" spans="2:16" ht="11.25" customHeight="1" x14ac:dyDescent="0.25">
      <c r="B248" s="27">
        <v>44317</v>
      </c>
      <c r="C248" s="28">
        <v>51592</v>
      </c>
      <c r="D248" s="10">
        <v>239</v>
      </c>
      <c r="E248" s="29">
        <v>7275</v>
      </c>
      <c r="F248" s="289"/>
      <c r="G248" s="188"/>
      <c r="H248" s="188"/>
      <c r="I248" s="192">
        <v>452543816.68457401</v>
      </c>
      <c r="J248" s="188"/>
      <c r="K248" s="188"/>
      <c r="L248" s="188"/>
      <c r="M248" s="10">
        <v>303844602.44702095</v>
      </c>
      <c r="N248" s="10">
        <v>167155279.1519565</v>
      </c>
      <c r="O248" s="192">
        <v>61733419.713115871</v>
      </c>
      <c r="P248" s="188"/>
    </row>
    <row r="249" spans="2:16" ht="11.25" customHeight="1" x14ac:dyDescent="0.25">
      <c r="B249" s="27">
        <v>44317</v>
      </c>
      <c r="C249" s="28">
        <v>51622</v>
      </c>
      <c r="D249" s="10">
        <v>240</v>
      </c>
      <c r="E249" s="29">
        <v>7305</v>
      </c>
      <c r="F249" s="289"/>
      <c r="G249" s="188"/>
      <c r="H249" s="188"/>
      <c r="I249" s="192">
        <v>438107603.61484402</v>
      </c>
      <c r="J249" s="188"/>
      <c r="K249" s="188"/>
      <c r="L249" s="188"/>
      <c r="M249" s="10">
        <v>293669092.80001146</v>
      </c>
      <c r="N249" s="10">
        <v>161159748.22287783</v>
      </c>
      <c r="O249" s="192">
        <v>59275182.77742283</v>
      </c>
      <c r="P249" s="188"/>
    </row>
    <row r="250" spans="2:16" ht="11.25" customHeight="1" x14ac:dyDescent="0.25">
      <c r="B250" s="27">
        <v>44317</v>
      </c>
      <c r="C250" s="28">
        <v>51653</v>
      </c>
      <c r="D250" s="10">
        <v>241</v>
      </c>
      <c r="E250" s="29">
        <v>7336</v>
      </c>
      <c r="F250" s="289"/>
      <c r="G250" s="188"/>
      <c r="H250" s="188"/>
      <c r="I250" s="192">
        <v>423961153.39695501</v>
      </c>
      <c r="J250" s="188"/>
      <c r="K250" s="188"/>
      <c r="L250" s="188"/>
      <c r="M250" s="10">
        <v>283704546.07535893</v>
      </c>
      <c r="N250" s="10">
        <v>155295448.19370973</v>
      </c>
      <c r="O250" s="192">
        <v>56876343.394836508</v>
      </c>
      <c r="P250" s="188"/>
    </row>
    <row r="251" spans="2:16" ht="11.25" customHeight="1" x14ac:dyDescent="0.25">
      <c r="B251" s="27">
        <v>44317</v>
      </c>
      <c r="C251" s="28">
        <v>51683</v>
      </c>
      <c r="D251" s="10">
        <v>242</v>
      </c>
      <c r="E251" s="29">
        <v>7366</v>
      </c>
      <c r="F251" s="289"/>
      <c r="G251" s="188"/>
      <c r="H251" s="188"/>
      <c r="I251" s="192">
        <v>410002271.85735798</v>
      </c>
      <c r="J251" s="188"/>
      <c r="K251" s="188"/>
      <c r="L251" s="188"/>
      <c r="M251" s="10">
        <v>273913257.9885065</v>
      </c>
      <c r="N251" s="10">
        <v>149566817.3489455</v>
      </c>
      <c r="O251" s="192">
        <v>54553708.272043861</v>
      </c>
      <c r="P251" s="188"/>
    </row>
    <row r="252" spans="2:16" ht="11.25" customHeight="1" x14ac:dyDescent="0.25">
      <c r="B252" s="27">
        <v>44317</v>
      </c>
      <c r="C252" s="28">
        <v>51714</v>
      </c>
      <c r="D252" s="10">
        <v>243</v>
      </c>
      <c r="E252" s="29">
        <v>7397</v>
      </c>
      <c r="F252" s="289"/>
      <c r="G252" s="188"/>
      <c r="H252" s="188"/>
      <c r="I252" s="192">
        <v>396440554.97762901</v>
      </c>
      <c r="J252" s="188"/>
      <c r="K252" s="188"/>
      <c r="L252" s="188"/>
      <c r="M252" s="10">
        <v>264403770.97469202</v>
      </c>
      <c r="N252" s="10">
        <v>144007110.55407599</v>
      </c>
      <c r="O252" s="192">
        <v>52303358.989436761</v>
      </c>
      <c r="P252" s="188"/>
    </row>
    <row r="253" spans="2:16" ht="11.25" customHeight="1" x14ac:dyDescent="0.25">
      <c r="B253" s="27">
        <v>44317</v>
      </c>
      <c r="C253" s="28">
        <v>51745</v>
      </c>
      <c r="D253" s="10">
        <v>244</v>
      </c>
      <c r="E253" s="29">
        <v>7428</v>
      </c>
      <c r="F253" s="289"/>
      <c r="G253" s="188"/>
      <c r="H253" s="188"/>
      <c r="I253" s="192">
        <v>383000217.36230397</v>
      </c>
      <c r="J253" s="188"/>
      <c r="K253" s="188"/>
      <c r="L253" s="188"/>
      <c r="M253" s="10">
        <v>255006569.49771076</v>
      </c>
      <c r="N253" s="10">
        <v>138535715.94750255</v>
      </c>
      <c r="O253" s="192">
        <v>50103033.050470605</v>
      </c>
      <c r="P253" s="188"/>
    </row>
    <row r="254" spans="2:16" ht="11.25" customHeight="1" x14ac:dyDescent="0.25">
      <c r="B254" s="27">
        <v>44317</v>
      </c>
      <c r="C254" s="28">
        <v>51775</v>
      </c>
      <c r="D254" s="10">
        <v>245</v>
      </c>
      <c r="E254" s="29">
        <v>7458</v>
      </c>
      <c r="F254" s="289"/>
      <c r="G254" s="188"/>
      <c r="H254" s="188"/>
      <c r="I254" s="192">
        <v>369638380.17661399</v>
      </c>
      <c r="J254" s="188"/>
      <c r="K254" s="188"/>
      <c r="L254" s="188"/>
      <c r="M254" s="10">
        <v>245706116.21891755</v>
      </c>
      <c r="N254" s="10">
        <v>133154583.08053294</v>
      </c>
      <c r="O254" s="192">
        <v>47959480.079358116</v>
      </c>
      <c r="P254" s="188"/>
    </row>
    <row r="255" spans="2:16" ht="11.25" customHeight="1" x14ac:dyDescent="0.25">
      <c r="B255" s="27">
        <v>44317</v>
      </c>
      <c r="C255" s="28">
        <v>51806</v>
      </c>
      <c r="D255" s="10">
        <v>246</v>
      </c>
      <c r="E255" s="29">
        <v>7489</v>
      </c>
      <c r="F255" s="289"/>
      <c r="G255" s="188"/>
      <c r="H255" s="188"/>
      <c r="I255" s="192">
        <v>356701327.322335</v>
      </c>
      <c r="J255" s="188"/>
      <c r="K255" s="188"/>
      <c r="L255" s="188"/>
      <c r="M255" s="10">
        <v>236704444.88867983</v>
      </c>
      <c r="N255" s="10">
        <v>127950108.36258799</v>
      </c>
      <c r="O255" s="192">
        <v>45889742.929695517</v>
      </c>
      <c r="P255" s="188"/>
    </row>
    <row r="256" spans="2:16" ht="11.25" customHeight="1" x14ac:dyDescent="0.25">
      <c r="B256" s="27">
        <v>44317</v>
      </c>
      <c r="C256" s="28">
        <v>51836</v>
      </c>
      <c r="D256" s="10">
        <v>247</v>
      </c>
      <c r="E256" s="29">
        <v>7519</v>
      </c>
      <c r="F256" s="289"/>
      <c r="G256" s="188"/>
      <c r="H256" s="188"/>
      <c r="I256" s="192">
        <v>343898630.86987001</v>
      </c>
      <c r="J256" s="188"/>
      <c r="K256" s="188"/>
      <c r="L256" s="188"/>
      <c r="M256" s="10">
        <v>227834083.98676601</v>
      </c>
      <c r="N256" s="10">
        <v>122852134.6627029</v>
      </c>
      <c r="O256" s="192">
        <v>43880721.258482635</v>
      </c>
      <c r="P256" s="188"/>
    </row>
    <row r="257" spans="2:16" ht="11.25" customHeight="1" x14ac:dyDescent="0.25">
      <c r="B257" s="27">
        <v>44317</v>
      </c>
      <c r="C257" s="28">
        <v>51867</v>
      </c>
      <c r="D257" s="10">
        <v>248</v>
      </c>
      <c r="E257" s="29">
        <v>7550</v>
      </c>
      <c r="F257" s="289"/>
      <c r="G257" s="188"/>
      <c r="H257" s="188"/>
      <c r="I257" s="192">
        <v>331331173.29237902</v>
      </c>
      <c r="J257" s="188"/>
      <c r="K257" s="188"/>
      <c r="L257" s="188"/>
      <c r="M257" s="10">
        <v>219135796.01097411</v>
      </c>
      <c r="N257" s="10">
        <v>117861355.26269753</v>
      </c>
      <c r="O257" s="192">
        <v>41919790.203742534</v>
      </c>
      <c r="P257" s="188"/>
    </row>
    <row r="258" spans="2:16" ht="11.25" customHeight="1" x14ac:dyDescent="0.25">
      <c r="B258" s="27">
        <v>44317</v>
      </c>
      <c r="C258" s="28">
        <v>51898</v>
      </c>
      <c r="D258" s="10">
        <v>249</v>
      </c>
      <c r="E258" s="29">
        <v>7581</v>
      </c>
      <c r="F258" s="289"/>
      <c r="G258" s="188"/>
      <c r="H258" s="188"/>
      <c r="I258" s="192">
        <v>319233911.49767601</v>
      </c>
      <c r="J258" s="188"/>
      <c r="K258" s="188"/>
      <c r="L258" s="188"/>
      <c r="M258" s="10">
        <v>210776809.13576221</v>
      </c>
      <c r="N258" s="10">
        <v>113077194.11969364</v>
      </c>
      <c r="O258" s="192">
        <v>40047859.886522584</v>
      </c>
      <c r="P258" s="188"/>
    </row>
    <row r="259" spans="2:16" ht="11.25" customHeight="1" x14ac:dyDescent="0.25">
      <c r="B259" s="27">
        <v>44317</v>
      </c>
      <c r="C259" s="28">
        <v>51926</v>
      </c>
      <c r="D259" s="10">
        <v>250</v>
      </c>
      <c r="E259" s="29">
        <v>7609</v>
      </c>
      <c r="F259" s="289"/>
      <c r="G259" s="188"/>
      <c r="H259" s="188"/>
      <c r="I259" s="192">
        <v>307387977.81994098</v>
      </c>
      <c r="J259" s="188"/>
      <c r="K259" s="188"/>
      <c r="L259" s="188"/>
      <c r="M259" s="10">
        <v>202644493.603104</v>
      </c>
      <c r="N259" s="10">
        <v>108464625.54156914</v>
      </c>
      <c r="O259" s="192">
        <v>38267264.823589146</v>
      </c>
      <c r="P259" s="188"/>
    </row>
    <row r="260" spans="2:16" ht="11.25" customHeight="1" x14ac:dyDescent="0.25">
      <c r="B260" s="27">
        <v>44317</v>
      </c>
      <c r="C260" s="28">
        <v>51957</v>
      </c>
      <c r="D260" s="10">
        <v>251</v>
      </c>
      <c r="E260" s="29">
        <v>7640</v>
      </c>
      <c r="F260" s="289"/>
      <c r="G260" s="188"/>
      <c r="H260" s="188"/>
      <c r="I260" s="192">
        <v>295373555.48916799</v>
      </c>
      <c r="J260" s="188"/>
      <c r="K260" s="188"/>
      <c r="L260" s="188"/>
      <c r="M260" s="10">
        <v>194393759.61192185</v>
      </c>
      <c r="N260" s="10">
        <v>103783837.72670184</v>
      </c>
      <c r="O260" s="192">
        <v>36460754.058272675</v>
      </c>
      <c r="P260" s="188"/>
    </row>
    <row r="261" spans="2:16" ht="11.25" customHeight="1" x14ac:dyDescent="0.25">
      <c r="B261" s="27">
        <v>44317</v>
      </c>
      <c r="C261" s="28">
        <v>51987</v>
      </c>
      <c r="D261" s="10">
        <v>252</v>
      </c>
      <c r="E261" s="29">
        <v>7670</v>
      </c>
      <c r="F261" s="289"/>
      <c r="G261" s="188"/>
      <c r="H261" s="188"/>
      <c r="I261" s="192">
        <v>283651459.559183</v>
      </c>
      <c r="J261" s="188"/>
      <c r="K261" s="188"/>
      <c r="L261" s="188"/>
      <c r="M261" s="10">
        <v>186372697.63893473</v>
      </c>
      <c r="N261" s="10">
        <v>99256616.241551697</v>
      </c>
      <c r="O261" s="192">
        <v>34727336.014739193</v>
      </c>
      <c r="P261" s="188"/>
    </row>
    <row r="262" spans="2:16" ht="11.25" customHeight="1" x14ac:dyDescent="0.25">
      <c r="B262" s="27">
        <v>44317</v>
      </c>
      <c r="C262" s="28">
        <v>52018</v>
      </c>
      <c r="D262" s="10">
        <v>253</v>
      </c>
      <c r="E262" s="29">
        <v>7701</v>
      </c>
      <c r="F262" s="289"/>
      <c r="G262" s="188"/>
      <c r="H262" s="188"/>
      <c r="I262" s="192">
        <v>272238177.35168302</v>
      </c>
      <c r="J262" s="188"/>
      <c r="K262" s="188"/>
      <c r="L262" s="188"/>
      <c r="M262" s="10">
        <v>178570237.53886652</v>
      </c>
      <c r="N262" s="10">
        <v>94859393.451972902</v>
      </c>
      <c r="O262" s="192">
        <v>33048287.994469211</v>
      </c>
      <c r="P262" s="188"/>
    </row>
    <row r="263" spans="2:16" ht="11.25" customHeight="1" x14ac:dyDescent="0.25">
      <c r="B263" s="27">
        <v>44317</v>
      </c>
      <c r="C263" s="28">
        <v>52048</v>
      </c>
      <c r="D263" s="10">
        <v>254</v>
      </c>
      <c r="E263" s="29">
        <v>7731</v>
      </c>
      <c r="F263" s="289"/>
      <c r="G263" s="188"/>
      <c r="H263" s="188"/>
      <c r="I263" s="192">
        <v>261099497.11532</v>
      </c>
      <c r="J263" s="188"/>
      <c r="K263" s="188"/>
      <c r="L263" s="188"/>
      <c r="M263" s="10">
        <v>170982886.15047279</v>
      </c>
      <c r="N263" s="10">
        <v>90605315.699290678</v>
      </c>
      <c r="O263" s="192">
        <v>31436803.79914353</v>
      </c>
      <c r="P263" s="188"/>
    </row>
    <row r="264" spans="2:16" ht="11.25" customHeight="1" x14ac:dyDescent="0.25">
      <c r="B264" s="27">
        <v>44317</v>
      </c>
      <c r="C264" s="28">
        <v>52079</v>
      </c>
      <c r="D264" s="10">
        <v>255</v>
      </c>
      <c r="E264" s="29">
        <v>7762</v>
      </c>
      <c r="F264" s="289"/>
      <c r="G264" s="188"/>
      <c r="H264" s="188"/>
      <c r="I264" s="192">
        <v>249898787.299633</v>
      </c>
      <c r="J264" s="188"/>
      <c r="K264" s="188"/>
      <c r="L264" s="188"/>
      <c r="M264" s="10">
        <v>163370461.50574082</v>
      </c>
      <c r="N264" s="10">
        <v>86351256.842849404</v>
      </c>
      <c r="O264" s="192">
        <v>29833897.228913352</v>
      </c>
      <c r="P264" s="188"/>
    </row>
    <row r="265" spans="2:16" ht="11.25" customHeight="1" x14ac:dyDescent="0.25">
      <c r="B265" s="27">
        <v>44317</v>
      </c>
      <c r="C265" s="28">
        <v>52110</v>
      </c>
      <c r="D265" s="10">
        <v>256</v>
      </c>
      <c r="E265" s="29">
        <v>7793</v>
      </c>
      <c r="F265" s="289"/>
      <c r="G265" s="188"/>
      <c r="H265" s="188"/>
      <c r="I265" s="192">
        <v>239016968.48097301</v>
      </c>
      <c r="J265" s="188"/>
      <c r="K265" s="188"/>
      <c r="L265" s="188"/>
      <c r="M265" s="10">
        <v>155991487.76235127</v>
      </c>
      <c r="N265" s="10">
        <v>82241329.086321861</v>
      </c>
      <c r="O265" s="192">
        <v>28293590.661576133</v>
      </c>
      <c r="P265" s="188"/>
    </row>
    <row r="266" spans="2:16" ht="11.25" customHeight="1" x14ac:dyDescent="0.25">
      <c r="B266" s="27">
        <v>44317</v>
      </c>
      <c r="C266" s="28">
        <v>52140</v>
      </c>
      <c r="D266" s="10">
        <v>257</v>
      </c>
      <c r="E266" s="29">
        <v>7823</v>
      </c>
      <c r="F266" s="289"/>
      <c r="G266" s="188"/>
      <c r="H266" s="188"/>
      <c r="I266" s="192">
        <v>228104179.29451501</v>
      </c>
      <c r="J266" s="188"/>
      <c r="K266" s="188"/>
      <c r="L266" s="188"/>
      <c r="M266" s="10">
        <v>148625034.74271986</v>
      </c>
      <c r="N266" s="10">
        <v>78164752.405103996</v>
      </c>
      <c r="O266" s="192">
        <v>26780888.775776818</v>
      </c>
      <c r="P266" s="188"/>
    </row>
    <row r="267" spans="2:16" ht="11.25" customHeight="1" x14ac:dyDescent="0.25">
      <c r="B267" s="27">
        <v>44317</v>
      </c>
      <c r="C267" s="28">
        <v>52171</v>
      </c>
      <c r="D267" s="10">
        <v>258</v>
      </c>
      <c r="E267" s="29">
        <v>7854</v>
      </c>
      <c r="F267" s="289"/>
      <c r="G267" s="188"/>
      <c r="H267" s="188"/>
      <c r="I267" s="192">
        <v>217536969.81120601</v>
      </c>
      <c r="J267" s="188"/>
      <c r="K267" s="188"/>
      <c r="L267" s="188"/>
      <c r="M267" s="10">
        <v>141499394.1870299</v>
      </c>
      <c r="N267" s="10">
        <v>74227983.197887376</v>
      </c>
      <c r="O267" s="192">
        <v>25324350.143943336</v>
      </c>
      <c r="P267" s="188"/>
    </row>
    <row r="268" spans="2:16" ht="11.25" customHeight="1" x14ac:dyDescent="0.25">
      <c r="B268" s="27">
        <v>44317</v>
      </c>
      <c r="C268" s="28">
        <v>52201</v>
      </c>
      <c r="D268" s="10">
        <v>259</v>
      </c>
      <c r="E268" s="29">
        <v>7884</v>
      </c>
      <c r="F268" s="289"/>
      <c r="G268" s="188"/>
      <c r="H268" s="188"/>
      <c r="I268" s="192">
        <v>207137576.38548499</v>
      </c>
      <c r="J268" s="188"/>
      <c r="K268" s="188"/>
      <c r="L268" s="188"/>
      <c r="M268" s="10">
        <v>134513835.61217791</v>
      </c>
      <c r="N268" s="10">
        <v>70389811.826594412</v>
      </c>
      <c r="O268" s="192">
        <v>23916440.098804314</v>
      </c>
      <c r="P268" s="188"/>
    </row>
    <row r="269" spans="2:16" ht="11.25" customHeight="1" x14ac:dyDescent="0.25">
      <c r="B269" s="27">
        <v>44317</v>
      </c>
      <c r="C269" s="28">
        <v>52232</v>
      </c>
      <c r="D269" s="10">
        <v>260</v>
      </c>
      <c r="E269" s="29">
        <v>7915</v>
      </c>
      <c r="F269" s="289"/>
      <c r="G269" s="188"/>
      <c r="H269" s="188"/>
      <c r="I269" s="192">
        <v>196826150.59801501</v>
      </c>
      <c r="J269" s="188"/>
      <c r="K269" s="188"/>
      <c r="L269" s="188"/>
      <c r="M269" s="10">
        <v>127600872.53236045</v>
      </c>
      <c r="N269" s="10">
        <v>66602508.182277076</v>
      </c>
      <c r="O269" s="192">
        <v>22533774.110879619</v>
      </c>
      <c r="P269" s="188"/>
    </row>
    <row r="270" spans="2:16" ht="11.25" customHeight="1" x14ac:dyDescent="0.25">
      <c r="B270" s="27">
        <v>44317</v>
      </c>
      <c r="C270" s="28">
        <v>52263</v>
      </c>
      <c r="D270" s="10">
        <v>261</v>
      </c>
      <c r="E270" s="29">
        <v>7946</v>
      </c>
      <c r="F270" s="289"/>
      <c r="G270" s="188"/>
      <c r="H270" s="188"/>
      <c r="I270" s="192">
        <v>186585434.05067301</v>
      </c>
      <c r="J270" s="188"/>
      <c r="K270" s="188"/>
      <c r="L270" s="188"/>
      <c r="M270" s="10">
        <v>120756734.80047292</v>
      </c>
      <c r="N270" s="10">
        <v>62869845.742232122</v>
      </c>
      <c r="O270" s="192">
        <v>21180800.331403721</v>
      </c>
      <c r="P270" s="188"/>
    </row>
    <row r="271" spans="2:16" ht="11.25" customHeight="1" x14ac:dyDescent="0.25">
      <c r="B271" s="27">
        <v>44317</v>
      </c>
      <c r="C271" s="28">
        <v>52291</v>
      </c>
      <c r="D271" s="10">
        <v>262</v>
      </c>
      <c r="E271" s="29">
        <v>7974</v>
      </c>
      <c r="F271" s="289"/>
      <c r="G271" s="188"/>
      <c r="H271" s="188"/>
      <c r="I271" s="192">
        <v>176658367.53517601</v>
      </c>
      <c r="J271" s="188"/>
      <c r="K271" s="188"/>
      <c r="L271" s="188"/>
      <c r="M271" s="10">
        <v>114156845.6974107</v>
      </c>
      <c r="N271" s="10">
        <v>59297189.498719648</v>
      </c>
      <c r="O271" s="192">
        <v>19900733.885517664</v>
      </c>
      <c r="P271" s="188"/>
    </row>
    <row r="272" spans="2:16" ht="11.25" customHeight="1" x14ac:dyDescent="0.25">
      <c r="B272" s="27">
        <v>44317</v>
      </c>
      <c r="C272" s="28">
        <v>52322</v>
      </c>
      <c r="D272" s="10">
        <v>263</v>
      </c>
      <c r="E272" s="29">
        <v>8005</v>
      </c>
      <c r="F272" s="289"/>
      <c r="G272" s="188"/>
      <c r="H272" s="188"/>
      <c r="I272" s="192">
        <v>166910563.96865001</v>
      </c>
      <c r="J272" s="188"/>
      <c r="K272" s="188"/>
      <c r="L272" s="188"/>
      <c r="M272" s="10">
        <v>107674868.70616801</v>
      </c>
      <c r="N272" s="10">
        <v>55787974.440935105</v>
      </c>
      <c r="O272" s="192">
        <v>18643703.842570435</v>
      </c>
      <c r="P272" s="188"/>
    </row>
    <row r="273" spans="2:16" ht="11.25" customHeight="1" x14ac:dyDescent="0.25">
      <c r="B273" s="27">
        <v>44317</v>
      </c>
      <c r="C273" s="28">
        <v>52352</v>
      </c>
      <c r="D273" s="10">
        <v>264</v>
      </c>
      <c r="E273" s="29">
        <v>8035</v>
      </c>
      <c r="F273" s="289"/>
      <c r="G273" s="188"/>
      <c r="H273" s="188"/>
      <c r="I273" s="192">
        <v>157307676.155433</v>
      </c>
      <c r="J273" s="188"/>
      <c r="K273" s="188"/>
      <c r="L273" s="188"/>
      <c r="M273" s="10">
        <v>101313426.1133734</v>
      </c>
      <c r="N273" s="10">
        <v>52362818.116226092</v>
      </c>
      <c r="O273" s="192">
        <v>17427323.68116634</v>
      </c>
      <c r="P273" s="188"/>
    </row>
    <row r="274" spans="2:16" ht="11.25" customHeight="1" x14ac:dyDescent="0.25">
      <c r="B274" s="27">
        <v>44317</v>
      </c>
      <c r="C274" s="28">
        <v>52383</v>
      </c>
      <c r="D274" s="10">
        <v>265</v>
      </c>
      <c r="E274" s="29">
        <v>8066</v>
      </c>
      <c r="F274" s="289"/>
      <c r="G274" s="188"/>
      <c r="H274" s="188"/>
      <c r="I274" s="192">
        <v>147887811.14390901</v>
      </c>
      <c r="J274" s="188"/>
      <c r="K274" s="188"/>
      <c r="L274" s="188"/>
      <c r="M274" s="10">
        <v>95085051.669837505</v>
      </c>
      <c r="N274" s="10">
        <v>49018763.210490569</v>
      </c>
      <c r="O274" s="192">
        <v>16245259.558006978</v>
      </c>
      <c r="P274" s="188"/>
    </row>
    <row r="275" spans="2:16" ht="11.25" customHeight="1" x14ac:dyDescent="0.25">
      <c r="B275" s="27">
        <v>44317</v>
      </c>
      <c r="C275" s="28">
        <v>52413</v>
      </c>
      <c r="D275" s="10">
        <v>266</v>
      </c>
      <c r="E275" s="29">
        <v>8096</v>
      </c>
      <c r="F275" s="289"/>
      <c r="G275" s="188"/>
      <c r="H275" s="188"/>
      <c r="I275" s="192">
        <v>138679852.40761799</v>
      </c>
      <c r="J275" s="188"/>
      <c r="K275" s="188"/>
      <c r="L275" s="188"/>
      <c r="M275" s="10">
        <v>89018402.623804599</v>
      </c>
      <c r="N275" s="10">
        <v>45778300.618572056</v>
      </c>
      <c r="O275" s="192">
        <v>15109150.789502716</v>
      </c>
      <c r="P275" s="188"/>
    </row>
    <row r="276" spans="2:16" ht="11.25" customHeight="1" x14ac:dyDescent="0.25">
      <c r="B276" s="27">
        <v>44317</v>
      </c>
      <c r="C276" s="28">
        <v>52444</v>
      </c>
      <c r="D276" s="10">
        <v>267</v>
      </c>
      <c r="E276" s="29">
        <v>8127</v>
      </c>
      <c r="F276" s="289"/>
      <c r="G276" s="188"/>
      <c r="H276" s="188"/>
      <c r="I276" s="192">
        <v>129696219.148331</v>
      </c>
      <c r="J276" s="188"/>
      <c r="K276" s="188"/>
      <c r="L276" s="188"/>
      <c r="M276" s="10">
        <v>83110619.793879822</v>
      </c>
      <c r="N276" s="10">
        <v>42631487.252030879</v>
      </c>
      <c r="O276" s="192">
        <v>14010947.059908031</v>
      </c>
      <c r="P276" s="188"/>
    </row>
    <row r="277" spans="2:16" ht="11.25" customHeight="1" x14ac:dyDescent="0.25">
      <c r="B277" s="27">
        <v>44317</v>
      </c>
      <c r="C277" s="28">
        <v>52475</v>
      </c>
      <c r="D277" s="10">
        <v>268</v>
      </c>
      <c r="E277" s="29">
        <v>8158</v>
      </c>
      <c r="F277" s="289"/>
      <c r="G277" s="188"/>
      <c r="H277" s="188"/>
      <c r="I277" s="192">
        <v>120969669.02049001</v>
      </c>
      <c r="J277" s="188"/>
      <c r="K277" s="188"/>
      <c r="L277" s="188"/>
      <c r="M277" s="10">
        <v>77387082.960679322</v>
      </c>
      <c r="N277" s="10">
        <v>39594652.179916747</v>
      </c>
      <c r="O277" s="192">
        <v>12957766.811900815</v>
      </c>
      <c r="P277" s="188"/>
    </row>
    <row r="278" spans="2:16" ht="11.25" customHeight="1" x14ac:dyDescent="0.25">
      <c r="B278" s="27">
        <v>44317</v>
      </c>
      <c r="C278" s="28">
        <v>52505</v>
      </c>
      <c r="D278" s="10">
        <v>269</v>
      </c>
      <c r="E278" s="29">
        <v>8188</v>
      </c>
      <c r="F278" s="289"/>
      <c r="G278" s="188"/>
      <c r="H278" s="188"/>
      <c r="I278" s="192">
        <v>112180003.613631</v>
      </c>
      <c r="J278" s="188"/>
      <c r="K278" s="188"/>
      <c r="L278" s="188"/>
      <c r="M278" s="10">
        <v>71646337.453353807</v>
      </c>
      <c r="N278" s="10">
        <v>36567209.270201847</v>
      </c>
      <c r="O278" s="192">
        <v>11917949.161323365</v>
      </c>
      <c r="P278" s="188"/>
    </row>
    <row r="279" spans="2:16" ht="11.25" customHeight="1" x14ac:dyDescent="0.25">
      <c r="B279" s="27">
        <v>44317</v>
      </c>
      <c r="C279" s="28">
        <v>52536</v>
      </c>
      <c r="D279" s="10">
        <v>270</v>
      </c>
      <c r="E279" s="29">
        <v>8219</v>
      </c>
      <c r="F279" s="289"/>
      <c r="G279" s="188"/>
      <c r="H279" s="188"/>
      <c r="I279" s="192">
        <v>104040361.517299</v>
      </c>
      <c r="J279" s="188"/>
      <c r="K279" s="188"/>
      <c r="L279" s="188"/>
      <c r="M279" s="10">
        <v>66335067.629762121</v>
      </c>
      <c r="N279" s="10">
        <v>33770313.47877562</v>
      </c>
      <c r="O279" s="192">
        <v>10959769.564673098</v>
      </c>
      <c r="P279" s="188"/>
    </row>
    <row r="280" spans="2:16" ht="11.25" customHeight="1" x14ac:dyDescent="0.25">
      <c r="B280" s="27">
        <v>44317</v>
      </c>
      <c r="C280" s="28">
        <v>52566</v>
      </c>
      <c r="D280" s="10">
        <v>271</v>
      </c>
      <c r="E280" s="29">
        <v>8249</v>
      </c>
      <c r="F280" s="289"/>
      <c r="G280" s="188"/>
      <c r="H280" s="188"/>
      <c r="I280" s="192">
        <v>96111097.87071</v>
      </c>
      <c r="J280" s="188"/>
      <c r="K280" s="188"/>
      <c r="L280" s="188"/>
      <c r="M280" s="10">
        <v>61178865.928088479</v>
      </c>
      <c r="N280" s="10">
        <v>31068701.701218348</v>
      </c>
      <c r="O280" s="192">
        <v>10041660.165320011</v>
      </c>
      <c r="P280" s="188"/>
    </row>
    <row r="281" spans="2:16" ht="11.25" customHeight="1" x14ac:dyDescent="0.25">
      <c r="B281" s="27">
        <v>44317</v>
      </c>
      <c r="C281" s="28">
        <v>52597</v>
      </c>
      <c r="D281" s="10">
        <v>272</v>
      </c>
      <c r="E281" s="29">
        <v>8280</v>
      </c>
      <c r="F281" s="289"/>
      <c r="G281" s="188"/>
      <c r="H281" s="188"/>
      <c r="I281" s="192">
        <v>88366223.464692995</v>
      </c>
      <c r="J281" s="188"/>
      <c r="K281" s="188"/>
      <c r="L281" s="188"/>
      <c r="M281" s="10">
        <v>56153516.450512491</v>
      </c>
      <c r="N281" s="10">
        <v>28444135.175959498</v>
      </c>
      <c r="O281" s="192">
        <v>9154439.6887178291</v>
      </c>
      <c r="P281" s="188"/>
    </row>
    <row r="282" spans="2:16" ht="11.25" customHeight="1" x14ac:dyDescent="0.25">
      <c r="B282" s="27">
        <v>44317</v>
      </c>
      <c r="C282" s="28">
        <v>52628</v>
      </c>
      <c r="D282" s="10">
        <v>273</v>
      </c>
      <c r="E282" s="29">
        <v>8311</v>
      </c>
      <c r="F282" s="289"/>
      <c r="G282" s="188"/>
      <c r="H282" s="188"/>
      <c r="I282" s="192">
        <v>80759059.956057996</v>
      </c>
      <c r="J282" s="188"/>
      <c r="K282" s="188"/>
      <c r="L282" s="188"/>
      <c r="M282" s="10">
        <v>51232399.546478383</v>
      </c>
      <c r="N282" s="10">
        <v>25885381.265084278</v>
      </c>
      <c r="O282" s="192">
        <v>8295646.1610833509</v>
      </c>
      <c r="P282" s="188"/>
    </row>
    <row r="283" spans="2:16" ht="11.25" customHeight="1" x14ac:dyDescent="0.25">
      <c r="B283" s="27">
        <v>44317</v>
      </c>
      <c r="C283" s="28">
        <v>52657</v>
      </c>
      <c r="D283" s="10">
        <v>274</v>
      </c>
      <c r="E283" s="29">
        <v>8340</v>
      </c>
      <c r="F283" s="289"/>
      <c r="G283" s="188"/>
      <c r="H283" s="188"/>
      <c r="I283" s="192">
        <v>73297961.718132004</v>
      </c>
      <c r="J283" s="188"/>
      <c r="K283" s="188"/>
      <c r="L283" s="188"/>
      <c r="M283" s="10">
        <v>46425402.928283885</v>
      </c>
      <c r="N283" s="10">
        <v>23400815.489890847</v>
      </c>
      <c r="O283" s="192">
        <v>7469683.3717361055</v>
      </c>
      <c r="P283" s="188"/>
    </row>
    <row r="284" spans="2:16" ht="11.25" customHeight="1" x14ac:dyDescent="0.25">
      <c r="B284" s="27">
        <v>44317</v>
      </c>
      <c r="C284" s="28">
        <v>52688</v>
      </c>
      <c r="D284" s="10">
        <v>275</v>
      </c>
      <c r="E284" s="29">
        <v>8371</v>
      </c>
      <c r="F284" s="289"/>
      <c r="G284" s="188"/>
      <c r="H284" s="188"/>
      <c r="I284" s="192">
        <v>65995475.804243997</v>
      </c>
      <c r="J284" s="188"/>
      <c r="K284" s="188"/>
      <c r="L284" s="188"/>
      <c r="M284" s="10">
        <v>41729264.218936808</v>
      </c>
      <c r="N284" s="10">
        <v>20980224.481254388</v>
      </c>
      <c r="O284" s="192">
        <v>6668650.4107477823</v>
      </c>
      <c r="P284" s="188"/>
    </row>
    <row r="285" spans="2:16" ht="11.25" customHeight="1" x14ac:dyDescent="0.25">
      <c r="B285" s="27">
        <v>44317</v>
      </c>
      <c r="C285" s="28">
        <v>52718</v>
      </c>
      <c r="D285" s="10">
        <v>276</v>
      </c>
      <c r="E285" s="29">
        <v>8401</v>
      </c>
      <c r="F285" s="289"/>
      <c r="G285" s="188"/>
      <c r="H285" s="188"/>
      <c r="I285" s="192">
        <v>58801411.241432004</v>
      </c>
      <c r="J285" s="188"/>
      <c r="K285" s="188"/>
      <c r="L285" s="188"/>
      <c r="M285" s="10">
        <v>37119393.582976036</v>
      </c>
      <c r="N285" s="10">
        <v>18616586.105126321</v>
      </c>
      <c r="O285" s="192">
        <v>5893101.8525678273</v>
      </c>
      <c r="P285" s="188"/>
    </row>
    <row r="286" spans="2:16" ht="11.25" customHeight="1" x14ac:dyDescent="0.25">
      <c r="B286" s="27">
        <v>44317</v>
      </c>
      <c r="C286" s="28">
        <v>52749</v>
      </c>
      <c r="D286" s="10">
        <v>277</v>
      </c>
      <c r="E286" s="29">
        <v>8432</v>
      </c>
      <c r="F286" s="289"/>
      <c r="G286" s="188"/>
      <c r="H286" s="188"/>
      <c r="I286" s="192">
        <v>51877951.798005998</v>
      </c>
      <c r="J286" s="188"/>
      <c r="K286" s="188"/>
      <c r="L286" s="188"/>
      <c r="M286" s="10">
        <v>32693297.284913629</v>
      </c>
      <c r="N286" s="10">
        <v>16355054.184050174</v>
      </c>
      <c r="O286" s="192">
        <v>5155282.997298507</v>
      </c>
      <c r="P286" s="188"/>
    </row>
    <row r="287" spans="2:16" ht="11.25" customHeight="1" x14ac:dyDescent="0.25">
      <c r="B287" s="27">
        <v>44317</v>
      </c>
      <c r="C287" s="28">
        <v>52779</v>
      </c>
      <c r="D287" s="10">
        <v>278</v>
      </c>
      <c r="E287" s="29">
        <v>8462</v>
      </c>
      <c r="F287" s="289"/>
      <c r="G287" s="188"/>
      <c r="H287" s="188"/>
      <c r="I287" s="192">
        <v>45254458.681694999</v>
      </c>
      <c r="J287" s="188"/>
      <c r="K287" s="188"/>
      <c r="L287" s="188"/>
      <c r="M287" s="10">
        <v>28472384.313978616</v>
      </c>
      <c r="N287" s="10">
        <v>14208455.388798418</v>
      </c>
      <c r="O287" s="192">
        <v>4460293.8846754339</v>
      </c>
      <c r="P287" s="188"/>
    </row>
    <row r="288" spans="2:16" ht="11.25" customHeight="1" x14ac:dyDescent="0.25">
      <c r="B288" s="27">
        <v>44317</v>
      </c>
      <c r="C288" s="28">
        <v>52810</v>
      </c>
      <c r="D288" s="10">
        <v>279</v>
      </c>
      <c r="E288" s="29">
        <v>8493</v>
      </c>
      <c r="F288" s="289"/>
      <c r="G288" s="188"/>
      <c r="H288" s="188"/>
      <c r="I288" s="192">
        <v>38981984.839069001</v>
      </c>
      <c r="J288" s="188"/>
      <c r="K288" s="188"/>
      <c r="L288" s="188"/>
      <c r="M288" s="10">
        <v>24484384.441910654</v>
      </c>
      <c r="N288" s="10">
        <v>12187266.6638934</v>
      </c>
      <c r="O288" s="192">
        <v>3809601.4230437283</v>
      </c>
      <c r="P288" s="188"/>
    </row>
    <row r="289" spans="2:16" ht="11.25" customHeight="1" x14ac:dyDescent="0.25">
      <c r="B289" s="27">
        <v>44317</v>
      </c>
      <c r="C289" s="28">
        <v>52841</v>
      </c>
      <c r="D289" s="10">
        <v>280</v>
      </c>
      <c r="E289" s="29">
        <v>8524</v>
      </c>
      <c r="F289" s="289"/>
      <c r="G289" s="188"/>
      <c r="H289" s="188"/>
      <c r="I289" s="192">
        <v>33068047.402522001</v>
      </c>
      <c r="J289" s="188"/>
      <c r="K289" s="188"/>
      <c r="L289" s="188"/>
      <c r="M289" s="10">
        <v>20734643.477900427</v>
      </c>
      <c r="N289" s="10">
        <v>10294559.996932961</v>
      </c>
      <c r="O289" s="192">
        <v>3204332.9457419957</v>
      </c>
      <c r="P289" s="188"/>
    </row>
    <row r="290" spans="2:16" ht="11.25" customHeight="1" x14ac:dyDescent="0.25">
      <c r="B290" s="27">
        <v>44317</v>
      </c>
      <c r="C290" s="28">
        <v>52871</v>
      </c>
      <c r="D290" s="10">
        <v>281</v>
      </c>
      <c r="E290" s="29">
        <v>8554</v>
      </c>
      <c r="F290" s="289"/>
      <c r="G290" s="188"/>
      <c r="H290" s="188"/>
      <c r="I290" s="192">
        <v>27546638.345922001</v>
      </c>
      <c r="J290" s="188"/>
      <c r="K290" s="188"/>
      <c r="L290" s="188"/>
      <c r="M290" s="10">
        <v>17244205.449098811</v>
      </c>
      <c r="N290" s="10">
        <v>8540517.2163448445</v>
      </c>
      <c r="O290" s="192">
        <v>2647464.2356656813</v>
      </c>
      <c r="P290" s="188"/>
    </row>
    <row r="291" spans="2:16" ht="11.25" customHeight="1" x14ac:dyDescent="0.25">
      <c r="B291" s="27">
        <v>44317</v>
      </c>
      <c r="C291" s="28">
        <v>52902</v>
      </c>
      <c r="D291" s="10">
        <v>282</v>
      </c>
      <c r="E291" s="29">
        <v>8585</v>
      </c>
      <c r="F291" s="289"/>
      <c r="G291" s="188"/>
      <c r="H291" s="188"/>
      <c r="I291" s="192">
        <v>22576251.598498002</v>
      </c>
      <c r="J291" s="188"/>
      <c r="K291" s="188"/>
      <c r="L291" s="188"/>
      <c r="M291" s="10">
        <v>14108771.393355638</v>
      </c>
      <c r="N291" s="10">
        <v>6969863.5111515941</v>
      </c>
      <c r="O291" s="192">
        <v>2151428.0300841709</v>
      </c>
      <c r="P291" s="188"/>
    </row>
    <row r="292" spans="2:16" ht="11.25" customHeight="1" x14ac:dyDescent="0.25">
      <c r="B292" s="27">
        <v>44317</v>
      </c>
      <c r="C292" s="28">
        <v>52932</v>
      </c>
      <c r="D292" s="10">
        <v>283</v>
      </c>
      <c r="E292" s="29">
        <v>8615</v>
      </c>
      <c r="F292" s="289"/>
      <c r="G292" s="188"/>
      <c r="H292" s="188"/>
      <c r="I292" s="192">
        <v>18325874.662092999</v>
      </c>
      <c r="J292" s="188"/>
      <c r="K292" s="188"/>
      <c r="L292" s="188"/>
      <c r="M292" s="10">
        <v>11433748.431039896</v>
      </c>
      <c r="N292" s="10">
        <v>5634475.2654445693</v>
      </c>
      <c r="O292" s="192">
        <v>1732096.6001878174</v>
      </c>
      <c r="P292" s="188"/>
    </row>
    <row r="293" spans="2:16" ht="11.25" customHeight="1" x14ac:dyDescent="0.25">
      <c r="B293" s="27">
        <v>44317</v>
      </c>
      <c r="C293" s="28">
        <v>52963</v>
      </c>
      <c r="D293" s="10">
        <v>284</v>
      </c>
      <c r="E293" s="29">
        <v>8646</v>
      </c>
      <c r="F293" s="289"/>
      <c r="G293" s="188"/>
      <c r="H293" s="188"/>
      <c r="I293" s="192">
        <v>15695618.279292</v>
      </c>
      <c r="J293" s="188"/>
      <c r="K293" s="188"/>
      <c r="L293" s="188"/>
      <c r="M293" s="10">
        <v>9776088.5720662754</v>
      </c>
      <c r="N293" s="10">
        <v>4805339.3731225329</v>
      </c>
      <c r="O293" s="192">
        <v>1470954.7630035658</v>
      </c>
      <c r="P293" s="188"/>
    </row>
    <row r="294" spans="2:16" ht="11.25" customHeight="1" x14ac:dyDescent="0.25">
      <c r="B294" s="27">
        <v>44317</v>
      </c>
      <c r="C294" s="28">
        <v>52994</v>
      </c>
      <c r="D294" s="10">
        <v>285</v>
      </c>
      <c r="E294" s="29">
        <v>8677</v>
      </c>
      <c r="F294" s="289"/>
      <c r="G294" s="188"/>
      <c r="H294" s="188"/>
      <c r="I294" s="192">
        <v>13271509.735396</v>
      </c>
      <c r="J294" s="188"/>
      <c r="K294" s="188"/>
      <c r="L294" s="188"/>
      <c r="M294" s="10">
        <v>8252201.2101168968</v>
      </c>
      <c r="N294" s="10">
        <v>4045971.6807769574</v>
      </c>
      <c r="O294" s="192">
        <v>1233260.183591312</v>
      </c>
      <c r="P294" s="188"/>
    </row>
    <row r="295" spans="2:16" ht="11.25" customHeight="1" x14ac:dyDescent="0.25">
      <c r="B295" s="27">
        <v>44317</v>
      </c>
      <c r="C295" s="28">
        <v>53022</v>
      </c>
      <c r="D295" s="10">
        <v>286</v>
      </c>
      <c r="E295" s="29">
        <v>8705</v>
      </c>
      <c r="F295" s="289"/>
      <c r="G295" s="188"/>
      <c r="H295" s="188"/>
      <c r="I295" s="192">
        <v>11095977.664612999</v>
      </c>
      <c r="J295" s="188"/>
      <c r="K295" s="188"/>
      <c r="L295" s="188"/>
      <c r="M295" s="10">
        <v>6888888.8174400358</v>
      </c>
      <c r="N295" s="10">
        <v>3369793.7596614151</v>
      </c>
      <c r="O295" s="192">
        <v>1023222.790169685</v>
      </c>
      <c r="P295" s="188"/>
    </row>
    <row r="296" spans="2:16" ht="11.25" customHeight="1" x14ac:dyDescent="0.25">
      <c r="B296" s="27">
        <v>44317</v>
      </c>
      <c r="C296" s="28">
        <v>53053</v>
      </c>
      <c r="D296" s="10">
        <v>287</v>
      </c>
      <c r="E296" s="29">
        <v>8736</v>
      </c>
      <c r="F296" s="289"/>
      <c r="G296" s="188"/>
      <c r="H296" s="188"/>
      <c r="I296" s="192">
        <v>9173281.7983429991</v>
      </c>
      <c r="J296" s="188"/>
      <c r="K296" s="188"/>
      <c r="L296" s="188"/>
      <c r="M296" s="10">
        <v>5685532.098551604</v>
      </c>
      <c r="N296" s="10">
        <v>2774082.3858484728</v>
      </c>
      <c r="O296" s="192">
        <v>838769.93902838032</v>
      </c>
      <c r="P296" s="188"/>
    </row>
    <row r="297" spans="2:16" ht="11.25" customHeight="1" x14ac:dyDescent="0.25">
      <c r="B297" s="27">
        <v>44317</v>
      </c>
      <c r="C297" s="28">
        <v>53083</v>
      </c>
      <c r="D297" s="10">
        <v>288</v>
      </c>
      <c r="E297" s="29">
        <v>8766</v>
      </c>
      <c r="F297" s="289"/>
      <c r="G297" s="188"/>
      <c r="H297" s="188"/>
      <c r="I297" s="192">
        <v>7402001.5212390004</v>
      </c>
      <c r="J297" s="188"/>
      <c r="K297" s="188"/>
      <c r="L297" s="188"/>
      <c r="M297" s="10">
        <v>4580175.4136565076</v>
      </c>
      <c r="N297" s="10">
        <v>2229256.8893485516</v>
      </c>
      <c r="O297" s="192">
        <v>671273.81004020316</v>
      </c>
      <c r="P297" s="188"/>
    </row>
    <row r="298" spans="2:16" ht="11.25" customHeight="1" x14ac:dyDescent="0.25">
      <c r="B298" s="27">
        <v>44317</v>
      </c>
      <c r="C298" s="28">
        <v>53114</v>
      </c>
      <c r="D298" s="10">
        <v>289</v>
      </c>
      <c r="E298" s="29">
        <v>8797</v>
      </c>
      <c r="F298" s="289"/>
      <c r="G298" s="188"/>
      <c r="H298" s="188"/>
      <c r="I298" s="192">
        <v>5885039.244035</v>
      </c>
      <c r="J298" s="188"/>
      <c r="K298" s="188"/>
      <c r="L298" s="188"/>
      <c r="M298" s="10">
        <v>3635340.4048341182</v>
      </c>
      <c r="N298" s="10">
        <v>1764888.1317741096</v>
      </c>
      <c r="O298" s="192">
        <v>529192.14373373543</v>
      </c>
      <c r="P298" s="188"/>
    </row>
    <row r="299" spans="2:16" ht="11.25" customHeight="1" x14ac:dyDescent="0.25">
      <c r="B299" s="27">
        <v>44317</v>
      </c>
      <c r="C299" s="28">
        <v>53144</v>
      </c>
      <c r="D299" s="10">
        <v>290</v>
      </c>
      <c r="E299" s="29">
        <v>8827</v>
      </c>
      <c r="F299" s="289"/>
      <c r="G299" s="188"/>
      <c r="H299" s="188"/>
      <c r="I299" s="192">
        <v>4986750.4433180001</v>
      </c>
      <c r="J299" s="188"/>
      <c r="K299" s="188"/>
      <c r="L299" s="188"/>
      <c r="M299" s="10">
        <v>3075388.0004029884</v>
      </c>
      <c r="N299" s="10">
        <v>1489367.1889446215</v>
      </c>
      <c r="O299" s="192">
        <v>444748.06880374177</v>
      </c>
      <c r="P299" s="188"/>
    </row>
    <row r="300" spans="2:16" ht="11.25" customHeight="1" x14ac:dyDescent="0.25">
      <c r="B300" s="27">
        <v>44317</v>
      </c>
      <c r="C300" s="28">
        <v>53175</v>
      </c>
      <c r="D300" s="10">
        <v>291</v>
      </c>
      <c r="E300" s="29">
        <v>8858</v>
      </c>
      <c r="F300" s="289"/>
      <c r="G300" s="188"/>
      <c r="H300" s="188"/>
      <c r="I300" s="192">
        <v>4418008.6530370004</v>
      </c>
      <c r="J300" s="188"/>
      <c r="K300" s="188"/>
      <c r="L300" s="188"/>
      <c r="M300" s="10">
        <v>2720017.0210921322</v>
      </c>
      <c r="N300" s="10">
        <v>1313915.9392513242</v>
      </c>
      <c r="O300" s="192">
        <v>390693.77326016227</v>
      </c>
      <c r="P300" s="188"/>
    </row>
    <row r="301" spans="2:16" ht="11.25" customHeight="1" x14ac:dyDescent="0.25">
      <c r="B301" s="27">
        <v>44317</v>
      </c>
      <c r="C301" s="28">
        <v>53206</v>
      </c>
      <c r="D301" s="10">
        <v>292</v>
      </c>
      <c r="E301" s="29">
        <v>8889</v>
      </c>
      <c r="F301" s="289"/>
      <c r="G301" s="188"/>
      <c r="H301" s="188"/>
      <c r="I301" s="192">
        <v>4130321.3670609999</v>
      </c>
      <c r="J301" s="188"/>
      <c r="K301" s="188"/>
      <c r="L301" s="188"/>
      <c r="M301" s="10">
        <v>2538584.8428705409</v>
      </c>
      <c r="N301" s="10">
        <v>1223155.6759632947</v>
      </c>
      <c r="O301" s="192">
        <v>362165.65521506191</v>
      </c>
      <c r="P301" s="188"/>
    </row>
    <row r="302" spans="2:16" ht="11.25" customHeight="1" x14ac:dyDescent="0.25">
      <c r="B302" s="27">
        <v>44317</v>
      </c>
      <c r="C302" s="28">
        <v>53236</v>
      </c>
      <c r="D302" s="10">
        <v>293</v>
      </c>
      <c r="E302" s="29">
        <v>8919</v>
      </c>
      <c r="F302" s="289"/>
      <c r="G302" s="188"/>
      <c r="H302" s="188"/>
      <c r="I302" s="192">
        <v>3907136.2906140001</v>
      </c>
      <c r="J302" s="188"/>
      <c r="K302" s="188"/>
      <c r="L302" s="188"/>
      <c r="M302" s="10">
        <v>2397468.7762079197</v>
      </c>
      <c r="N302" s="10">
        <v>1152319.150091195</v>
      </c>
      <c r="O302" s="192">
        <v>339792.97111845558</v>
      </c>
      <c r="P302" s="188"/>
    </row>
    <row r="303" spans="2:16" ht="11.25" customHeight="1" x14ac:dyDescent="0.25">
      <c r="B303" s="27">
        <v>44317</v>
      </c>
      <c r="C303" s="28">
        <v>53267</v>
      </c>
      <c r="D303" s="10">
        <v>294</v>
      </c>
      <c r="E303" s="29">
        <v>8950</v>
      </c>
      <c r="F303" s="289"/>
      <c r="G303" s="188"/>
      <c r="H303" s="188"/>
      <c r="I303" s="192">
        <v>3721183.6157249999</v>
      </c>
      <c r="J303" s="188"/>
      <c r="K303" s="188"/>
      <c r="L303" s="188"/>
      <c r="M303" s="10">
        <v>2279493.0802686908</v>
      </c>
      <c r="N303" s="10">
        <v>1092828.9482778835</v>
      </c>
      <c r="O303" s="192">
        <v>320885.74299852498</v>
      </c>
      <c r="P303" s="188"/>
    </row>
    <row r="304" spans="2:16" ht="11.25" customHeight="1" x14ac:dyDescent="0.25">
      <c r="B304" s="27">
        <v>44317</v>
      </c>
      <c r="C304" s="28">
        <v>53297</v>
      </c>
      <c r="D304" s="10">
        <v>295</v>
      </c>
      <c r="E304" s="29">
        <v>8980</v>
      </c>
      <c r="F304" s="289"/>
      <c r="G304" s="188"/>
      <c r="H304" s="188"/>
      <c r="I304" s="192">
        <v>3547343.072964</v>
      </c>
      <c r="J304" s="188"/>
      <c r="K304" s="188"/>
      <c r="L304" s="188"/>
      <c r="M304" s="10">
        <v>2169436.4400065811</v>
      </c>
      <c r="N304" s="10">
        <v>1037505.9845674316</v>
      </c>
      <c r="O304" s="192">
        <v>303392.5589857187</v>
      </c>
      <c r="P304" s="188"/>
    </row>
    <row r="305" spans="2:16" ht="11.25" customHeight="1" x14ac:dyDescent="0.25">
      <c r="B305" s="27">
        <v>44317</v>
      </c>
      <c r="C305" s="28">
        <v>53328</v>
      </c>
      <c r="D305" s="10">
        <v>296</v>
      </c>
      <c r="E305" s="29">
        <v>9011</v>
      </c>
      <c r="F305" s="289"/>
      <c r="G305" s="188"/>
      <c r="H305" s="188"/>
      <c r="I305" s="192">
        <v>3332748.7815220002</v>
      </c>
      <c r="J305" s="188"/>
      <c r="K305" s="188"/>
      <c r="L305" s="188"/>
      <c r="M305" s="10">
        <v>2034740.8107840228</v>
      </c>
      <c r="N305" s="10">
        <v>970614.70901726431</v>
      </c>
      <c r="O305" s="192">
        <v>282629.70330507972</v>
      </c>
      <c r="P305" s="188"/>
    </row>
    <row r="306" spans="2:16" ht="11.25" customHeight="1" x14ac:dyDescent="0.25">
      <c r="B306" s="27">
        <v>44317</v>
      </c>
      <c r="C306" s="28">
        <v>53359</v>
      </c>
      <c r="D306" s="10">
        <v>297</v>
      </c>
      <c r="E306" s="29">
        <v>9042</v>
      </c>
      <c r="F306" s="289"/>
      <c r="G306" s="188"/>
      <c r="H306" s="188"/>
      <c r="I306" s="192">
        <v>3183044.802261</v>
      </c>
      <c r="J306" s="188"/>
      <c r="K306" s="188"/>
      <c r="L306" s="188"/>
      <c r="M306" s="10">
        <v>1940046.0916785076</v>
      </c>
      <c r="N306" s="10">
        <v>923089.71809955942</v>
      </c>
      <c r="O306" s="192">
        <v>267652.60047278152</v>
      </c>
      <c r="P306" s="188"/>
    </row>
    <row r="307" spans="2:16" ht="11.25" customHeight="1" x14ac:dyDescent="0.25">
      <c r="B307" s="27">
        <v>44317</v>
      </c>
      <c r="C307" s="28">
        <v>53387</v>
      </c>
      <c r="D307" s="10">
        <v>298</v>
      </c>
      <c r="E307" s="29">
        <v>9070</v>
      </c>
      <c r="F307" s="289"/>
      <c r="G307" s="188"/>
      <c r="H307" s="188"/>
      <c r="I307" s="192">
        <v>3037707.384476</v>
      </c>
      <c r="J307" s="188"/>
      <c r="K307" s="188"/>
      <c r="L307" s="188"/>
      <c r="M307" s="10">
        <v>1848627.2753696938</v>
      </c>
      <c r="N307" s="10">
        <v>877571.15150091145</v>
      </c>
      <c r="O307" s="192">
        <v>253480.70311600063</v>
      </c>
      <c r="P307" s="188"/>
    </row>
    <row r="308" spans="2:16" ht="11.25" customHeight="1" x14ac:dyDescent="0.25">
      <c r="B308" s="27">
        <v>44317</v>
      </c>
      <c r="C308" s="28">
        <v>53418</v>
      </c>
      <c r="D308" s="10">
        <v>299</v>
      </c>
      <c r="E308" s="29">
        <v>9101</v>
      </c>
      <c r="F308" s="289"/>
      <c r="G308" s="188"/>
      <c r="H308" s="188"/>
      <c r="I308" s="192">
        <v>2895264.4889139999</v>
      </c>
      <c r="J308" s="188"/>
      <c r="K308" s="188"/>
      <c r="L308" s="188"/>
      <c r="M308" s="10">
        <v>1758953.8391904761</v>
      </c>
      <c r="N308" s="10">
        <v>832878.24211804615</v>
      </c>
      <c r="O308" s="192">
        <v>239552.49656769275</v>
      </c>
      <c r="P308" s="188"/>
    </row>
    <row r="309" spans="2:16" ht="11.25" customHeight="1" x14ac:dyDescent="0.25">
      <c r="B309" s="27">
        <v>44317</v>
      </c>
      <c r="C309" s="28">
        <v>53448</v>
      </c>
      <c r="D309" s="10">
        <v>300</v>
      </c>
      <c r="E309" s="29">
        <v>9131</v>
      </c>
      <c r="F309" s="289"/>
      <c r="G309" s="188"/>
      <c r="H309" s="188"/>
      <c r="I309" s="192">
        <v>2757191.0954</v>
      </c>
      <c r="J309" s="188"/>
      <c r="K309" s="188"/>
      <c r="L309" s="188"/>
      <c r="M309" s="10">
        <v>1672320.9338377677</v>
      </c>
      <c r="N309" s="10">
        <v>789907.9196458552</v>
      </c>
      <c r="O309" s="192">
        <v>226262.05959572952</v>
      </c>
      <c r="P309" s="188"/>
    </row>
    <row r="310" spans="2:16" ht="11.25" customHeight="1" x14ac:dyDescent="0.25">
      <c r="B310" s="27">
        <v>44317</v>
      </c>
      <c r="C310" s="28">
        <v>53479</v>
      </c>
      <c r="D310" s="10">
        <v>301</v>
      </c>
      <c r="E310" s="29">
        <v>9162</v>
      </c>
      <c r="F310" s="289"/>
      <c r="G310" s="188"/>
      <c r="H310" s="188"/>
      <c r="I310" s="192">
        <v>2622526.0736079998</v>
      </c>
      <c r="J310" s="188"/>
      <c r="K310" s="188"/>
      <c r="L310" s="188"/>
      <c r="M310" s="10">
        <v>1587944.6220016635</v>
      </c>
      <c r="N310" s="10">
        <v>748145.87806807191</v>
      </c>
      <c r="O310" s="192">
        <v>213392.02025560252</v>
      </c>
      <c r="P310" s="188"/>
    </row>
    <row r="311" spans="2:16" ht="11.25" customHeight="1" x14ac:dyDescent="0.25">
      <c r="B311" s="27">
        <v>44317</v>
      </c>
      <c r="C311" s="28">
        <v>53509</v>
      </c>
      <c r="D311" s="10">
        <v>302</v>
      </c>
      <c r="E311" s="29">
        <v>9192</v>
      </c>
      <c r="F311" s="289"/>
      <c r="G311" s="188"/>
      <c r="H311" s="188"/>
      <c r="I311" s="192">
        <v>2496851.9438609998</v>
      </c>
      <c r="J311" s="188"/>
      <c r="K311" s="188"/>
      <c r="L311" s="188"/>
      <c r="M311" s="10">
        <v>1509367.1339659207</v>
      </c>
      <c r="N311" s="10">
        <v>709374.53008624073</v>
      </c>
      <c r="O311" s="192">
        <v>201503.94921616913</v>
      </c>
      <c r="P311" s="188"/>
    </row>
    <row r="312" spans="2:16" ht="11.25" customHeight="1" x14ac:dyDescent="0.25">
      <c r="B312" s="27">
        <v>44317</v>
      </c>
      <c r="C312" s="28">
        <v>53540</v>
      </c>
      <c r="D312" s="10">
        <v>303</v>
      </c>
      <c r="E312" s="29">
        <v>9223</v>
      </c>
      <c r="F312" s="289"/>
      <c r="G312" s="188"/>
      <c r="H312" s="188"/>
      <c r="I312" s="192">
        <v>2310521.0963380001</v>
      </c>
      <c r="J312" s="188"/>
      <c r="K312" s="188"/>
      <c r="L312" s="188"/>
      <c r="M312" s="10">
        <v>1394359.6789953932</v>
      </c>
      <c r="N312" s="10">
        <v>653656.53980788181</v>
      </c>
      <c r="O312" s="192">
        <v>184890.33153154165</v>
      </c>
      <c r="P312" s="188"/>
    </row>
    <row r="313" spans="2:16" ht="11.25" customHeight="1" x14ac:dyDescent="0.25">
      <c r="B313" s="27">
        <v>44317</v>
      </c>
      <c r="C313" s="28">
        <v>53571</v>
      </c>
      <c r="D313" s="10">
        <v>304</v>
      </c>
      <c r="E313" s="29">
        <v>9254</v>
      </c>
      <c r="F313" s="289"/>
      <c r="G313" s="188"/>
      <c r="H313" s="188"/>
      <c r="I313" s="192">
        <v>2193367.7111760001</v>
      </c>
      <c r="J313" s="188"/>
      <c r="K313" s="188"/>
      <c r="L313" s="188"/>
      <c r="M313" s="10">
        <v>1321414.6045313801</v>
      </c>
      <c r="N313" s="10">
        <v>617885.480850533</v>
      </c>
      <c r="O313" s="192">
        <v>174032.03573278416</v>
      </c>
      <c r="P313" s="188"/>
    </row>
    <row r="314" spans="2:16" ht="11.25" customHeight="1" x14ac:dyDescent="0.25">
      <c r="B314" s="27">
        <v>44317</v>
      </c>
      <c r="C314" s="28">
        <v>53601</v>
      </c>
      <c r="D314" s="10">
        <v>305</v>
      </c>
      <c r="E314" s="29">
        <v>9284</v>
      </c>
      <c r="F314" s="289"/>
      <c r="G314" s="188"/>
      <c r="H314" s="188"/>
      <c r="I314" s="192">
        <v>2078611.5781050001</v>
      </c>
      <c r="J314" s="188"/>
      <c r="K314" s="188"/>
      <c r="L314" s="188"/>
      <c r="M314" s="10">
        <v>1250223.2150200538</v>
      </c>
      <c r="N314" s="10">
        <v>583157.96807030111</v>
      </c>
      <c r="O314" s="192">
        <v>163577.47784399215</v>
      </c>
      <c r="P314" s="188"/>
    </row>
    <row r="315" spans="2:16" ht="11.25" customHeight="1" x14ac:dyDescent="0.25">
      <c r="B315" s="27">
        <v>44317</v>
      </c>
      <c r="C315" s="28">
        <v>53632</v>
      </c>
      <c r="D315" s="10">
        <v>306</v>
      </c>
      <c r="E315" s="29">
        <v>9315</v>
      </c>
      <c r="F315" s="289"/>
      <c r="G315" s="188"/>
      <c r="H315" s="188"/>
      <c r="I315" s="192">
        <v>1966695.381293</v>
      </c>
      <c r="J315" s="188"/>
      <c r="K315" s="188"/>
      <c r="L315" s="188"/>
      <c r="M315" s="10">
        <v>1180902.640839248</v>
      </c>
      <c r="N315" s="10">
        <v>549423.0074352863</v>
      </c>
      <c r="O315" s="192">
        <v>153461.96505846255</v>
      </c>
      <c r="P315" s="188"/>
    </row>
    <row r="316" spans="2:16" ht="11.25" customHeight="1" x14ac:dyDescent="0.25">
      <c r="B316" s="27">
        <v>44317</v>
      </c>
      <c r="C316" s="28">
        <v>53662</v>
      </c>
      <c r="D316" s="10">
        <v>307</v>
      </c>
      <c r="E316" s="29">
        <v>9345</v>
      </c>
      <c r="F316" s="289"/>
      <c r="G316" s="188"/>
      <c r="H316" s="188"/>
      <c r="I316" s="192">
        <v>1857799.8240670001</v>
      </c>
      <c r="J316" s="188"/>
      <c r="K316" s="188"/>
      <c r="L316" s="188"/>
      <c r="M316" s="10">
        <v>1113685.2653204887</v>
      </c>
      <c r="N316" s="10">
        <v>516874.35988619947</v>
      </c>
      <c r="O316" s="192">
        <v>143778.84339072881</v>
      </c>
      <c r="P316" s="188"/>
    </row>
    <row r="317" spans="2:16" ht="11.25" customHeight="1" x14ac:dyDescent="0.25">
      <c r="B317" s="27">
        <v>44317</v>
      </c>
      <c r="C317" s="28">
        <v>53693</v>
      </c>
      <c r="D317" s="10">
        <v>308</v>
      </c>
      <c r="E317" s="29">
        <v>9376</v>
      </c>
      <c r="F317" s="289"/>
      <c r="G317" s="188"/>
      <c r="H317" s="188"/>
      <c r="I317" s="192">
        <v>1754585.955726</v>
      </c>
      <c r="J317" s="188"/>
      <c r="K317" s="188"/>
      <c r="L317" s="188"/>
      <c r="M317" s="10">
        <v>1050028.2516382472</v>
      </c>
      <c r="N317" s="10">
        <v>486091.01366619417</v>
      </c>
      <c r="O317" s="192">
        <v>134643.13297266013</v>
      </c>
      <c r="P317" s="188"/>
    </row>
    <row r="318" spans="2:16" ht="11.25" customHeight="1" x14ac:dyDescent="0.25">
      <c r="B318" s="27">
        <v>44317</v>
      </c>
      <c r="C318" s="28">
        <v>53724</v>
      </c>
      <c r="D318" s="10">
        <v>309</v>
      </c>
      <c r="E318" s="29">
        <v>9407</v>
      </c>
      <c r="F318" s="289"/>
      <c r="G318" s="188"/>
      <c r="H318" s="188"/>
      <c r="I318" s="192">
        <v>1656951.1067679999</v>
      </c>
      <c r="J318" s="188"/>
      <c r="K318" s="188"/>
      <c r="L318" s="188"/>
      <c r="M318" s="10">
        <v>989917.05783698894</v>
      </c>
      <c r="N318" s="10">
        <v>457098.19777087716</v>
      </c>
      <c r="O318" s="192">
        <v>126076.09381987741</v>
      </c>
      <c r="P318" s="188"/>
    </row>
    <row r="319" spans="2:16" ht="11.25" customHeight="1" x14ac:dyDescent="0.25">
      <c r="B319" s="27">
        <v>44317</v>
      </c>
      <c r="C319" s="28">
        <v>53752</v>
      </c>
      <c r="D319" s="10">
        <v>310</v>
      </c>
      <c r="E319" s="29">
        <v>9435</v>
      </c>
      <c r="F319" s="289"/>
      <c r="G319" s="188"/>
      <c r="H319" s="188"/>
      <c r="I319" s="192">
        <v>1560798.0870089999</v>
      </c>
      <c r="J319" s="188"/>
      <c r="K319" s="188"/>
      <c r="L319" s="188"/>
      <c r="M319" s="10">
        <v>931043.4765828395</v>
      </c>
      <c r="N319" s="10">
        <v>428925.41364868247</v>
      </c>
      <c r="O319" s="192">
        <v>117852.83272696911</v>
      </c>
      <c r="P319" s="188"/>
    </row>
    <row r="320" spans="2:16" ht="11.25" customHeight="1" x14ac:dyDescent="0.25">
      <c r="B320" s="27">
        <v>44317</v>
      </c>
      <c r="C320" s="28">
        <v>53783</v>
      </c>
      <c r="D320" s="10">
        <v>311</v>
      </c>
      <c r="E320" s="29">
        <v>9466</v>
      </c>
      <c r="F320" s="289"/>
      <c r="G320" s="188"/>
      <c r="H320" s="188"/>
      <c r="I320" s="192">
        <v>1471208.016633</v>
      </c>
      <c r="J320" s="188"/>
      <c r="K320" s="188"/>
      <c r="L320" s="188"/>
      <c r="M320" s="10">
        <v>876112.94886165415</v>
      </c>
      <c r="N320" s="10">
        <v>402592.80523858586</v>
      </c>
      <c r="O320" s="192">
        <v>110149.08044012636</v>
      </c>
      <c r="P320" s="188"/>
    </row>
    <row r="321" spans="2:16" ht="11.25" customHeight="1" x14ac:dyDescent="0.25">
      <c r="B321" s="27">
        <v>44317</v>
      </c>
      <c r="C321" s="28">
        <v>53813</v>
      </c>
      <c r="D321" s="10">
        <v>312</v>
      </c>
      <c r="E321" s="29">
        <v>9496</v>
      </c>
      <c r="F321" s="289"/>
      <c r="G321" s="188"/>
      <c r="H321" s="188"/>
      <c r="I321" s="192">
        <v>1383174.145459</v>
      </c>
      <c r="J321" s="188"/>
      <c r="K321" s="188"/>
      <c r="L321" s="188"/>
      <c r="M321" s="10">
        <v>822336.2578975457</v>
      </c>
      <c r="N321" s="10">
        <v>376951.18829488964</v>
      </c>
      <c r="O321" s="192">
        <v>102710.78931788712</v>
      </c>
      <c r="P321" s="188"/>
    </row>
    <row r="322" spans="2:16" ht="11.25" customHeight="1" x14ac:dyDescent="0.25">
      <c r="B322" s="27">
        <v>44317</v>
      </c>
      <c r="C322" s="28">
        <v>53844</v>
      </c>
      <c r="D322" s="10">
        <v>313</v>
      </c>
      <c r="E322" s="29">
        <v>9527</v>
      </c>
      <c r="F322" s="289"/>
      <c r="G322" s="188"/>
      <c r="H322" s="188"/>
      <c r="I322" s="192">
        <v>1298168.273668</v>
      </c>
      <c r="J322" s="188"/>
      <c r="K322" s="188"/>
      <c r="L322" s="188"/>
      <c r="M322" s="10">
        <v>770488.82997400593</v>
      </c>
      <c r="N322" s="10">
        <v>352286.59443619626</v>
      </c>
      <c r="O322" s="192">
        <v>95583.666771369972</v>
      </c>
      <c r="P322" s="188"/>
    </row>
    <row r="323" spans="2:16" ht="11.25" customHeight="1" x14ac:dyDescent="0.25">
      <c r="B323" s="27">
        <v>44317</v>
      </c>
      <c r="C323" s="28">
        <v>53874</v>
      </c>
      <c r="D323" s="10">
        <v>314</v>
      </c>
      <c r="E323" s="29">
        <v>9557</v>
      </c>
      <c r="F323" s="289"/>
      <c r="G323" s="188"/>
      <c r="H323" s="188"/>
      <c r="I323" s="192">
        <v>1222362.001075</v>
      </c>
      <c r="J323" s="188"/>
      <c r="K323" s="188"/>
      <c r="L323" s="188"/>
      <c r="M323" s="10">
        <v>724305.45669444767</v>
      </c>
      <c r="N323" s="10">
        <v>330355.31211002124</v>
      </c>
      <c r="O323" s="192">
        <v>89265.768388635639</v>
      </c>
      <c r="P323" s="188"/>
    </row>
    <row r="324" spans="2:16" ht="11.25" customHeight="1" x14ac:dyDescent="0.25">
      <c r="B324" s="27">
        <v>44317</v>
      </c>
      <c r="C324" s="28">
        <v>53905</v>
      </c>
      <c r="D324" s="10">
        <v>315</v>
      </c>
      <c r="E324" s="29">
        <v>9588</v>
      </c>
      <c r="F324" s="289"/>
      <c r="G324" s="188"/>
      <c r="H324" s="188"/>
      <c r="I324" s="192">
        <v>1147491.678476</v>
      </c>
      <c r="J324" s="188"/>
      <c r="K324" s="188"/>
      <c r="L324" s="188"/>
      <c r="M324" s="10">
        <v>678788.13143008214</v>
      </c>
      <c r="N324" s="10">
        <v>308807.52210417943</v>
      </c>
      <c r="O324" s="192">
        <v>83089.882187596813</v>
      </c>
      <c r="P324" s="188"/>
    </row>
    <row r="325" spans="2:16" ht="11.25" customHeight="1" x14ac:dyDescent="0.25">
      <c r="B325" s="27">
        <v>44317</v>
      </c>
      <c r="C325" s="28">
        <v>53936</v>
      </c>
      <c r="D325" s="10">
        <v>316</v>
      </c>
      <c r="E325" s="29">
        <v>9619</v>
      </c>
      <c r="F325" s="289"/>
      <c r="G325" s="188"/>
      <c r="H325" s="188"/>
      <c r="I325" s="192">
        <v>1074998.715078</v>
      </c>
      <c r="J325" s="188"/>
      <c r="K325" s="188"/>
      <c r="L325" s="188"/>
      <c r="M325" s="10">
        <v>634827.04382143449</v>
      </c>
      <c r="N325" s="10">
        <v>288073.38970523438</v>
      </c>
      <c r="O325" s="192">
        <v>77182.712108169289</v>
      </c>
      <c r="P325" s="188"/>
    </row>
    <row r="326" spans="2:16" ht="11.25" customHeight="1" x14ac:dyDescent="0.25">
      <c r="B326" s="27">
        <v>44317</v>
      </c>
      <c r="C326" s="28">
        <v>53966</v>
      </c>
      <c r="D326" s="10">
        <v>317</v>
      </c>
      <c r="E326" s="29">
        <v>9649</v>
      </c>
      <c r="F326" s="289"/>
      <c r="G326" s="188"/>
      <c r="H326" s="188"/>
      <c r="I326" s="192">
        <v>1006715.501561</v>
      </c>
      <c r="J326" s="188"/>
      <c r="K326" s="188"/>
      <c r="L326" s="188"/>
      <c r="M326" s="10">
        <v>593527.42453747476</v>
      </c>
      <c r="N326" s="10">
        <v>268669.44701145426</v>
      </c>
      <c r="O326" s="192">
        <v>71688.791133903462</v>
      </c>
      <c r="P326" s="188"/>
    </row>
    <row r="327" spans="2:16" ht="11.25" customHeight="1" x14ac:dyDescent="0.25">
      <c r="B327" s="27">
        <v>44317</v>
      </c>
      <c r="C327" s="28">
        <v>53997</v>
      </c>
      <c r="D327" s="10">
        <v>318</v>
      </c>
      <c r="E327" s="29">
        <v>9680</v>
      </c>
      <c r="F327" s="289"/>
      <c r="G327" s="188"/>
      <c r="H327" s="188"/>
      <c r="I327" s="192">
        <v>939891.17754099995</v>
      </c>
      <c r="J327" s="188"/>
      <c r="K327" s="188"/>
      <c r="L327" s="188"/>
      <c r="M327" s="10">
        <v>553190.08417736611</v>
      </c>
      <c r="N327" s="10">
        <v>249773.27621232226</v>
      </c>
      <c r="O327" s="192">
        <v>66364.460103705962</v>
      </c>
      <c r="P327" s="188"/>
    </row>
    <row r="328" spans="2:16" ht="11.25" customHeight="1" x14ac:dyDescent="0.25">
      <c r="B328" s="27">
        <v>44317</v>
      </c>
      <c r="C328" s="28">
        <v>54027</v>
      </c>
      <c r="D328" s="10">
        <v>319</v>
      </c>
      <c r="E328" s="29">
        <v>9710</v>
      </c>
      <c r="F328" s="289"/>
      <c r="G328" s="188"/>
      <c r="H328" s="188"/>
      <c r="I328" s="192">
        <v>875215.92321799998</v>
      </c>
      <c r="J328" s="188"/>
      <c r="K328" s="188"/>
      <c r="L328" s="188"/>
      <c r="M328" s="10">
        <v>514278.75585666479</v>
      </c>
      <c r="N328" s="10">
        <v>231632.73516404806</v>
      </c>
      <c r="O328" s="192">
        <v>61292.257025482708</v>
      </c>
      <c r="P328" s="188"/>
    </row>
    <row r="329" spans="2:16" ht="11.25" customHeight="1" x14ac:dyDescent="0.25">
      <c r="B329" s="27">
        <v>44317</v>
      </c>
      <c r="C329" s="28">
        <v>54058</v>
      </c>
      <c r="D329" s="10">
        <v>320</v>
      </c>
      <c r="E329" s="29">
        <v>9741</v>
      </c>
      <c r="F329" s="289"/>
      <c r="G329" s="188"/>
      <c r="H329" s="188"/>
      <c r="I329" s="192">
        <v>813206.69839100004</v>
      </c>
      <c r="J329" s="188"/>
      <c r="K329" s="188"/>
      <c r="L329" s="188"/>
      <c r="M329" s="10">
        <v>477031.54679736291</v>
      </c>
      <c r="N329" s="10">
        <v>214310.05327432795</v>
      </c>
      <c r="O329" s="192">
        <v>56468.316793646118</v>
      </c>
      <c r="P329" s="188"/>
    </row>
    <row r="330" spans="2:16" ht="11.25" customHeight="1" x14ac:dyDescent="0.25">
      <c r="B330" s="27">
        <v>44317</v>
      </c>
      <c r="C330" s="28">
        <v>54089</v>
      </c>
      <c r="D330" s="10">
        <v>321</v>
      </c>
      <c r="E330" s="29">
        <v>9772</v>
      </c>
      <c r="F330" s="289"/>
      <c r="G330" s="188"/>
      <c r="H330" s="188"/>
      <c r="I330" s="192">
        <v>753097.60344400001</v>
      </c>
      <c r="J330" s="188"/>
      <c r="K330" s="188"/>
      <c r="L330" s="188"/>
      <c r="M330" s="10">
        <v>441021.94258228905</v>
      </c>
      <c r="N330" s="10">
        <v>197628.57286359143</v>
      </c>
      <c r="O330" s="192">
        <v>51852.374889135172</v>
      </c>
      <c r="P330" s="188"/>
    </row>
    <row r="331" spans="2:16" ht="11.25" customHeight="1" x14ac:dyDescent="0.25">
      <c r="B331" s="27">
        <v>44317</v>
      </c>
      <c r="C331" s="28">
        <v>54118</v>
      </c>
      <c r="D331" s="10">
        <v>322</v>
      </c>
      <c r="E331" s="29">
        <v>9801</v>
      </c>
      <c r="F331" s="289"/>
      <c r="G331" s="188"/>
      <c r="H331" s="188"/>
      <c r="I331" s="192">
        <v>694835.14812599996</v>
      </c>
      <c r="J331" s="188"/>
      <c r="K331" s="188"/>
      <c r="L331" s="188"/>
      <c r="M331" s="10">
        <v>406257.1832517634</v>
      </c>
      <c r="N331" s="10">
        <v>181616.80503469953</v>
      </c>
      <c r="O331" s="192">
        <v>47462.487583925446</v>
      </c>
      <c r="P331" s="188"/>
    </row>
    <row r="332" spans="2:16" ht="11.25" customHeight="1" x14ac:dyDescent="0.25">
      <c r="B332" s="27">
        <v>44317</v>
      </c>
      <c r="C332" s="28">
        <v>54149</v>
      </c>
      <c r="D332" s="10">
        <v>323</v>
      </c>
      <c r="E332" s="29">
        <v>9832</v>
      </c>
      <c r="F332" s="289"/>
      <c r="G332" s="188"/>
      <c r="H332" s="188"/>
      <c r="I332" s="192">
        <v>638948.63256000006</v>
      </c>
      <c r="J332" s="188"/>
      <c r="K332" s="188"/>
      <c r="L332" s="188"/>
      <c r="M332" s="10">
        <v>372947.7557432882</v>
      </c>
      <c r="N332" s="10">
        <v>166301.84571448364</v>
      </c>
      <c r="O332" s="192">
        <v>43276.103821746365</v>
      </c>
      <c r="P332" s="188"/>
    </row>
    <row r="333" spans="2:16" ht="11.25" customHeight="1" x14ac:dyDescent="0.25">
      <c r="B333" s="27">
        <v>44317</v>
      </c>
      <c r="C333" s="28">
        <v>54179</v>
      </c>
      <c r="D333" s="10">
        <v>324</v>
      </c>
      <c r="E333" s="29">
        <v>9862</v>
      </c>
      <c r="F333" s="289"/>
      <c r="G333" s="188"/>
      <c r="H333" s="188"/>
      <c r="I333" s="192">
        <v>584210.05711599998</v>
      </c>
      <c r="J333" s="188"/>
      <c r="K333" s="188"/>
      <c r="L333" s="188"/>
      <c r="M333" s="10">
        <v>340437.69585110981</v>
      </c>
      <c r="N333" s="10">
        <v>151431.58951689105</v>
      </c>
      <c r="O333" s="192">
        <v>39244.93816743949</v>
      </c>
      <c r="P333" s="188"/>
    </row>
    <row r="334" spans="2:16" ht="11.25" customHeight="1" x14ac:dyDescent="0.25">
      <c r="B334" s="27">
        <v>44317</v>
      </c>
      <c r="C334" s="28">
        <v>54210</v>
      </c>
      <c r="D334" s="10">
        <v>325</v>
      </c>
      <c r="E334" s="29">
        <v>9893</v>
      </c>
      <c r="F334" s="289"/>
      <c r="G334" s="188"/>
      <c r="H334" s="188"/>
      <c r="I334" s="192">
        <v>534267.50166800001</v>
      </c>
      <c r="J334" s="188"/>
      <c r="K334" s="188"/>
      <c r="L334" s="188"/>
      <c r="M334" s="10">
        <v>310806.54115475691</v>
      </c>
      <c r="N334" s="10">
        <v>137899.62389221857</v>
      </c>
      <c r="O334" s="192">
        <v>35586.630533320669</v>
      </c>
      <c r="P334" s="188"/>
    </row>
    <row r="335" spans="2:16" ht="11.25" customHeight="1" x14ac:dyDescent="0.25">
      <c r="B335" s="27">
        <v>44317</v>
      </c>
      <c r="C335" s="28">
        <v>54240</v>
      </c>
      <c r="D335" s="10">
        <v>326</v>
      </c>
      <c r="E335" s="29">
        <v>9923</v>
      </c>
      <c r="F335" s="289"/>
      <c r="G335" s="188"/>
      <c r="H335" s="188"/>
      <c r="I335" s="192">
        <v>490745.79603000003</v>
      </c>
      <c r="J335" s="188"/>
      <c r="K335" s="188"/>
      <c r="L335" s="188"/>
      <c r="M335" s="10">
        <v>285019.47826583445</v>
      </c>
      <c r="N335" s="10">
        <v>126147.09085427885</v>
      </c>
      <c r="O335" s="192">
        <v>32420.306077808462</v>
      </c>
      <c r="P335" s="188"/>
    </row>
    <row r="336" spans="2:16" ht="11.25" customHeight="1" x14ac:dyDescent="0.25">
      <c r="B336" s="27">
        <v>44317</v>
      </c>
      <c r="C336" s="28">
        <v>54271</v>
      </c>
      <c r="D336" s="10">
        <v>327</v>
      </c>
      <c r="E336" s="29">
        <v>9954</v>
      </c>
      <c r="F336" s="289"/>
      <c r="G336" s="188"/>
      <c r="H336" s="188"/>
      <c r="I336" s="192">
        <v>451262.18038699997</v>
      </c>
      <c r="J336" s="188"/>
      <c r="K336" s="188"/>
      <c r="L336" s="188"/>
      <c r="M336" s="10">
        <v>261643.33090714691</v>
      </c>
      <c r="N336" s="10">
        <v>115506.50973733421</v>
      </c>
      <c r="O336" s="192">
        <v>29559.899402310955</v>
      </c>
      <c r="P336" s="188"/>
    </row>
    <row r="337" spans="2:16" ht="11.25" customHeight="1" x14ac:dyDescent="0.25">
      <c r="B337" s="27">
        <v>44317</v>
      </c>
      <c r="C337" s="28">
        <v>54302</v>
      </c>
      <c r="D337" s="10">
        <v>328</v>
      </c>
      <c r="E337" s="29">
        <v>9985</v>
      </c>
      <c r="F337" s="289"/>
      <c r="G337" s="188"/>
      <c r="H337" s="188"/>
      <c r="I337" s="192">
        <v>412188.53350299998</v>
      </c>
      <c r="J337" s="188"/>
      <c r="K337" s="188"/>
      <c r="L337" s="188"/>
      <c r="M337" s="10">
        <v>238582.95710120283</v>
      </c>
      <c r="N337" s="10">
        <v>105058.28369500383</v>
      </c>
      <c r="O337" s="192">
        <v>26772.160006030084</v>
      </c>
      <c r="P337" s="188"/>
    </row>
    <row r="338" spans="2:16" ht="11.25" customHeight="1" x14ac:dyDescent="0.25">
      <c r="B338" s="27">
        <v>44317</v>
      </c>
      <c r="C338" s="28">
        <v>54332</v>
      </c>
      <c r="D338" s="10">
        <v>329</v>
      </c>
      <c r="E338" s="29">
        <v>10015</v>
      </c>
      <c r="F338" s="289"/>
      <c r="G338" s="188"/>
      <c r="H338" s="188"/>
      <c r="I338" s="192">
        <v>376880.86854699999</v>
      </c>
      <c r="J338" s="188"/>
      <c r="K338" s="188"/>
      <c r="L338" s="188"/>
      <c r="M338" s="10">
        <v>217788.10868637948</v>
      </c>
      <c r="N338" s="10">
        <v>95665.383140989405</v>
      </c>
      <c r="O338" s="192">
        <v>24278.620629208395</v>
      </c>
      <c r="P338" s="188"/>
    </row>
    <row r="339" spans="2:16" ht="11.25" customHeight="1" x14ac:dyDescent="0.25">
      <c r="B339" s="27">
        <v>44317</v>
      </c>
      <c r="C339" s="28">
        <v>54363</v>
      </c>
      <c r="D339" s="10">
        <v>330</v>
      </c>
      <c r="E339" s="29">
        <v>10046</v>
      </c>
      <c r="F339" s="289"/>
      <c r="G339" s="188"/>
      <c r="H339" s="188"/>
      <c r="I339" s="192">
        <v>342340.95693599997</v>
      </c>
      <c r="J339" s="188"/>
      <c r="K339" s="188"/>
      <c r="L339" s="188"/>
      <c r="M339" s="10">
        <v>197493.00168899517</v>
      </c>
      <c r="N339" s="10">
        <v>86529.950514422031</v>
      </c>
      <c r="O339" s="192">
        <v>21867.154263440167</v>
      </c>
      <c r="P339" s="188"/>
    </row>
    <row r="340" spans="2:16" ht="11.25" customHeight="1" x14ac:dyDescent="0.25">
      <c r="B340" s="27">
        <v>44317</v>
      </c>
      <c r="C340" s="28">
        <v>54393</v>
      </c>
      <c r="D340" s="10">
        <v>331</v>
      </c>
      <c r="E340" s="29">
        <v>10076</v>
      </c>
      <c r="F340" s="289"/>
      <c r="G340" s="188"/>
      <c r="H340" s="188"/>
      <c r="I340" s="192">
        <v>312104.83925800002</v>
      </c>
      <c r="J340" s="188"/>
      <c r="K340" s="188"/>
      <c r="L340" s="188"/>
      <c r="M340" s="10">
        <v>179754.55874486649</v>
      </c>
      <c r="N340" s="10">
        <v>78564.151649751017</v>
      </c>
      <c r="O340" s="192">
        <v>19772.71570728991</v>
      </c>
      <c r="P340" s="188"/>
    </row>
    <row r="341" spans="2:16" ht="11.25" customHeight="1" x14ac:dyDescent="0.25">
      <c r="B341" s="27">
        <v>44317</v>
      </c>
      <c r="C341" s="28">
        <v>54424</v>
      </c>
      <c r="D341" s="10">
        <v>332</v>
      </c>
      <c r="E341" s="29">
        <v>10107</v>
      </c>
      <c r="F341" s="289"/>
      <c r="G341" s="188"/>
      <c r="H341" s="188"/>
      <c r="I341" s="192">
        <v>283514.90255499998</v>
      </c>
      <c r="J341" s="188"/>
      <c r="K341" s="188"/>
      <c r="L341" s="188"/>
      <c r="M341" s="10">
        <v>163011.43918431221</v>
      </c>
      <c r="N341" s="10">
        <v>71065.151553606731</v>
      </c>
      <c r="O341" s="192">
        <v>17809.642547861862</v>
      </c>
      <c r="P341" s="188"/>
    </row>
    <row r="342" spans="2:16" ht="11.25" customHeight="1" x14ac:dyDescent="0.25">
      <c r="B342" s="27">
        <v>44317</v>
      </c>
      <c r="C342" s="28">
        <v>54455</v>
      </c>
      <c r="D342" s="10">
        <v>333</v>
      </c>
      <c r="E342" s="29">
        <v>10138</v>
      </c>
      <c r="F342" s="289"/>
      <c r="G342" s="188"/>
      <c r="H342" s="188"/>
      <c r="I342" s="192">
        <v>255676.93700899999</v>
      </c>
      <c r="J342" s="188"/>
      <c r="K342" s="188"/>
      <c r="L342" s="188"/>
      <c r="M342" s="10">
        <v>146756.22223243391</v>
      </c>
      <c r="N342" s="10">
        <v>63815.947452681838</v>
      </c>
      <c r="O342" s="192">
        <v>15925.180278967066</v>
      </c>
      <c r="P342" s="188"/>
    </row>
    <row r="343" spans="2:16" ht="11.25" customHeight="1" x14ac:dyDescent="0.25">
      <c r="B343" s="27">
        <v>44317</v>
      </c>
      <c r="C343" s="28">
        <v>54483</v>
      </c>
      <c r="D343" s="10">
        <v>334</v>
      </c>
      <c r="E343" s="29">
        <v>10166</v>
      </c>
      <c r="F343" s="289"/>
      <c r="G343" s="188"/>
      <c r="H343" s="188"/>
      <c r="I343" s="192">
        <v>228272.98</v>
      </c>
      <c r="J343" s="188"/>
      <c r="K343" s="188"/>
      <c r="L343" s="188"/>
      <c r="M343" s="10">
        <v>130825.86058505699</v>
      </c>
      <c r="N343" s="10">
        <v>56758.043186302253</v>
      </c>
      <c r="O343" s="192">
        <v>14109.692898949326</v>
      </c>
      <c r="P343" s="188"/>
    </row>
    <row r="344" spans="2:16" ht="11.25" customHeight="1" x14ac:dyDescent="0.25">
      <c r="B344" s="27">
        <v>44317</v>
      </c>
      <c r="C344" s="28">
        <v>54514</v>
      </c>
      <c r="D344" s="10">
        <v>335</v>
      </c>
      <c r="E344" s="29">
        <v>10197</v>
      </c>
      <c r="F344" s="289"/>
      <c r="G344" s="188"/>
      <c r="H344" s="188"/>
      <c r="I344" s="192">
        <v>202452.12</v>
      </c>
      <c r="J344" s="188"/>
      <c r="K344" s="188"/>
      <c r="L344" s="188"/>
      <c r="M344" s="10">
        <v>115830.83839507902</v>
      </c>
      <c r="N344" s="10">
        <v>50124.736959465838</v>
      </c>
      <c r="O344" s="192">
        <v>12407.916818602891</v>
      </c>
      <c r="P344" s="188"/>
    </row>
    <row r="345" spans="2:16" ht="11.25" customHeight="1" x14ac:dyDescent="0.25">
      <c r="B345" s="27">
        <v>44317</v>
      </c>
      <c r="C345" s="28">
        <v>54544</v>
      </c>
      <c r="D345" s="10">
        <v>336</v>
      </c>
      <c r="E345" s="29">
        <v>10227</v>
      </c>
      <c r="F345" s="289"/>
      <c r="G345" s="188"/>
      <c r="H345" s="188"/>
      <c r="I345" s="192">
        <v>176774.33</v>
      </c>
      <c r="J345" s="188"/>
      <c r="K345" s="188"/>
      <c r="L345" s="188"/>
      <c r="M345" s="10">
        <v>100973.55136051711</v>
      </c>
      <c r="N345" s="10">
        <v>43587.835704788275</v>
      </c>
      <c r="O345" s="192">
        <v>10745.537781088522</v>
      </c>
      <c r="P345" s="188"/>
    </row>
    <row r="346" spans="2:16" ht="11.25" customHeight="1" x14ac:dyDescent="0.25">
      <c r="B346" s="27">
        <v>44317</v>
      </c>
      <c r="C346" s="28">
        <v>54575</v>
      </c>
      <c r="D346" s="10">
        <v>337</v>
      </c>
      <c r="E346" s="29">
        <v>10258</v>
      </c>
      <c r="F346" s="289"/>
      <c r="G346" s="188"/>
      <c r="H346" s="188"/>
      <c r="I346" s="192">
        <v>152861.42000000001</v>
      </c>
      <c r="J346" s="188"/>
      <c r="K346" s="188"/>
      <c r="L346" s="188"/>
      <c r="M346" s="10">
        <v>87166.398018778447</v>
      </c>
      <c r="N346" s="10">
        <v>37531.92734400378</v>
      </c>
      <c r="O346" s="192">
        <v>9213.4087032690259</v>
      </c>
      <c r="P346" s="188"/>
    </row>
    <row r="347" spans="2:16" ht="11.25" customHeight="1" x14ac:dyDescent="0.25">
      <c r="B347" s="27">
        <v>44317</v>
      </c>
      <c r="C347" s="28">
        <v>54605</v>
      </c>
      <c r="D347" s="10">
        <v>338</v>
      </c>
      <c r="E347" s="29">
        <v>10288</v>
      </c>
      <c r="F347" s="289"/>
      <c r="G347" s="188"/>
      <c r="H347" s="188"/>
      <c r="I347" s="192">
        <v>129698.45</v>
      </c>
      <c r="J347" s="188"/>
      <c r="K347" s="188"/>
      <c r="L347" s="188"/>
      <c r="M347" s="10">
        <v>73836.747306236211</v>
      </c>
      <c r="N347" s="10">
        <v>31714.224117142043</v>
      </c>
      <c r="O347" s="192">
        <v>7753.3545514546768</v>
      </c>
      <c r="P347" s="188"/>
    </row>
    <row r="348" spans="2:16" ht="11.25" customHeight="1" x14ac:dyDescent="0.25">
      <c r="B348" s="27">
        <v>44317</v>
      </c>
      <c r="C348" s="28">
        <v>54636</v>
      </c>
      <c r="D348" s="10">
        <v>339</v>
      </c>
      <c r="E348" s="29">
        <v>10319</v>
      </c>
      <c r="F348" s="289"/>
      <c r="G348" s="188"/>
      <c r="H348" s="188"/>
      <c r="I348" s="192">
        <v>108266.78</v>
      </c>
      <c r="J348" s="188"/>
      <c r="K348" s="188"/>
      <c r="L348" s="188"/>
      <c r="M348" s="10">
        <v>61531.2545949548</v>
      </c>
      <c r="N348" s="10">
        <v>26361.577628359948</v>
      </c>
      <c r="O348" s="192">
        <v>6417.465907869022</v>
      </c>
      <c r="P348" s="188"/>
    </row>
    <row r="349" spans="2:16" ht="11.25" customHeight="1" x14ac:dyDescent="0.25">
      <c r="B349" s="27">
        <v>44317</v>
      </c>
      <c r="C349" s="28">
        <v>54667</v>
      </c>
      <c r="D349" s="10">
        <v>340</v>
      </c>
      <c r="E349" s="29">
        <v>10350</v>
      </c>
      <c r="F349" s="289"/>
      <c r="G349" s="188"/>
      <c r="H349" s="188"/>
      <c r="I349" s="192">
        <v>89448.3</v>
      </c>
      <c r="J349" s="188"/>
      <c r="K349" s="188"/>
      <c r="L349" s="188"/>
      <c r="M349" s="10">
        <v>50749.926765616154</v>
      </c>
      <c r="N349" s="10">
        <v>21687.282661624431</v>
      </c>
      <c r="O349" s="192">
        <v>5257.193137124038</v>
      </c>
      <c r="P349" s="188"/>
    </row>
    <row r="350" spans="2:16" ht="11.25" customHeight="1" x14ac:dyDescent="0.25">
      <c r="B350" s="27">
        <v>44317</v>
      </c>
      <c r="C350" s="28">
        <v>54697</v>
      </c>
      <c r="D350" s="10">
        <v>341</v>
      </c>
      <c r="E350" s="29">
        <v>10380</v>
      </c>
      <c r="F350" s="289"/>
      <c r="G350" s="188"/>
      <c r="H350" s="188"/>
      <c r="I350" s="192">
        <v>70604.67</v>
      </c>
      <c r="J350" s="188"/>
      <c r="K350" s="188"/>
      <c r="L350" s="188"/>
      <c r="M350" s="10">
        <v>39992.938631077792</v>
      </c>
      <c r="N350" s="10">
        <v>17048.36771349857</v>
      </c>
      <c r="O350" s="192">
        <v>4115.7376140433316</v>
      </c>
      <c r="P350" s="188"/>
    </row>
    <row r="351" spans="2:16" ht="11.25" customHeight="1" x14ac:dyDescent="0.25">
      <c r="B351" s="27">
        <v>44317</v>
      </c>
      <c r="C351" s="28">
        <v>54728</v>
      </c>
      <c r="D351" s="10">
        <v>342</v>
      </c>
      <c r="E351" s="29">
        <v>10411</v>
      </c>
      <c r="F351" s="289"/>
      <c r="G351" s="188"/>
      <c r="H351" s="188"/>
      <c r="I351" s="192">
        <v>52347.76</v>
      </c>
      <c r="J351" s="188"/>
      <c r="K351" s="188"/>
      <c r="L351" s="188"/>
      <c r="M351" s="10">
        <v>29601.299079947683</v>
      </c>
      <c r="N351" s="10">
        <v>12586.481768744696</v>
      </c>
      <c r="O351" s="192">
        <v>3025.6998693504897</v>
      </c>
      <c r="P351" s="188"/>
    </row>
    <row r="352" spans="2:16" ht="11.25" customHeight="1" x14ac:dyDescent="0.25">
      <c r="B352" s="27">
        <v>44317</v>
      </c>
      <c r="C352" s="28">
        <v>54758</v>
      </c>
      <c r="D352" s="10">
        <v>343</v>
      </c>
      <c r="E352" s="29">
        <v>10441</v>
      </c>
      <c r="F352" s="289"/>
      <c r="G352" s="188"/>
      <c r="H352" s="188"/>
      <c r="I352" s="192">
        <v>40203.85</v>
      </c>
      <c r="J352" s="188"/>
      <c r="K352" s="188"/>
      <c r="L352" s="188"/>
      <c r="M352" s="10">
        <v>22696.917162773385</v>
      </c>
      <c r="N352" s="10">
        <v>9626.9833368859436</v>
      </c>
      <c r="O352" s="192">
        <v>2304.7710967580365</v>
      </c>
      <c r="P352" s="188"/>
    </row>
    <row r="353" spans="2:16" ht="11.25" customHeight="1" x14ac:dyDescent="0.25">
      <c r="B353" s="27">
        <v>44317</v>
      </c>
      <c r="C353" s="28">
        <v>54789</v>
      </c>
      <c r="D353" s="10">
        <v>344</v>
      </c>
      <c r="E353" s="29">
        <v>10472</v>
      </c>
      <c r="F353" s="289"/>
      <c r="G353" s="188"/>
      <c r="H353" s="188"/>
      <c r="I353" s="192">
        <v>34527.79</v>
      </c>
      <c r="J353" s="188"/>
      <c r="K353" s="188"/>
      <c r="L353" s="188"/>
      <c r="M353" s="10">
        <v>19459.460218007269</v>
      </c>
      <c r="N353" s="10">
        <v>8232.812596400363</v>
      </c>
      <c r="O353" s="192">
        <v>1962.6480544797291</v>
      </c>
      <c r="P353" s="188"/>
    </row>
    <row r="354" spans="2:16" ht="11.25" customHeight="1" x14ac:dyDescent="0.25">
      <c r="B354" s="27">
        <v>44317</v>
      </c>
      <c r="C354" s="28">
        <v>54820</v>
      </c>
      <c r="D354" s="10">
        <v>345</v>
      </c>
      <c r="E354" s="29">
        <v>10503</v>
      </c>
      <c r="F354" s="289"/>
      <c r="G354" s="188"/>
      <c r="H354" s="188"/>
      <c r="I354" s="192">
        <v>29350.04</v>
      </c>
      <c r="J354" s="188"/>
      <c r="K354" s="188"/>
      <c r="L354" s="188"/>
      <c r="M354" s="10">
        <v>16513.28529757306</v>
      </c>
      <c r="N354" s="10">
        <v>6968.5916703557868</v>
      </c>
      <c r="O354" s="192">
        <v>1654.2297823512963</v>
      </c>
      <c r="P354" s="188"/>
    </row>
    <row r="355" spans="2:16" ht="11.25" customHeight="1" x14ac:dyDescent="0.25">
      <c r="B355" s="27">
        <v>44317</v>
      </c>
      <c r="C355" s="28">
        <v>54848</v>
      </c>
      <c r="D355" s="10">
        <v>346</v>
      </c>
      <c r="E355" s="29">
        <v>10531</v>
      </c>
      <c r="F355" s="289"/>
      <c r="G355" s="188"/>
      <c r="H355" s="188"/>
      <c r="I355" s="192">
        <v>25067.37</v>
      </c>
      <c r="J355" s="188"/>
      <c r="K355" s="188"/>
      <c r="L355" s="188"/>
      <c r="M355" s="10">
        <v>14082.108336550749</v>
      </c>
      <c r="N355" s="10">
        <v>5928.9847121984239</v>
      </c>
      <c r="O355" s="192">
        <v>1402.0585810468788</v>
      </c>
      <c r="P355" s="188"/>
    </row>
    <row r="356" spans="2:16" ht="11.25" customHeight="1" x14ac:dyDescent="0.25">
      <c r="B356" s="27">
        <v>44317</v>
      </c>
      <c r="C356" s="28">
        <v>54879</v>
      </c>
      <c r="D356" s="10">
        <v>347</v>
      </c>
      <c r="E356" s="29">
        <v>10562</v>
      </c>
      <c r="F356" s="289"/>
      <c r="G356" s="188"/>
      <c r="H356" s="188"/>
      <c r="I356" s="192">
        <v>20777.349999999999</v>
      </c>
      <c r="J356" s="188"/>
      <c r="K356" s="188"/>
      <c r="L356" s="188"/>
      <c r="M356" s="10">
        <v>11652.305017665167</v>
      </c>
      <c r="N356" s="10">
        <v>4893.488665765859</v>
      </c>
      <c r="O356" s="192">
        <v>1152.2879905342136</v>
      </c>
      <c r="P356" s="188"/>
    </row>
    <row r="357" spans="2:16" ht="11.25" customHeight="1" x14ac:dyDescent="0.25">
      <c r="B357" s="27">
        <v>44317</v>
      </c>
      <c r="C357" s="28">
        <v>54909</v>
      </c>
      <c r="D357" s="10">
        <v>348</v>
      </c>
      <c r="E357" s="29">
        <v>10592</v>
      </c>
      <c r="F357" s="289"/>
      <c r="G357" s="188"/>
      <c r="H357" s="188"/>
      <c r="I357" s="192">
        <v>16480.689999999999</v>
      </c>
      <c r="J357" s="188"/>
      <c r="K357" s="188"/>
      <c r="L357" s="188"/>
      <c r="M357" s="10">
        <v>9227.4911981623391</v>
      </c>
      <c r="N357" s="10">
        <v>3865.6288086736004</v>
      </c>
      <c r="O357" s="192">
        <v>906.52269553269593</v>
      </c>
      <c r="P357" s="188"/>
    </row>
    <row r="358" spans="2:16" ht="11.25" customHeight="1" x14ac:dyDescent="0.25">
      <c r="B358" s="27">
        <v>44317</v>
      </c>
      <c r="C358" s="28">
        <v>54940</v>
      </c>
      <c r="D358" s="10">
        <v>349</v>
      </c>
      <c r="E358" s="29">
        <v>10623</v>
      </c>
      <c r="F358" s="289"/>
      <c r="G358" s="188"/>
      <c r="H358" s="188"/>
      <c r="I358" s="192">
        <v>13474.74</v>
      </c>
      <c r="J358" s="188"/>
      <c r="K358" s="188"/>
      <c r="L358" s="188"/>
      <c r="M358" s="10">
        <v>7531.6724131320052</v>
      </c>
      <c r="N358" s="10">
        <v>3147.183203703531</v>
      </c>
      <c r="O358" s="192">
        <v>734.91510996566092</v>
      </c>
      <c r="P358" s="188"/>
    </row>
    <row r="359" spans="2:16" ht="11.25" customHeight="1" x14ac:dyDescent="0.25">
      <c r="B359" s="27">
        <v>44317</v>
      </c>
      <c r="C359" s="28">
        <v>54970</v>
      </c>
      <c r="D359" s="10">
        <v>350</v>
      </c>
      <c r="E359" s="29">
        <v>10653</v>
      </c>
      <c r="F359" s="289"/>
      <c r="G359" s="188"/>
      <c r="H359" s="188"/>
      <c r="I359" s="192">
        <v>10463.39</v>
      </c>
      <c r="J359" s="188"/>
      <c r="K359" s="188"/>
      <c r="L359" s="188"/>
      <c r="M359" s="10">
        <v>5838.8860746826194</v>
      </c>
      <c r="N359" s="10">
        <v>2433.8307361842317</v>
      </c>
      <c r="O359" s="192">
        <v>566.00674508694567</v>
      </c>
      <c r="P359" s="188"/>
    </row>
    <row r="360" spans="2:16" ht="11.25" customHeight="1" x14ac:dyDescent="0.25">
      <c r="B360" s="27">
        <v>44317</v>
      </c>
      <c r="C360" s="28">
        <v>55001</v>
      </c>
      <c r="D360" s="10">
        <v>351</v>
      </c>
      <c r="E360" s="29">
        <v>10684</v>
      </c>
      <c r="F360" s="289"/>
      <c r="G360" s="188"/>
      <c r="H360" s="188"/>
      <c r="I360" s="192">
        <v>7446.1</v>
      </c>
      <c r="J360" s="188"/>
      <c r="K360" s="188"/>
      <c r="L360" s="188"/>
      <c r="M360" s="10">
        <v>4148.1001387423512</v>
      </c>
      <c r="N360" s="10">
        <v>1724.6608095415772</v>
      </c>
      <c r="O360" s="192">
        <v>399.38481599573487</v>
      </c>
      <c r="P360" s="188"/>
    </row>
    <row r="361" spans="2:16" ht="11.25" customHeight="1" x14ac:dyDescent="0.25">
      <c r="B361" s="27">
        <v>44317</v>
      </c>
      <c r="C361" s="28">
        <v>55032</v>
      </c>
      <c r="D361" s="10">
        <v>352</v>
      </c>
      <c r="E361" s="29">
        <v>10715</v>
      </c>
      <c r="F361" s="289"/>
      <c r="G361" s="188"/>
      <c r="H361" s="188"/>
      <c r="I361" s="192">
        <v>5971.14</v>
      </c>
      <c r="J361" s="188"/>
      <c r="K361" s="188"/>
      <c r="L361" s="188"/>
      <c r="M361" s="10">
        <v>3320.7822615497221</v>
      </c>
      <c r="N361" s="10">
        <v>1377.1744474833451</v>
      </c>
      <c r="O361" s="192">
        <v>317.56558447491074</v>
      </c>
      <c r="P361" s="188"/>
    </row>
    <row r="362" spans="2:16" ht="11.25" customHeight="1" x14ac:dyDescent="0.25">
      <c r="B362" s="27">
        <v>44317</v>
      </c>
      <c r="C362" s="28">
        <v>55062</v>
      </c>
      <c r="D362" s="10">
        <v>353</v>
      </c>
      <c r="E362" s="29">
        <v>10745</v>
      </c>
      <c r="F362" s="289"/>
      <c r="G362" s="188"/>
      <c r="H362" s="188"/>
      <c r="I362" s="192">
        <v>4492.58</v>
      </c>
      <c r="J362" s="188"/>
      <c r="K362" s="188"/>
      <c r="L362" s="188"/>
      <c r="M362" s="10">
        <v>2494.3967183137825</v>
      </c>
      <c r="N362" s="10">
        <v>1031.9148191538256</v>
      </c>
      <c r="O362" s="192">
        <v>236.97602326538714</v>
      </c>
      <c r="P362" s="188"/>
    </row>
    <row r="363" spans="2:16" ht="11.25" customHeight="1" x14ac:dyDescent="0.25">
      <c r="B363" s="27">
        <v>44317</v>
      </c>
      <c r="C363" s="28">
        <v>55093</v>
      </c>
      <c r="D363" s="10">
        <v>354</v>
      </c>
      <c r="E363" s="29">
        <v>10776</v>
      </c>
      <c r="F363" s="289"/>
      <c r="G363" s="188"/>
      <c r="H363" s="188"/>
      <c r="I363" s="192">
        <v>3010.42</v>
      </c>
      <c r="J363" s="188"/>
      <c r="K363" s="188"/>
      <c r="L363" s="188"/>
      <c r="M363" s="10">
        <v>1668.6281915452896</v>
      </c>
      <c r="N363" s="10">
        <v>688.54446656509481</v>
      </c>
      <c r="O363" s="192">
        <v>157.45235834231147</v>
      </c>
      <c r="P363" s="188"/>
    </row>
    <row r="364" spans="2:16" ht="11.25" customHeight="1" x14ac:dyDescent="0.25">
      <c r="B364" s="27">
        <v>44317</v>
      </c>
      <c r="C364" s="28">
        <v>55123</v>
      </c>
      <c r="D364" s="10">
        <v>355</v>
      </c>
      <c r="E364" s="29">
        <v>10806</v>
      </c>
      <c r="F364" s="289"/>
      <c r="G364" s="188"/>
      <c r="H364" s="188"/>
      <c r="I364" s="192">
        <v>1524.65</v>
      </c>
      <c r="J364" s="188"/>
      <c r="K364" s="188"/>
      <c r="L364" s="188"/>
      <c r="M364" s="10">
        <v>843.70224478881551</v>
      </c>
      <c r="N364" s="10">
        <v>347.28928781592634</v>
      </c>
      <c r="O364" s="192">
        <v>79.090559637365899</v>
      </c>
      <c r="P364" s="188"/>
    </row>
    <row r="365" spans="2:16" ht="11.25" customHeight="1" x14ac:dyDescent="0.25">
      <c r="B365" s="27">
        <v>44317</v>
      </c>
      <c r="C365" s="28">
        <v>55154</v>
      </c>
      <c r="D365" s="10">
        <v>356</v>
      </c>
      <c r="E365" s="29">
        <v>10837</v>
      </c>
      <c r="F365" s="289"/>
      <c r="G365" s="188"/>
      <c r="H365" s="188"/>
      <c r="I365" s="192">
        <v>764.91</v>
      </c>
      <c r="J365" s="188"/>
      <c r="K365" s="188"/>
      <c r="L365" s="188"/>
      <c r="M365" s="10">
        <v>422.56367825142974</v>
      </c>
      <c r="N365" s="10">
        <v>173.4955900052056</v>
      </c>
      <c r="O365" s="192">
        <v>39.343982721147263</v>
      </c>
      <c r="P365" s="188"/>
    </row>
    <row r="366" spans="2:16" ht="11.25" customHeight="1" x14ac:dyDescent="0.25">
      <c r="B366" s="27">
        <v>44317</v>
      </c>
      <c r="C366" s="28">
        <v>55185</v>
      </c>
      <c r="D366" s="10">
        <v>357</v>
      </c>
      <c r="E366" s="29">
        <v>10868</v>
      </c>
      <c r="F366" s="289"/>
      <c r="G366" s="188"/>
      <c r="H366" s="188"/>
      <c r="I366" s="192">
        <v>0</v>
      </c>
      <c r="J366" s="188"/>
      <c r="K366" s="188"/>
      <c r="L366" s="188"/>
      <c r="M366" s="10">
        <v>0</v>
      </c>
      <c r="N366" s="10">
        <v>0</v>
      </c>
      <c r="O366" s="192">
        <v>0</v>
      </c>
      <c r="P366" s="188"/>
    </row>
    <row r="367" spans="2:16" ht="15" customHeight="1" x14ac:dyDescent="0.25">
      <c r="B367" s="30"/>
      <c r="C367" s="31"/>
      <c r="D367" s="31"/>
      <c r="E367" s="30"/>
      <c r="F367" s="301"/>
      <c r="G367" s="302"/>
      <c r="H367" s="302"/>
      <c r="I367" s="303">
        <v>1391939558434.7383</v>
      </c>
      <c r="J367" s="302"/>
      <c r="K367" s="302"/>
      <c r="L367" s="302"/>
      <c r="M367" s="32">
        <v>1240152713049.5254</v>
      </c>
      <c r="N367" s="32">
        <v>1058337664874.9623</v>
      </c>
      <c r="O367" s="303">
        <v>840343226098.56238</v>
      </c>
      <c r="P367" s="302"/>
    </row>
  </sheetData>
  <mergeCells count="1084">
    <mergeCell ref="F367:H367"/>
    <mergeCell ref="I367:L367"/>
    <mergeCell ref="O367:P367"/>
    <mergeCell ref="F365:H365"/>
    <mergeCell ref="I365:L365"/>
    <mergeCell ref="O365:P365"/>
    <mergeCell ref="F366:H366"/>
    <mergeCell ref="I366:L366"/>
    <mergeCell ref="O366:P366"/>
    <mergeCell ref="F363:H363"/>
    <mergeCell ref="I363:L363"/>
    <mergeCell ref="O363:P363"/>
    <mergeCell ref="F364:H364"/>
    <mergeCell ref="I364:L364"/>
    <mergeCell ref="O364:P364"/>
    <mergeCell ref="F361:H361"/>
    <mergeCell ref="I361:L361"/>
    <mergeCell ref="O361:P361"/>
    <mergeCell ref="F362:H362"/>
    <mergeCell ref="I362:L362"/>
    <mergeCell ref="O362:P362"/>
    <mergeCell ref="F359:H359"/>
    <mergeCell ref="I359:L359"/>
    <mergeCell ref="O359:P359"/>
    <mergeCell ref="F360:H360"/>
    <mergeCell ref="I360:L360"/>
    <mergeCell ref="O360:P360"/>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53:H353"/>
    <mergeCell ref="I353:L353"/>
    <mergeCell ref="O353:P353"/>
    <mergeCell ref="F354:H354"/>
    <mergeCell ref="I354:L354"/>
    <mergeCell ref="O354:P354"/>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47:H347"/>
    <mergeCell ref="I347:L347"/>
    <mergeCell ref="O347:P347"/>
    <mergeCell ref="F348:H348"/>
    <mergeCell ref="I348:L348"/>
    <mergeCell ref="O348:P348"/>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41:H341"/>
    <mergeCell ref="I341:L341"/>
    <mergeCell ref="O341:P341"/>
    <mergeCell ref="F342:H342"/>
    <mergeCell ref="I342:L342"/>
    <mergeCell ref="O342:P342"/>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35:H335"/>
    <mergeCell ref="I335:L335"/>
    <mergeCell ref="O335:P335"/>
    <mergeCell ref="F336:H336"/>
    <mergeCell ref="I336:L336"/>
    <mergeCell ref="O336:P336"/>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29:H329"/>
    <mergeCell ref="I329:L329"/>
    <mergeCell ref="O329:P329"/>
    <mergeCell ref="F330:H330"/>
    <mergeCell ref="I330:L330"/>
    <mergeCell ref="O330:P330"/>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23:H323"/>
    <mergeCell ref="I323:L323"/>
    <mergeCell ref="O323:P323"/>
    <mergeCell ref="F324:H324"/>
    <mergeCell ref="I324:L324"/>
    <mergeCell ref="O324:P324"/>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17:H317"/>
    <mergeCell ref="I317:L317"/>
    <mergeCell ref="O317:P317"/>
    <mergeCell ref="F318:H318"/>
    <mergeCell ref="I318:L318"/>
    <mergeCell ref="O318:P318"/>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11:H311"/>
    <mergeCell ref="I311:L311"/>
    <mergeCell ref="O311:P311"/>
    <mergeCell ref="F312:H312"/>
    <mergeCell ref="I312:L312"/>
    <mergeCell ref="O312:P312"/>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05:H305"/>
    <mergeCell ref="I305:L305"/>
    <mergeCell ref="O305:P305"/>
    <mergeCell ref="F306:H306"/>
    <mergeCell ref="I306:L306"/>
    <mergeCell ref="O306:P306"/>
    <mergeCell ref="F303:H303"/>
    <mergeCell ref="I303:L303"/>
    <mergeCell ref="O303:P303"/>
    <mergeCell ref="F304:H304"/>
    <mergeCell ref="I304:L304"/>
    <mergeCell ref="O304:P304"/>
    <mergeCell ref="F301:H301"/>
    <mergeCell ref="I301:L301"/>
    <mergeCell ref="O301:P301"/>
    <mergeCell ref="F302:H302"/>
    <mergeCell ref="I302:L302"/>
    <mergeCell ref="O302:P302"/>
    <mergeCell ref="F299:H299"/>
    <mergeCell ref="I299:L299"/>
    <mergeCell ref="O299:P299"/>
    <mergeCell ref="F300:H300"/>
    <mergeCell ref="I300:L300"/>
    <mergeCell ref="O300:P300"/>
    <mergeCell ref="F297:H297"/>
    <mergeCell ref="I297:L297"/>
    <mergeCell ref="O297:P297"/>
    <mergeCell ref="F298:H298"/>
    <mergeCell ref="I298:L298"/>
    <mergeCell ref="O298:P298"/>
    <mergeCell ref="F295:H295"/>
    <mergeCell ref="I295:L295"/>
    <mergeCell ref="O295:P295"/>
    <mergeCell ref="F296:H296"/>
    <mergeCell ref="I296:L296"/>
    <mergeCell ref="O296:P296"/>
    <mergeCell ref="F293:H293"/>
    <mergeCell ref="I293:L293"/>
    <mergeCell ref="O293:P293"/>
    <mergeCell ref="F294:H294"/>
    <mergeCell ref="I294:L294"/>
    <mergeCell ref="O294:P294"/>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87:H287"/>
    <mergeCell ref="I287:L287"/>
    <mergeCell ref="O287:P287"/>
    <mergeCell ref="F288:H288"/>
    <mergeCell ref="I288:L288"/>
    <mergeCell ref="O288:P288"/>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81:H281"/>
    <mergeCell ref="I281:L281"/>
    <mergeCell ref="O281:P281"/>
    <mergeCell ref="F282:H282"/>
    <mergeCell ref="I282:L282"/>
    <mergeCell ref="O282:P282"/>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75:H275"/>
    <mergeCell ref="I275:L275"/>
    <mergeCell ref="O275:P275"/>
    <mergeCell ref="F276:H276"/>
    <mergeCell ref="I276:L276"/>
    <mergeCell ref="O276:P276"/>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69:H269"/>
    <mergeCell ref="I269:L269"/>
    <mergeCell ref="O269:P269"/>
    <mergeCell ref="F270:H270"/>
    <mergeCell ref="I270:L270"/>
    <mergeCell ref="O270:P270"/>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63:H263"/>
    <mergeCell ref="I263:L263"/>
    <mergeCell ref="O263:P263"/>
    <mergeCell ref="F264:H264"/>
    <mergeCell ref="I264:L264"/>
    <mergeCell ref="O264:P264"/>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57:H257"/>
    <mergeCell ref="I257:L257"/>
    <mergeCell ref="O257:P257"/>
    <mergeCell ref="F258:H258"/>
    <mergeCell ref="I258:L258"/>
    <mergeCell ref="O258:P258"/>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51:H251"/>
    <mergeCell ref="I251:L251"/>
    <mergeCell ref="O251:P251"/>
    <mergeCell ref="F252:H252"/>
    <mergeCell ref="I252:L252"/>
    <mergeCell ref="O252:P252"/>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45:H245"/>
    <mergeCell ref="I245:L245"/>
    <mergeCell ref="O245:P245"/>
    <mergeCell ref="F246:H246"/>
    <mergeCell ref="I246:L246"/>
    <mergeCell ref="O246:P246"/>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39:H239"/>
    <mergeCell ref="I239:L239"/>
    <mergeCell ref="O239:P239"/>
    <mergeCell ref="F240:H240"/>
    <mergeCell ref="I240:L240"/>
    <mergeCell ref="O240:P240"/>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33:H233"/>
    <mergeCell ref="I233:L233"/>
    <mergeCell ref="O233:P233"/>
    <mergeCell ref="F234:H234"/>
    <mergeCell ref="I234:L234"/>
    <mergeCell ref="O234:P234"/>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27:H227"/>
    <mergeCell ref="I227:L227"/>
    <mergeCell ref="O227:P227"/>
    <mergeCell ref="F228:H228"/>
    <mergeCell ref="I228:L228"/>
    <mergeCell ref="O228:P228"/>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21:H221"/>
    <mergeCell ref="I221:L221"/>
    <mergeCell ref="O221:P221"/>
    <mergeCell ref="F222:H222"/>
    <mergeCell ref="I222:L222"/>
    <mergeCell ref="O222:P222"/>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15:H215"/>
    <mergeCell ref="I215:L215"/>
    <mergeCell ref="O215:P215"/>
    <mergeCell ref="F216:H216"/>
    <mergeCell ref="I216:L216"/>
    <mergeCell ref="O216:P216"/>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09:H209"/>
    <mergeCell ref="I209:L209"/>
    <mergeCell ref="O209:P209"/>
    <mergeCell ref="F210:H210"/>
    <mergeCell ref="I210:L210"/>
    <mergeCell ref="O210:P210"/>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03:H203"/>
    <mergeCell ref="I203:L203"/>
    <mergeCell ref="O203:P203"/>
    <mergeCell ref="F204:H204"/>
    <mergeCell ref="I204:L204"/>
    <mergeCell ref="O204:P204"/>
    <mergeCell ref="F201:H201"/>
    <mergeCell ref="I201:L201"/>
    <mergeCell ref="O201:P201"/>
    <mergeCell ref="F202:H202"/>
    <mergeCell ref="I202:L202"/>
    <mergeCell ref="O202:P202"/>
    <mergeCell ref="F199:H199"/>
    <mergeCell ref="I199:L199"/>
    <mergeCell ref="O199:P199"/>
    <mergeCell ref="F200:H200"/>
    <mergeCell ref="I200:L200"/>
    <mergeCell ref="O200:P200"/>
    <mergeCell ref="F197:H197"/>
    <mergeCell ref="I197:L197"/>
    <mergeCell ref="O197:P197"/>
    <mergeCell ref="F198:H198"/>
    <mergeCell ref="I198:L198"/>
    <mergeCell ref="O198:P198"/>
    <mergeCell ref="F195:H195"/>
    <mergeCell ref="I195:L195"/>
    <mergeCell ref="O195:P195"/>
    <mergeCell ref="F196:H196"/>
    <mergeCell ref="I196:L196"/>
    <mergeCell ref="O196:P196"/>
    <mergeCell ref="F193:H193"/>
    <mergeCell ref="I193:L193"/>
    <mergeCell ref="O193:P193"/>
    <mergeCell ref="F194:H194"/>
    <mergeCell ref="I194:L194"/>
    <mergeCell ref="O194:P194"/>
    <mergeCell ref="F191:H191"/>
    <mergeCell ref="I191:L191"/>
    <mergeCell ref="O191:P191"/>
    <mergeCell ref="F192:H192"/>
    <mergeCell ref="I192:L192"/>
    <mergeCell ref="O192:P192"/>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85:H185"/>
    <mergeCell ref="I185:L185"/>
    <mergeCell ref="O185:P185"/>
    <mergeCell ref="F186:H186"/>
    <mergeCell ref="I186:L186"/>
    <mergeCell ref="O186:P186"/>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79:H179"/>
    <mergeCell ref="I179:L179"/>
    <mergeCell ref="O179:P179"/>
    <mergeCell ref="F180:H180"/>
    <mergeCell ref="I180:L180"/>
    <mergeCell ref="O180:P180"/>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73:H173"/>
    <mergeCell ref="I173:L173"/>
    <mergeCell ref="O173:P173"/>
    <mergeCell ref="F174:H174"/>
    <mergeCell ref="I174:L174"/>
    <mergeCell ref="O174:P174"/>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67:H167"/>
    <mergeCell ref="I167:L167"/>
    <mergeCell ref="O167:P167"/>
    <mergeCell ref="F168:H168"/>
    <mergeCell ref="I168:L168"/>
    <mergeCell ref="O168:P168"/>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61:H161"/>
    <mergeCell ref="I161:L161"/>
    <mergeCell ref="O161:P161"/>
    <mergeCell ref="F162:H162"/>
    <mergeCell ref="I162:L162"/>
    <mergeCell ref="O162:P162"/>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55:H155"/>
    <mergeCell ref="I155:L155"/>
    <mergeCell ref="O155:P155"/>
    <mergeCell ref="F156:H156"/>
    <mergeCell ref="I156:L156"/>
    <mergeCell ref="O156:P156"/>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49:H149"/>
    <mergeCell ref="I149:L149"/>
    <mergeCell ref="O149:P149"/>
    <mergeCell ref="F150:H150"/>
    <mergeCell ref="I150:L150"/>
    <mergeCell ref="O150:P150"/>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43:H143"/>
    <mergeCell ref="I143:L143"/>
    <mergeCell ref="O143:P143"/>
    <mergeCell ref="F144:H144"/>
    <mergeCell ref="I144:L144"/>
    <mergeCell ref="O144:P144"/>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37:H137"/>
    <mergeCell ref="I137:L137"/>
    <mergeCell ref="O137:P137"/>
    <mergeCell ref="F138:H138"/>
    <mergeCell ref="I138:L138"/>
    <mergeCell ref="O138:P138"/>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31:H131"/>
    <mergeCell ref="I131:L131"/>
    <mergeCell ref="O131:P131"/>
    <mergeCell ref="F132:H132"/>
    <mergeCell ref="I132:L132"/>
    <mergeCell ref="O132:P132"/>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25:H125"/>
    <mergeCell ref="I125:L125"/>
    <mergeCell ref="O125:P125"/>
    <mergeCell ref="F126:H126"/>
    <mergeCell ref="I126:L126"/>
    <mergeCell ref="O126:P126"/>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19:H119"/>
    <mergeCell ref="I119:L119"/>
    <mergeCell ref="O119:P119"/>
    <mergeCell ref="F120:H120"/>
    <mergeCell ref="I120:L120"/>
    <mergeCell ref="O120:P120"/>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13:H113"/>
    <mergeCell ref="I113:L113"/>
    <mergeCell ref="O113:P113"/>
    <mergeCell ref="F114:H114"/>
    <mergeCell ref="I114:L114"/>
    <mergeCell ref="O114:P114"/>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07:H107"/>
    <mergeCell ref="I107:L107"/>
    <mergeCell ref="O107:P107"/>
    <mergeCell ref="F108:H108"/>
    <mergeCell ref="I108:L108"/>
    <mergeCell ref="O108:P108"/>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01:H101"/>
    <mergeCell ref="I101:L101"/>
    <mergeCell ref="O101:P101"/>
    <mergeCell ref="F102:H102"/>
    <mergeCell ref="I102:L102"/>
    <mergeCell ref="O102:P102"/>
    <mergeCell ref="F99:H99"/>
    <mergeCell ref="I99:L99"/>
    <mergeCell ref="O99:P99"/>
    <mergeCell ref="F100:H100"/>
    <mergeCell ref="I100:L100"/>
    <mergeCell ref="O100:P100"/>
    <mergeCell ref="F97:H97"/>
    <mergeCell ref="I97:L97"/>
    <mergeCell ref="O97:P97"/>
    <mergeCell ref="F98:H98"/>
    <mergeCell ref="I98:L98"/>
    <mergeCell ref="O98:P98"/>
    <mergeCell ref="F95:H95"/>
    <mergeCell ref="I95:L95"/>
    <mergeCell ref="O95:P95"/>
    <mergeCell ref="F96:H96"/>
    <mergeCell ref="I96:L96"/>
    <mergeCell ref="O96:P96"/>
    <mergeCell ref="F93:H93"/>
    <mergeCell ref="I93:L93"/>
    <mergeCell ref="O93:P93"/>
    <mergeCell ref="F94:H94"/>
    <mergeCell ref="I94:L94"/>
    <mergeCell ref="O94:P94"/>
    <mergeCell ref="F91:H91"/>
    <mergeCell ref="I91:L91"/>
    <mergeCell ref="O91:P91"/>
    <mergeCell ref="F92:H92"/>
    <mergeCell ref="I92:L92"/>
    <mergeCell ref="O92:P92"/>
    <mergeCell ref="F89:H89"/>
    <mergeCell ref="I89:L89"/>
    <mergeCell ref="O89:P89"/>
    <mergeCell ref="F90:H90"/>
    <mergeCell ref="I90:L90"/>
    <mergeCell ref="O90:P90"/>
    <mergeCell ref="F87:H87"/>
    <mergeCell ref="I87:L87"/>
    <mergeCell ref="O87:P87"/>
    <mergeCell ref="F88:H88"/>
    <mergeCell ref="I88:L88"/>
    <mergeCell ref="O88:P88"/>
    <mergeCell ref="F85:H85"/>
    <mergeCell ref="I85:L85"/>
    <mergeCell ref="O85:P85"/>
    <mergeCell ref="F86:H86"/>
    <mergeCell ref="I86:L86"/>
    <mergeCell ref="O86:P86"/>
    <mergeCell ref="F83:H83"/>
    <mergeCell ref="I83:L83"/>
    <mergeCell ref="O83:P83"/>
    <mergeCell ref="F84:H84"/>
    <mergeCell ref="I84:L84"/>
    <mergeCell ref="O84:P84"/>
    <mergeCell ref="F81:H81"/>
    <mergeCell ref="I81:L81"/>
    <mergeCell ref="O81:P81"/>
    <mergeCell ref="F82:H82"/>
    <mergeCell ref="I82:L82"/>
    <mergeCell ref="O82:P82"/>
    <mergeCell ref="F79:H79"/>
    <mergeCell ref="I79:L79"/>
    <mergeCell ref="O79:P79"/>
    <mergeCell ref="F80:H80"/>
    <mergeCell ref="I80:L80"/>
    <mergeCell ref="O80:P80"/>
    <mergeCell ref="F77:H77"/>
    <mergeCell ref="I77:L77"/>
    <mergeCell ref="O77:P77"/>
    <mergeCell ref="F78:H78"/>
    <mergeCell ref="I78:L78"/>
    <mergeCell ref="O78:P78"/>
    <mergeCell ref="F75:H75"/>
    <mergeCell ref="I75:L75"/>
    <mergeCell ref="O75:P75"/>
    <mergeCell ref="F76:H76"/>
    <mergeCell ref="I76:L76"/>
    <mergeCell ref="O76:P76"/>
    <mergeCell ref="F73:H73"/>
    <mergeCell ref="I73:L73"/>
    <mergeCell ref="O73:P73"/>
    <mergeCell ref="F74:H74"/>
    <mergeCell ref="I74:L74"/>
    <mergeCell ref="O74:P74"/>
    <mergeCell ref="F71:H71"/>
    <mergeCell ref="I71:L71"/>
    <mergeCell ref="O71:P71"/>
    <mergeCell ref="F72:H72"/>
    <mergeCell ref="I72:L72"/>
    <mergeCell ref="O72:P72"/>
    <mergeCell ref="F69:H69"/>
    <mergeCell ref="I69:L69"/>
    <mergeCell ref="O69:P69"/>
    <mergeCell ref="F70:H70"/>
    <mergeCell ref="I70:L70"/>
    <mergeCell ref="O70:P70"/>
    <mergeCell ref="F67:H67"/>
    <mergeCell ref="I67:L67"/>
    <mergeCell ref="O67:P67"/>
    <mergeCell ref="F68:H68"/>
    <mergeCell ref="I68:L68"/>
    <mergeCell ref="O68:P68"/>
    <mergeCell ref="F65:H65"/>
    <mergeCell ref="I65:L65"/>
    <mergeCell ref="O65:P65"/>
    <mergeCell ref="F66:H66"/>
    <mergeCell ref="I66:L66"/>
    <mergeCell ref="O66:P66"/>
    <mergeCell ref="F63:H63"/>
    <mergeCell ref="I63:L63"/>
    <mergeCell ref="O63:P63"/>
    <mergeCell ref="F64:H64"/>
    <mergeCell ref="I64:L64"/>
    <mergeCell ref="O64:P64"/>
    <mergeCell ref="F61:H61"/>
    <mergeCell ref="I61:L61"/>
    <mergeCell ref="O61:P61"/>
    <mergeCell ref="F62:H62"/>
    <mergeCell ref="I62:L62"/>
    <mergeCell ref="O62:P62"/>
    <mergeCell ref="F59:H59"/>
    <mergeCell ref="I59:L59"/>
    <mergeCell ref="O59:P59"/>
    <mergeCell ref="F60:H60"/>
    <mergeCell ref="I60:L60"/>
    <mergeCell ref="O60:P60"/>
    <mergeCell ref="F57:H57"/>
    <mergeCell ref="I57:L57"/>
    <mergeCell ref="O57:P57"/>
    <mergeCell ref="F58:H58"/>
    <mergeCell ref="I58:L58"/>
    <mergeCell ref="O58:P58"/>
    <mergeCell ref="F55:H55"/>
    <mergeCell ref="I55:L55"/>
    <mergeCell ref="O55:P55"/>
    <mergeCell ref="F56:H56"/>
    <mergeCell ref="I56:L56"/>
    <mergeCell ref="O56:P56"/>
    <mergeCell ref="F53:H53"/>
    <mergeCell ref="I53:L53"/>
    <mergeCell ref="O53:P53"/>
    <mergeCell ref="F54:H54"/>
    <mergeCell ref="I54:L54"/>
    <mergeCell ref="O54:P54"/>
    <mergeCell ref="F51:H51"/>
    <mergeCell ref="I51:L51"/>
    <mergeCell ref="O51:P51"/>
    <mergeCell ref="F52:H52"/>
    <mergeCell ref="I52:L52"/>
    <mergeCell ref="O52:P52"/>
    <mergeCell ref="F49:H49"/>
    <mergeCell ref="I49:L49"/>
    <mergeCell ref="O49:P49"/>
    <mergeCell ref="F50:H50"/>
    <mergeCell ref="I50:L50"/>
    <mergeCell ref="O50:P50"/>
    <mergeCell ref="F47:H47"/>
    <mergeCell ref="I47:L47"/>
    <mergeCell ref="O47:P47"/>
    <mergeCell ref="F48:H48"/>
    <mergeCell ref="I48:L48"/>
    <mergeCell ref="O48:P48"/>
    <mergeCell ref="F45:H45"/>
    <mergeCell ref="I45:L45"/>
    <mergeCell ref="O45:P45"/>
    <mergeCell ref="F46:H46"/>
    <mergeCell ref="I46:L46"/>
    <mergeCell ref="O46:P46"/>
    <mergeCell ref="F43:H43"/>
    <mergeCell ref="I43:L43"/>
    <mergeCell ref="O43:P43"/>
    <mergeCell ref="F44:H44"/>
    <mergeCell ref="I44:L44"/>
    <mergeCell ref="O44:P44"/>
    <mergeCell ref="F41:H41"/>
    <mergeCell ref="I41:L41"/>
    <mergeCell ref="O41:P41"/>
    <mergeCell ref="F42:H42"/>
    <mergeCell ref="I42:L42"/>
    <mergeCell ref="O42:P42"/>
    <mergeCell ref="F39:H39"/>
    <mergeCell ref="I39:L39"/>
    <mergeCell ref="O39:P39"/>
    <mergeCell ref="F40:H40"/>
    <mergeCell ref="I40:L40"/>
    <mergeCell ref="O40:P40"/>
    <mergeCell ref="F37:H37"/>
    <mergeCell ref="I37:L37"/>
    <mergeCell ref="O37:P37"/>
    <mergeCell ref="F38:H38"/>
    <mergeCell ref="I38:L38"/>
    <mergeCell ref="O38:P38"/>
    <mergeCell ref="F35:H35"/>
    <mergeCell ref="I35:L35"/>
    <mergeCell ref="O35:P35"/>
    <mergeCell ref="F36:H36"/>
    <mergeCell ref="I36:L36"/>
    <mergeCell ref="O36:P36"/>
    <mergeCell ref="F33:H33"/>
    <mergeCell ref="I33:L33"/>
    <mergeCell ref="O33:P33"/>
    <mergeCell ref="F34:H34"/>
    <mergeCell ref="I34:L34"/>
    <mergeCell ref="O34:P34"/>
    <mergeCell ref="F31:H31"/>
    <mergeCell ref="I31:L31"/>
    <mergeCell ref="O31:P31"/>
    <mergeCell ref="F32:H32"/>
    <mergeCell ref="I32:L32"/>
    <mergeCell ref="O32:P32"/>
    <mergeCell ref="F29:H29"/>
    <mergeCell ref="I29:L29"/>
    <mergeCell ref="O29:P29"/>
    <mergeCell ref="F30:H30"/>
    <mergeCell ref="I30:L30"/>
    <mergeCell ref="O30:P30"/>
    <mergeCell ref="F27:H27"/>
    <mergeCell ref="I27:L27"/>
    <mergeCell ref="O27:P27"/>
    <mergeCell ref="F28:H28"/>
    <mergeCell ref="I28:L28"/>
    <mergeCell ref="O28:P28"/>
    <mergeCell ref="F25:H25"/>
    <mergeCell ref="I25:L25"/>
    <mergeCell ref="O25:P25"/>
    <mergeCell ref="F26:H26"/>
    <mergeCell ref="I26:L26"/>
    <mergeCell ref="O26:P26"/>
    <mergeCell ref="F23:H23"/>
    <mergeCell ref="I23:L23"/>
    <mergeCell ref="O23:P23"/>
    <mergeCell ref="F24:H24"/>
    <mergeCell ref="I24:L24"/>
    <mergeCell ref="O24:P24"/>
    <mergeCell ref="F21:H21"/>
    <mergeCell ref="I21:L21"/>
    <mergeCell ref="O21:P21"/>
    <mergeCell ref="F22:H22"/>
    <mergeCell ref="I22:L22"/>
    <mergeCell ref="O22:P22"/>
    <mergeCell ref="F19:H19"/>
    <mergeCell ref="I19:L19"/>
    <mergeCell ref="O19:P19"/>
    <mergeCell ref="F20:H20"/>
    <mergeCell ref="I20:L20"/>
    <mergeCell ref="O20:P20"/>
    <mergeCell ref="F17:H17"/>
    <mergeCell ref="I17:L17"/>
    <mergeCell ref="O17:P17"/>
    <mergeCell ref="F18:H18"/>
    <mergeCell ref="I18:L18"/>
    <mergeCell ref="O18:P18"/>
    <mergeCell ref="F15:H15"/>
    <mergeCell ref="I15:L15"/>
    <mergeCell ref="O15:P15"/>
    <mergeCell ref="F16:H16"/>
    <mergeCell ref="I16:L16"/>
    <mergeCell ref="O16:P16"/>
    <mergeCell ref="F13:H13"/>
    <mergeCell ref="I13:L13"/>
    <mergeCell ref="O13:P13"/>
    <mergeCell ref="F14:H14"/>
    <mergeCell ref="I14:L14"/>
    <mergeCell ref="O14:P14"/>
    <mergeCell ref="F11:H11"/>
    <mergeCell ref="I11:L11"/>
    <mergeCell ref="O11:P11"/>
    <mergeCell ref="F12:H12"/>
    <mergeCell ref="I12:L12"/>
    <mergeCell ref="O12:P12"/>
    <mergeCell ref="F9:H9"/>
    <mergeCell ref="I9:L9"/>
    <mergeCell ref="O9:P9"/>
    <mergeCell ref="F10:H10"/>
    <mergeCell ref="I10:L10"/>
    <mergeCell ref="O10:P10"/>
    <mergeCell ref="K2:O2"/>
    <mergeCell ref="B4:P4"/>
    <mergeCell ref="B6:F6"/>
    <mergeCell ref="B8:D8"/>
    <mergeCell ref="E8:H8"/>
    <mergeCell ref="I8:P8"/>
    <mergeCell ref="H6:K6"/>
  </mergeCells>
  <pageMargins left="0.44313725490196088" right="0.44313725490196088" top="0.44313725490196088" bottom="0.44313725490196088" header="0.50980392156862753" footer="0.50980392156862753"/>
  <pageSetup paperSize="9"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5" x14ac:dyDescent="0.25"/>
  <cols>
    <col min="1" max="1" width="1" customWidth="1"/>
    <col min="2" max="2" width="142" customWidth="1"/>
  </cols>
  <sheetData>
    <row r="1" ht="1.5" customHeight="1" x14ac:dyDescent="0.25"/>
    <row r="2" ht="409.6" customHeight="1" x14ac:dyDescent="0.25"/>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F7E9-637A-42BB-8825-A8D9DF70CE51}">
  <sheetPr>
    <tabColor rgb="FF002060"/>
  </sheetPr>
  <dimension ref="A1:J112"/>
  <sheetViews>
    <sheetView topLeftCell="A2" zoomScaleNormal="100" workbookViewId="0">
      <selection activeCell="D15" sqref="D15"/>
    </sheetView>
  </sheetViews>
  <sheetFormatPr defaultRowHeight="14.5" x14ac:dyDescent="0.35"/>
  <cols>
    <col min="1" max="1" width="13.26953125" style="68" customWidth="1"/>
    <col min="2" max="2" width="60.54296875" style="68" bestFit="1" customWidth="1"/>
    <col min="3" max="7" width="41" style="68" customWidth="1"/>
    <col min="8" max="8" width="7.26953125" style="68" customWidth="1"/>
    <col min="9" max="9" width="92" style="68" customWidth="1"/>
    <col min="10" max="10" width="47.7265625" style="68" customWidth="1"/>
    <col min="11" max="16384" width="8.7265625" style="34"/>
  </cols>
  <sheetData>
    <row r="1" spans="1:10" x14ac:dyDescent="0.35">
      <c r="A1" s="304" t="s">
        <v>2279</v>
      </c>
      <c r="B1" s="304"/>
    </row>
    <row r="2" spans="1:10" ht="31" x14ac:dyDescent="0.35">
      <c r="A2" s="33" t="s">
        <v>2280</v>
      </c>
      <c r="B2" s="33"/>
      <c r="C2" s="62"/>
      <c r="D2" s="62"/>
      <c r="E2" s="62"/>
      <c r="F2" s="63" t="s">
        <v>1733</v>
      </c>
      <c r="G2" s="107"/>
      <c r="H2" s="62"/>
      <c r="I2" s="33"/>
      <c r="J2" s="62"/>
    </row>
    <row r="3" spans="1:10" ht="15" thickBot="1" x14ac:dyDescent="0.4">
      <c r="A3" s="62"/>
      <c r="B3" s="64"/>
      <c r="C3" s="64"/>
      <c r="D3" s="62"/>
      <c r="E3" s="62"/>
      <c r="F3" s="62"/>
      <c r="G3" s="62"/>
      <c r="H3" s="62"/>
    </row>
    <row r="4" spans="1:10" ht="19" thickBot="1" x14ac:dyDescent="0.4">
      <c r="A4" s="65"/>
      <c r="B4" s="66" t="s">
        <v>0</v>
      </c>
      <c r="C4" s="67" t="s">
        <v>1846</v>
      </c>
      <c r="D4" s="65"/>
      <c r="E4" s="65"/>
      <c r="F4" s="62"/>
      <c r="G4" s="62"/>
      <c r="H4" s="62"/>
      <c r="I4" s="76" t="s">
        <v>2281</v>
      </c>
      <c r="J4" s="149" t="s">
        <v>2259</v>
      </c>
    </row>
    <row r="5" spans="1:10" ht="15" thickBot="1" x14ac:dyDescent="0.4">
      <c r="H5" s="62"/>
      <c r="I5" s="152" t="s">
        <v>2261</v>
      </c>
      <c r="J5" s="68" t="s">
        <v>45</v>
      </c>
    </row>
    <row r="6" spans="1:10" ht="18.5" x14ac:dyDescent="0.35">
      <c r="A6" s="69"/>
      <c r="B6" s="70" t="s">
        <v>2282</v>
      </c>
      <c r="C6" s="69"/>
      <c r="E6" s="71"/>
      <c r="F6" s="71"/>
      <c r="G6" s="71"/>
      <c r="H6" s="62"/>
      <c r="I6" s="152" t="s">
        <v>2263</v>
      </c>
      <c r="J6" s="68" t="s">
        <v>2264</v>
      </c>
    </row>
    <row r="7" spans="1:10" x14ac:dyDescent="0.35">
      <c r="B7" s="72" t="s">
        <v>2283</v>
      </c>
      <c r="H7" s="62"/>
      <c r="I7" s="152" t="s">
        <v>2266</v>
      </c>
      <c r="J7" s="68" t="s">
        <v>2267</v>
      </c>
    </row>
    <row r="8" spans="1:10" x14ac:dyDescent="0.35">
      <c r="B8" s="72" t="s">
        <v>749</v>
      </c>
      <c r="H8" s="62"/>
      <c r="I8" s="152" t="s">
        <v>2284</v>
      </c>
      <c r="J8" s="68" t="s">
        <v>2285</v>
      </c>
    </row>
    <row r="9" spans="1:10" ht="15" thickBot="1" x14ac:dyDescent="0.4">
      <c r="B9" s="74" t="s">
        <v>750</v>
      </c>
      <c r="H9" s="62"/>
    </row>
    <row r="10" spans="1:10" x14ac:dyDescent="0.35">
      <c r="B10" s="75"/>
      <c r="H10" s="62"/>
      <c r="I10" s="153" t="s">
        <v>2286</v>
      </c>
    </row>
    <row r="11" spans="1:10" x14ac:dyDescent="0.35">
      <c r="B11" s="75"/>
      <c r="H11" s="62"/>
      <c r="I11" s="153" t="s">
        <v>2287</v>
      </c>
    </row>
    <row r="12" spans="1:10" ht="37" x14ac:dyDescent="0.35">
      <c r="A12" s="76" t="s">
        <v>5</v>
      </c>
      <c r="B12" s="76" t="s">
        <v>748</v>
      </c>
      <c r="C12" s="77"/>
      <c r="D12" s="77"/>
      <c r="E12" s="77"/>
      <c r="F12" s="77"/>
      <c r="G12" s="77"/>
      <c r="H12" s="62"/>
    </row>
    <row r="13" spans="1:10" x14ac:dyDescent="0.35">
      <c r="A13" s="85"/>
      <c r="B13" s="86" t="s">
        <v>751</v>
      </c>
      <c r="C13" s="85" t="s">
        <v>752</v>
      </c>
      <c r="D13" s="85" t="s">
        <v>753</v>
      </c>
      <c r="E13" s="87"/>
      <c r="F13" s="88"/>
      <c r="G13" s="88"/>
      <c r="H13" s="62"/>
    </row>
    <row r="14" spans="1:10" x14ac:dyDescent="0.35">
      <c r="A14" s="68" t="s">
        <v>754</v>
      </c>
      <c r="B14" s="83" t="s">
        <v>755</v>
      </c>
      <c r="C14" s="154"/>
      <c r="D14" s="154"/>
      <c r="E14" s="71"/>
      <c r="F14" s="71"/>
      <c r="G14" s="71"/>
      <c r="H14" s="62"/>
    </row>
    <row r="15" spans="1:10" x14ac:dyDescent="0.35">
      <c r="A15" s="68" t="s">
        <v>756</v>
      </c>
      <c r="B15" s="83" t="s">
        <v>757</v>
      </c>
      <c r="C15" s="68" t="s">
        <v>758</v>
      </c>
      <c r="D15" s="68" t="s">
        <v>759</v>
      </c>
      <c r="E15" s="71"/>
      <c r="F15" s="71"/>
      <c r="G15" s="71"/>
      <c r="H15" s="62"/>
    </row>
    <row r="16" spans="1:10" x14ac:dyDescent="0.35">
      <c r="A16" s="68" t="s">
        <v>760</v>
      </c>
      <c r="B16" s="83" t="s">
        <v>761</v>
      </c>
      <c r="E16" s="71"/>
      <c r="F16" s="71"/>
      <c r="G16" s="71"/>
      <c r="H16" s="62"/>
    </row>
    <row r="17" spans="1:8" x14ac:dyDescent="0.35">
      <c r="A17" s="68" t="s">
        <v>762</v>
      </c>
      <c r="B17" s="83" t="s">
        <v>763</v>
      </c>
      <c r="E17" s="71"/>
      <c r="F17" s="71"/>
      <c r="G17" s="71"/>
      <c r="H17" s="62"/>
    </row>
    <row r="18" spans="1:8" x14ac:dyDescent="0.35">
      <c r="A18" s="68" t="s">
        <v>764</v>
      </c>
      <c r="B18" s="83" t="s">
        <v>765</v>
      </c>
      <c r="E18" s="71"/>
      <c r="F18" s="71"/>
      <c r="G18" s="71"/>
      <c r="H18" s="62"/>
    </row>
    <row r="19" spans="1:8" x14ac:dyDescent="0.35">
      <c r="A19" s="68" t="s">
        <v>766</v>
      </c>
      <c r="B19" s="83" t="s">
        <v>767</v>
      </c>
      <c r="E19" s="71"/>
      <c r="F19" s="71"/>
      <c r="G19" s="71"/>
      <c r="H19" s="62"/>
    </row>
    <row r="20" spans="1:8" x14ac:dyDescent="0.35">
      <c r="A20" s="68" t="s">
        <v>768</v>
      </c>
      <c r="B20" s="83" t="s">
        <v>769</v>
      </c>
      <c r="E20" s="71"/>
      <c r="F20" s="71"/>
      <c r="G20" s="71"/>
      <c r="H20" s="62"/>
    </row>
    <row r="21" spans="1:8" x14ac:dyDescent="0.35">
      <c r="A21" s="68" t="s">
        <v>770</v>
      </c>
      <c r="B21" s="83" t="s">
        <v>771</v>
      </c>
      <c r="E21" s="71"/>
      <c r="F21" s="71"/>
      <c r="G21" s="71"/>
      <c r="H21" s="62"/>
    </row>
    <row r="22" spans="1:8" x14ac:dyDescent="0.35">
      <c r="A22" s="68" t="s">
        <v>772</v>
      </c>
      <c r="B22" s="83" t="s">
        <v>773</v>
      </c>
      <c r="E22" s="71"/>
      <c r="F22" s="71"/>
      <c r="G22" s="71"/>
      <c r="H22" s="62"/>
    </row>
    <row r="23" spans="1:8" ht="29" x14ac:dyDescent="0.35">
      <c r="A23" s="68" t="s">
        <v>774</v>
      </c>
      <c r="B23" s="83" t="s">
        <v>775</v>
      </c>
      <c r="C23" s="68" t="s">
        <v>776</v>
      </c>
      <c r="E23" s="71"/>
      <c r="F23" s="71"/>
      <c r="G23" s="71"/>
      <c r="H23" s="62"/>
    </row>
    <row r="24" spans="1:8" x14ac:dyDescent="0.35">
      <c r="A24" s="68" t="s">
        <v>777</v>
      </c>
      <c r="B24" s="83" t="s">
        <v>778</v>
      </c>
      <c r="C24" s="68" t="s">
        <v>779</v>
      </c>
      <c r="E24" s="71"/>
      <c r="F24" s="71"/>
      <c r="G24" s="71"/>
      <c r="H24" s="62"/>
    </row>
    <row r="25" spans="1:8" x14ac:dyDescent="0.35">
      <c r="A25" s="68" t="s">
        <v>780</v>
      </c>
      <c r="B25" s="81"/>
      <c r="E25" s="71"/>
      <c r="F25" s="71"/>
      <c r="G25" s="71"/>
      <c r="H25" s="62"/>
    </row>
    <row r="26" spans="1:8" x14ac:dyDescent="0.35">
      <c r="A26" s="68" t="s">
        <v>781</v>
      </c>
      <c r="B26" s="81"/>
      <c r="E26" s="71"/>
      <c r="F26" s="71"/>
      <c r="G26" s="71"/>
      <c r="H26" s="62"/>
    </row>
    <row r="27" spans="1:8" x14ac:dyDescent="0.35">
      <c r="A27" s="68" t="s">
        <v>782</v>
      </c>
      <c r="B27" s="81"/>
      <c r="E27" s="71"/>
      <c r="F27" s="71"/>
      <c r="G27" s="71"/>
      <c r="H27" s="62"/>
    </row>
    <row r="28" spans="1:8" x14ac:dyDescent="0.35">
      <c r="A28" s="68" t="s">
        <v>783</v>
      </c>
      <c r="B28" s="81"/>
      <c r="E28" s="71"/>
      <c r="F28" s="71"/>
      <c r="G28" s="71"/>
      <c r="H28" s="62"/>
    </row>
    <row r="29" spans="1:8" x14ac:dyDescent="0.35">
      <c r="A29" s="68" t="s">
        <v>784</v>
      </c>
      <c r="B29" s="81"/>
      <c r="E29" s="71"/>
      <c r="F29" s="71"/>
      <c r="G29" s="71"/>
      <c r="H29" s="62"/>
    </row>
    <row r="30" spans="1:8" x14ac:dyDescent="0.35">
      <c r="A30" s="68" t="s">
        <v>785</v>
      </c>
      <c r="B30" s="81"/>
      <c r="E30" s="71"/>
      <c r="F30" s="71"/>
      <c r="G30" s="71"/>
      <c r="H30" s="62"/>
    </row>
    <row r="31" spans="1:8" x14ac:dyDescent="0.35">
      <c r="A31" s="68" t="s">
        <v>786</v>
      </c>
      <c r="B31" s="81"/>
      <c r="E31" s="71"/>
      <c r="F31" s="71"/>
      <c r="G31" s="71"/>
      <c r="H31" s="62"/>
    </row>
    <row r="32" spans="1:8" x14ac:dyDescent="0.35">
      <c r="A32" s="68" t="s">
        <v>787</v>
      </c>
      <c r="B32" s="81"/>
      <c r="E32" s="71"/>
      <c r="F32" s="71"/>
      <c r="G32" s="71"/>
      <c r="H32" s="62"/>
    </row>
    <row r="33" spans="1:8" ht="18.5" x14ac:dyDescent="0.35">
      <c r="A33" s="77"/>
      <c r="B33" s="76" t="s">
        <v>749</v>
      </c>
      <c r="C33" s="77"/>
      <c r="D33" s="77"/>
      <c r="E33" s="77"/>
      <c r="F33" s="77"/>
      <c r="G33" s="77"/>
      <c r="H33" s="62"/>
    </row>
    <row r="34" spans="1:8" x14ac:dyDescent="0.35">
      <c r="A34" s="85"/>
      <c r="B34" s="86" t="s">
        <v>788</v>
      </c>
      <c r="C34" s="85" t="s">
        <v>789</v>
      </c>
      <c r="D34" s="85" t="s">
        <v>753</v>
      </c>
      <c r="E34" s="85" t="s">
        <v>790</v>
      </c>
      <c r="F34" s="88"/>
      <c r="G34" s="88"/>
      <c r="H34" s="62"/>
    </row>
    <row r="35" spans="1:8" x14ac:dyDescent="0.35">
      <c r="A35" s="68" t="s">
        <v>791</v>
      </c>
      <c r="B35" s="154" t="s">
        <v>2288</v>
      </c>
      <c r="C35" s="154" t="s">
        <v>2289</v>
      </c>
      <c r="D35" s="154" t="s">
        <v>2290</v>
      </c>
      <c r="E35" s="154" t="s">
        <v>2291</v>
      </c>
      <c r="F35" s="155"/>
      <c r="G35" s="155"/>
      <c r="H35" s="62"/>
    </row>
    <row r="36" spans="1:8" x14ac:dyDescent="0.35">
      <c r="A36" s="68" t="s">
        <v>792</v>
      </c>
      <c r="B36" s="83"/>
      <c r="H36" s="62"/>
    </row>
    <row r="37" spans="1:8" x14ac:dyDescent="0.35">
      <c r="A37" s="68" t="s">
        <v>793</v>
      </c>
      <c r="B37" s="83"/>
      <c r="H37" s="62"/>
    </row>
    <row r="38" spans="1:8" x14ac:dyDescent="0.35">
      <c r="A38" s="68" t="s">
        <v>794</v>
      </c>
      <c r="B38" s="83"/>
      <c r="H38" s="62"/>
    </row>
    <row r="39" spans="1:8" x14ac:dyDescent="0.35">
      <c r="A39" s="68" t="s">
        <v>795</v>
      </c>
      <c r="B39" s="83"/>
      <c r="H39" s="62"/>
    </row>
    <row r="40" spans="1:8" x14ac:dyDescent="0.35">
      <c r="A40" s="68" t="s">
        <v>796</v>
      </c>
      <c r="B40" s="83"/>
      <c r="H40" s="62"/>
    </row>
    <row r="41" spans="1:8" x14ac:dyDescent="0.35">
      <c r="A41" s="68" t="s">
        <v>797</v>
      </c>
      <c r="B41" s="83"/>
      <c r="H41" s="62"/>
    </row>
    <row r="42" spans="1:8" x14ac:dyDescent="0.35">
      <c r="A42" s="68" t="s">
        <v>798</v>
      </c>
      <c r="B42" s="83"/>
      <c r="H42" s="62"/>
    </row>
    <row r="43" spans="1:8" x14ac:dyDescent="0.35">
      <c r="A43" s="68" t="s">
        <v>799</v>
      </c>
      <c r="B43" s="83"/>
      <c r="H43" s="62"/>
    </row>
    <row r="44" spans="1:8" x14ac:dyDescent="0.35">
      <c r="A44" s="68" t="s">
        <v>800</v>
      </c>
      <c r="B44" s="83"/>
      <c r="H44" s="62"/>
    </row>
    <row r="45" spans="1:8" x14ac:dyDescent="0.35">
      <c r="A45" s="68" t="s">
        <v>801</v>
      </c>
      <c r="B45" s="83"/>
      <c r="H45" s="62"/>
    </row>
    <row r="46" spans="1:8" x14ac:dyDescent="0.35">
      <c r="A46" s="68" t="s">
        <v>802</v>
      </c>
      <c r="B46" s="83"/>
      <c r="H46" s="62"/>
    </row>
    <row r="47" spans="1:8" x14ac:dyDescent="0.35">
      <c r="A47" s="68" t="s">
        <v>803</v>
      </c>
      <c r="B47" s="83"/>
      <c r="H47" s="62"/>
    </row>
    <row r="48" spans="1:8" x14ac:dyDescent="0.35">
      <c r="A48" s="68" t="s">
        <v>804</v>
      </c>
      <c r="B48" s="83"/>
      <c r="H48" s="62"/>
    </row>
    <row r="49" spans="1:8" x14ac:dyDescent="0.35">
      <c r="A49" s="68" t="s">
        <v>805</v>
      </c>
      <c r="B49" s="83"/>
      <c r="H49" s="62"/>
    </row>
    <row r="50" spans="1:8" x14ac:dyDescent="0.35">
      <c r="A50" s="68" t="s">
        <v>806</v>
      </c>
      <c r="B50" s="83"/>
      <c r="H50" s="62"/>
    </row>
    <row r="51" spans="1:8" x14ac:dyDescent="0.35">
      <c r="A51" s="68" t="s">
        <v>807</v>
      </c>
      <c r="B51" s="83"/>
      <c r="H51" s="62"/>
    </row>
    <row r="52" spans="1:8" x14ac:dyDescent="0.35">
      <c r="A52" s="68" t="s">
        <v>808</v>
      </c>
      <c r="B52" s="83"/>
      <c r="H52" s="62"/>
    </row>
    <row r="53" spans="1:8" x14ac:dyDescent="0.35">
      <c r="A53" s="68" t="s">
        <v>809</v>
      </c>
      <c r="B53" s="83"/>
      <c r="H53" s="62"/>
    </row>
    <row r="54" spans="1:8" x14ac:dyDescent="0.35">
      <c r="A54" s="68" t="s">
        <v>810</v>
      </c>
      <c r="B54" s="83"/>
      <c r="H54" s="62"/>
    </row>
    <row r="55" spans="1:8" x14ac:dyDescent="0.35">
      <c r="A55" s="68" t="s">
        <v>811</v>
      </c>
      <c r="B55" s="83"/>
      <c r="H55" s="62"/>
    </row>
    <row r="56" spans="1:8" x14ac:dyDescent="0.35">
      <c r="A56" s="68" t="s">
        <v>812</v>
      </c>
      <c r="B56" s="83"/>
      <c r="H56" s="62"/>
    </row>
    <row r="57" spans="1:8" x14ac:dyDescent="0.35">
      <c r="A57" s="68" t="s">
        <v>813</v>
      </c>
      <c r="B57" s="83"/>
      <c r="H57" s="62"/>
    </row>
    <row r="58" spans="1:8" x14ac:dyDescent="0.35">
      <c r="A58" s="68" t="s">
        <v>814</v>
      </c>
      <c r="B58" s="83"/>
      <c r="H58" s="62"/>
    </row>
    <row r="59" spans="1:8" x14ac:dyDescent="0.35">
      <c r="A59" s="68" t="s">
        <v>815</v>
      </c>
      <c r="B59" s="83"/>
      <c r="H59" s="62"/>
    </row>
    <row r="60" spans="1:8" x14ac:dyDescent="0.35">
      <c r="A60" s="68" t="s">
        <v>816</v>
      </c>
      <c r="B60" s="83"/>
      <c r="E60" s="83"/>
      <c r="F60" s="83"/>
      <c r="G60" s="83"/>
      <c r="H60" s="62"/>
    </row>
    <row r="61" spans="1:8" x14ac:dyDescent="0.35">
      <c r="A61" s="68" t="s">
        <v>817</v>
      </c>
      <c r="B61" s="83"/>
      <c r="E61" s="83"/>
      <c r="F61" s="83"/>
      <c r="G61" s="83"/>
      <c r="H61" s="62"/>
    </row>
    <row r="62" spans="1:8" x14ac:dyDescent="0.35">
      <c r="A62" s="68" t="s">
        <v>818</v>
      </c>
      <c r="B62" s="83"/>
      <c r="E62" s="83"/>
      <c r="F62" s="83"/>
      <c r="G62" s="83"/>
      <c r="H62" s="62"/>
    </row>
    <row r="63" spans="1:8" x14ac:dyDescent="0.35">
      <c r="A63" s="68" t="s">
        <v>819</v>
      </c>
      <c r="B63" s="83"/>
      <c r="E63" s="83"/>
      <c r="F63" s="83"/>
      <c r="G63" s="83"/>
      <c r="H63" s="62"/>
    </row>
    <row r="64" spans="1:8" x14ac:dyDescent="0.35">
      <c r="A64" s="68" t="s">
        <v>820</v>
      </c>
      <c r="B64" s="83"/>
      <c r="E64" s="83"/>
      <c r="F64" s="83"/>
      <c r="G64" s="83"/>
      <c r="H64" s="62"/>
    </row>
    <row r="65" spans="1:10" x14ac:dyDescent="0.35">
      <c r="A65" s="68" t="s">
        <v>821</v>
      </c>
      <c r="B65" s="83"/>
      <c r="E65" s="83"/>
      <c r="F65" s="83"/>
      <c r="G65" s="83"/>
      <c r="H65" s="62"/>
    </row>
    <row r="66" spans="1:10" x14ac:dyDescent="0.35">
      <c r="A66" s="68" t="s">
        <v>822</v>
      </c>
      <c r="B66" s="83"/>
      <c r="E66" s="83"/>
      <c r="F66" s="83"/>
      <c r="G66" s="83"/>
      <c r="H66" s="62"/>
    </row>
    <row r="67" spans="1:10" x14ac:dyDescent="0.35">
      <c r="A67" s="68" t="s">
        <v>823</v>
      </c>
      <c r="B67" s="83"/>
      <c r="E67" s="83"/>
      <c r="F67" s="83"/>
      <c r="G67" s="83"/>
      <c r="H67" s="62"/>
    </row>
    <row r="68" spans="1:10" x14ac:dyDescent="0.35">
      <c r="A68" s="68" t="s">
        <v>824</v>
      </c>
      <c r="B68" s="83"/>
      <c r="E68" s="83"/>
      <c r="F68" s="83"/>
      <c r="G68" s="83"/>
      <c r="H68" s="62"/>
    </row>
    <row r="69" spans="1:10" x14ac:dyDescent="0.35">
      <c r="A69" s="68" t="s">
        <v>825</v>
      </c>
      <c r="B69" s="83"/>
      <c r="E69" s="83"/>
      <c r="F69" s="83"/>
      <c r="G69" s="83"/>
      <c r="H69" s="62"/>
    </row>
    <row r="70" spans="1:10" x14ac:dyDescent="0.35">
      <c r="A70" s="68" t="s">
        <v>826</v>
      </c>
      <c r="B70" s="83"/>
      <c r="E70" s="83"/>
      <c r="F70" s="83"/>
      <c r="G70" s="83"/>
      <c r="H70" s="62"/>
    </row>
    <row r="71" spans="1:10" x14ac:dyDescent="0.35">
      <c r="A71" s="68" t="s">
        <v>827</v>
      </c>
      <c r="B71" s="83"/>
      <c r="E71" s="83"/>
      <c r="F71" s="83"/>
      <c r="G71" s="83"/>
      <c r="H71" s="62"/>
    </row>
    <row r="72" spans="1:10" x14ac:dyDescent="0.35">
      <c r="A72" s="68" t="s">
        <v>828</v>
      </c>
      <c r="B72" s="83"/>
      <c r="E72" s="83"/>
      <c r="F72" s="83"/>
      <c r="G72" s="83"/>
      <c r="H72" s="62"/>
    </row>
    <row r="73" spans="1:10" ht="18.5" x14ac:dyDescent="0.35">
      <c r="A73" s="77"/>
      <c r="B73" s="76" t="s">
        <v>750</v>
      </c>
      <c r="C73" s="77"/>
      <c r="D73" s="77"/>
      <c r="E73" s="77"/>
      <c r="F73" s="77"/>
      <c r="G73" s="77"/>
      <c r="H73" s="62"/>
    </row>
    <row r="74" spans="1:10" x14ac:dyDescent="0.35">
      <c r="A74" s="85"/>
      <c r="B74" s="86" t="s">
        <v>829</v>
      </c>
      <c r="C74" s="85" t="s">
        <v>830</v>
      </c>
      <c r="D74" s="85"/>
      <c r="E74" s="88"/>
      <c r="F74" s="88"/>
      <c r="G74" s="88"/>
      <c r="H74" s="91"/>
      <c r="I74" s="91"/>
      <c r="J74" s="91"/>
    </row>
    <row r="75" spans="1:10" x14ac:dyDescent="0.35">
      <c r="A75" s="68" t="s">
        <v>831</v>
      </c>
      <c r="B75" s="68" t="s">
        <v>832</v>
      </c>
      <c r="C75" s="115">
        <v>41.348318397470074</v>
      </c>
      <c r="H75" s="62"/>
    </row>
    <row r="76" spans="1:10" x14ac:dyDescent="0.35">
      <c r="A76" s="68" t="s">
        <v>833</v>
      </c>
      <c r="B76" s="68" t="s">
        <v>2292</v>
      </c>
      <c r="C76" s="115">
        <v>179.06539111841053</v>
      </c>
      <c r="H76" s="62"/>
    </row>
    <row r="77" spans="1:10" x14ac:dyDescent="0.35">
      <c r="A77" s="68" t="s">
        <v>834</v>
      </c>
      <c r="H77" s="62"/>
    </row>
    <row r="78" spans="1:10" x14ac:dyDescent="0.35">
      <c r="A78" s="68" t="s">
        <v>835</v>
      </c>
      <c r="H78" s="62"/>
    </row>
    <row r="79" spans="1:10" x14ac:dyDescent="0.35">
      <c r="A79" s="68" t="s">
        <v>836</v>
      </c>
      <c r="H79" s="62"/>
    </row>
    <row r="80" spans="1:10" x14ac:dyDescent="0.35">
      <c r="A80" s="68" t="s">
        <v>837</v>
      </c>
      <c r="H80" s="62"/>
    </row>
    <row r="81" spans="1:8" x14ac:dyDescent="0.35">
      <c r="A81" s="85"/>
      <c r="B81" s="86" t="s">
        <v>838</v>
      </c>
      <c r="C81" s="85" t="s">
        <v>435</v>
      </c>
      <c r="D81" s="85" t="s">
        <v>436</v>
      </c>
      <c r="E81" s="88" t="s">
        <v>839</v>
      </c>
      <c r="F81" s="88" t="s">
        <v>840</v>
      </c>
      <c r="G81" s="88" t="s">
        <v>841</v>
      </c>
      <c r="H81" s="62"/>
    </row>
    <row r="82" spans="1:8" x14ac:dyDescent="0.35">
      <c r="A82" s="68" t="s">
        <v>842</v>
      </c>
      <c r="B82" s="68" t="s">
        <v>2293</v>
      </c>
      <c r="C82" s="134">
        <v>9.0686813458429978E-4</v>
      </c>
      <c r="G82" s="156">
        <f>C82</f>
        <v>9.0686813458429978E-4</v>
      </c>
      <c r="H82" s="62"/>
    </row>
    <row r="83" spans="1:8" x14ac:dyDescent="0.35">
      <c r="A83" s="68" t="s">
        <v>843</v>
      </c>
      <c r="B83" s="68" t="s">
        <v>844</v>
      </c>
      <c r="C83" s="134">
        <v>1.3380376903817973E-4</v>
      </c>
      <c r="G83" s="156">
        <f>C83</f>
        <v>1.3380376903817973E-4</v>
      </c>
      <c r="H83" s="62"/>
    </row>
    <row r="84" spans="1:8" x14ac:dyDescent="0.35">
      <c r="A84" s="68" t="s">
        <v>845</v>
      </c>
      <c r="B84" s="68" t="s">
        <v>846</v>
      </c>
      <c r="C84" s="134">
        <v>3.5423513551263085E-4</v>
      </c>
      <c r="G84" s="156">
        <f>C84</f>
        <v>3.5423513551263085E-4</v>
      </c>
      <c r="H84" s="62"/>
    </row>
    <row r="85" spans="1:8" x14ac:dyDescent="0.35">
      <c r="A85" s="68" t="s">
        <v>847</v>
      </c>
      <c r="B85" s="68" t="s">
        <v>848</v>
      </c>
      <c r="C85" s="134">
        <v>1.1828792514724524E-4</v>
      </c>
      <c r="G85" s="156">
        <f>C85</f>
        <v>1.1828792514724524E-4</v>
      </c>
      <c r="H85" s="62"/>
    </row>
    <row r="86" spans="1:8" x14ac:dyDescent="0.35">
      <c r="A86" s="68" t="s">
        <v>849</v>
      </c>
      <c r="B86" s="68" t="s">
        <v>850</v>
      </c>
      <c r="C86" s="134">
        <v>0</v>
      </c>
      <c r="G86" s="156">
        <f>C86</f>
        <v>0</v>
      </c>
      <c r="H86" s="62"/>
    </row>
    <row r="87" spans="1:8" x14ac:dyDescent="0.35">
      <c r="A87" s="68" t="s">
        <v>851</v>
      </c>
      <c r="H87" s="62"/>
    </row>
    <row r="88" spans="1:8" x14ac:dyDescent="0.35">
      <c r="A88" s="68" t="s">
        <v>852</v>
      </c>
      <c r="H88" s="62"/>
    </row>
    <row r="89" spans="1:8" x14ac:dyDescent="0.35">
      <c r="A89" s="68" t="s">
        <v>853</v>
      </c>
      <c r="H89" s="62"/>
    </row>
    <row r="90" spans="1:8" x14ac:dyDescent="0.35">
      <c r="A90" s="68" t="s">
        <v>854</v>
      </c>
      <c r="H90" s="62"/>
    </row>
    <row r="91" spans="1:8" x14ac:dyDescent="0.35">
      <c r="H91" s="62"/>
    </row>
    <row r="92" spans="1:8" x14ac:dyDescent="0.35">
      <c r="H92" s="62"/>
    </row>
    <row r="93" spans="1:8" x14ac:dyDescent="0.35">
      <c r="H93" s="62"/>
    </row>
    <row r="94" spans="1:8" x14ac:dyDescent="0.35">
      <c r="H94" s="62"/>
    </row>
    <row r="95" spans="1:8" x14ac:dyDescent="0.35">
      <c r="H95" s="62"/>
    </row>
    <row r="96" spans="1:8" x14ac:dyDescent="0.35">
      <c r="H96" s="62"/>
    </row>
    <row r="97" spans="8:8" x14ac:dyDescent="0.35">
      <c r="H97" s="62"/>
    </row>
    <row r="98" spans="8:8" x14ac:dyDescent="0.35">
      <c r="H98" s="62"/>
    </row>
    <row r="99" spans="8:8" x14ac:dyDescent="0.35">
      <c r="H99" s="62"/>
    </row>
    <row r="100" spans="8:8" x14ac:dyDescent="0.35">
      <c r="H100" s="62"/>
    </row>
    <row r="101" spans="8:8" x14ac:dyDescent="0.35">
      <c r="H101" s="62"/>
    </row>
    <row r="102" spans="8:8" x14ac:dyDescent="0.35">
      <c r="H102" s="62"/>
    </row>
    <row r="103" spans="8:8" x14ac:dyDescent="0.35">
      <c r="H103" s="62"/>
    </row>
    <row r="104" spans="8:8" x14ac:dyDescent="0.35">
      <c r="H104" s="62"/>
    </row>
    <row r="105" spans="8:8" x14ac:dyDescent="0.35">
      <c r="H105" s="62"/>
    </row>
    <row r="106" spans="8:8" x14ac:dyDescent="0.35">
      <c r="H106" s="62"/>
    </row>
    <row r="107" spans="8:8" x14ac:dyDescent="0.35">
      <c r="H107" s="62"/>
    </row>
    <row r="108" spans="8:8" x14ac:dyDescent="0.35">
      <c r="H108" s="62"/>
    </row>
    <row r="109" spans="8:8" x14ac:dyDescent="0.35">
      <c r="H109" s="62"/>
    </row>
    <row r="110" spans="8:8" x14ac:dyDescent="0.35">
      <c r="H110" s="62"/>
    </row>
    <row r="111" spans="8:8" x14ac:dyDescent="0.35">
      <c r="H111" s="62"/>
    </row>
    <row r="112" spans="8:8" x14ac:dyDescent="0.35">
      <c r="H112" s="62"/>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BF1B00C8-7300-4006-8B3E-C8DEB3A5513D}"/>
    <hyperlink ref="B7" location="'E. Optional ECB-ECAIs data'!B12" display="1. Additional information on the programme" xr:uid="{B674EF19-46B5-4437-A312-EF884B44B5BC}"/>
    <hyperlink ref="B9" location="'E. Optional ECB-ECAIs data'!B73" display="3.  Additional information on the asset distribution" xr:uid="{88FDCAC1-B6CD-419C-BB6D-6ADC9B1B5C83}"/>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8"/>
  <sheetViews>
    <sheetView showGridLines="0" workbookViewId="0"/>
  </sheetViews>
  <sheetFormatPr defaultRowHeight="12.5" x14ac:dyDescent="0.25"/>
  <sheetData>
    <row r="1" spans="1:6" x14ac:dyDescent="0.25">
      <c r="B1" t="s">
        <v>1549</v>
      </c>
      <c r="C1" t="s">
        <v>1550</v>
      </c>
      <c r="D1" t="s">
        <v>1551</v>
      </c>
      <c r="E1" t="s">
        <v>1552</v>
      </c>
      <c r="F1" t="s">
        <v>1553</v>
      </c>
    </row>
    <row r="2" spans="1:6" x14ac:dyDescent="0.25">
      <c r="A2" t="s">
        <v>1192</v>
      </c>
      <c r="B2">
        <v>14605006158.006296</v>
      </c>
      <c r="C2">
        <v>14580234986.763859</v>
      </c>
      <c r="D2">
        <v>14543154448.513281</v>
      </c>
      <c r="E2">
        <v>14481556263.900734</v>
      </c>
      <c r="F2">
        <v>11500000000</v>
      </c>
    </row>
    <row r="3" spans="1:6" x14ac:dyDescent="0.25">
      <c r="A3" t="s">
        <v>1193</v>
      </c>
      <c r="B3">
        <v>14509397937.519686</v>
      </c>
      <c r="C3">
        <v>14461013492.919102</v>
      </c>
      <c r="D3">
        <v>14388734249.274744</v>
      </c>
      <c r="E3">
        <v>14269057714.02886</v>
      </c>
      <c r="F3">
        <v>11500000000</v>
      </c>
    </row>
    <row r="4" spans="1:6" x14ac:dyDescent="0.25">
      <c r="A4" t="s">
        <v>1194</v>
      </c>
      <c r="B4">
        <v>14415775194.755178</v>
      </c>
      <c r="C4">
        <v>14343334266.179535</v>
      </c>
      <c r="D4">
        <v>14235347482.673756</v>
      </c>
      <c r="E4">
        <v>14057153760.450512</v>
      </c>
      <c r="F4">
        <v>11500000000</v>
      </c>
    </row>
    <row r="5" spans="1:6" x14ac:dyDescent="0.25">
      <c r="A5" t="s">
        <v>1195</v>
      </c>
      <c r="B5">
        <v>14322739599.129442</v>
      </c>
      <c r="C5">
        <v>14226595831.089552</v>
      </c>
      <c r="D5">
        <v>14083579173.559835</v>
      </c>
      <c r="E5">
        <v>13848380308.582579</v>
      </c>
      <c r="F5">
        <v>11500000000</v>
      </c>
    </row>
    <row r="6" spans="1:6" x14ac:dyDescent="0.25">
      <c r="A6" t="s">
        <v>1196</v>
      </c>
      <c r="B6">
        <v>14229020450.177938</v>
      </c>
      <c r="C6">
        <v>14110306954.066603</v>
      </c>
      <c r="D6">
        <v>13934079200.293924</v>
      </c>
      <c r="E6">
        <v>13645212402.763857</v>
      </c>
      <c r="F6">
        <v>11500000000</v>
      </c>
    </row>
    <row r="7" spans="1:6" x14ac:dyDescent="0.25">
      <c r="A7" t="s">
        <v>1197</v>
      </c>
      <c r="B7">
        <v>14133412185.039984</v>
      </c>
      <c r="C7">
        <v>13991725034.925753</v>
      </c>
      <c r="D7">
        <v>13781838866.073887</v>
      </c>
      <c r="E7">
        <v>13438964698.703154</v>
      </c>
      <c r="F7">
        <v>11500000000</v>
      </c>
    </row>
    <row r="8" spans="1:6" x14ac:dyDescent="0.25">
      <c r="A8" t="s">
        <v>1198</v>
      </c>
      <c r="B8">
        <v>14040210823.115582</v>
      </c>
      <c r="C8">
        <v>13876643348.828846</v>
      </c>
      <c r="D8">
        <v>13634841689.56695</v>
      </c>
      <c r="E8">
        <v>13241123263.360529</v>
      </c>
      <c r="F8">
        <v>11500000000</v>
      </c>
    </row>
    <row r="9" spans="1:6" x14ac:dyDescent="0.25">
      <c r="A9" t="s">
        <v>1199</v>
      </c>
      <c r="B9">
        <v>13948242126.613955</v>
      </c>
      <c r="C9">
        <v>13762364435.684912</v>
      </c>
      <c r="D9">
        <v>13488163457.876553</v>
      </c>
      <c r="E9">
        <v>13043200448.4617</v>
      </c>
      <c r="F9">
        <v>11500000000</v>
      </c>
    </row>
    <row r="10" spans="1:6" x14ac:dyDescent="0.25">
      <c r="A10" t="s">
        <v>1200</v>
      </c>
      <c r="B10">
        <v>13854934146.327749</v>
      </c>
      <c r="C10">
        <v>13647114060.138493</v>
      </c>
      <c r="D10">
        <v>13341193417.704123</v>
      </c>
      <c r="E10">
        <v>12846435725.104681</v>
      </c>
      <c r="F10">
        <v>11500000000</v>
      </c>
    </row>
    <row r="11" spans="1:6" x14ac:dyDescent="0.25">
      <c r="A11" t="s">
        <v>1201</v>
      </c>
      <c r="B11">
        <v>13760994145.488104</v>
      </c>
      <c r="C11">
        <v>13533816649.13352</v>
      </c>
      <c r="D11">
        <v>13200040505.711422</v>
      </c>
      <c r="E11">
        <v>12661881446.920023</v>
      </c>
      <c r="F11">
        <v>11500000000</v>
      </c>
    </row>
    <row r="12" spans="1:6" x14ac:dyDescent="0.25">
      <c r="A12" t="s">
        <v>1202</v>
      </c>
      <c r="B12">
        <v>13666018704.675898</v>
      </c>
      <c r="C12">
        <v>13417613210.336868</v>
      </c>
      <c r="D12">
        <v>13053420741.572994</v>
      </c>
      <c r="E12">
        <v>12468205025.265234</v>
      </c>
      <c r="F12">
        <v>11500000000</v>
      </c>
    </row>
    <row r="13" spans="1:6" x14ac:dyDescent="0.25">
      <c r="A13" t="s">
        <v>1203</v>
      </c>
      <c r="B13">
        <v>13574940353.223663</v>
      </c>
      <c r="C13">
        <v>13306313395.383249</v>
      </c>
      <c r="D13">
        <v>12913280459.564981</v>
      </c>
      <c r="E13">
        <v>12283786668.702007</v>
      </c>
      <c r="F13">
        <v>11500000000</v>
      </c>
    </row>
    <row r="14" spans="1:6" x14ac:dyDescent="0.25">
      <c r="A14" t="s">
        <v>1204</v>
      </c>
      <c r="B14">
        <v>13482563118.860239</v>
      </c>
      <c r="C14">
        <v>13193349248.810751</v>
      </c>
      <c r="D14">
        <v>12771090647.420856</v>
      </c>
      <c r="E14">
        <v>12097072656.772987</v>
      </c>
      <c r="F14">
        <v>11500000000</v>
      </c>
    </row>
    <row r="15" spans="1:6" x14ac:dyDescent="0.25">
      <c r="A15" t="s">
        <v>1205</v>
      </c>
      <c r="B15">
        <v>13389191650.955019</v>
      </c>
      <c r="C15">
        <v>13080475007.124886</v>
      </c>
      <c r="D15">
        <v>12630664838.630367</v>
      </c>
      <c r="E15">
        <v>11915015074.444872</v>
      </c>
      <c r="F15">
        <v>11500000000</v>
      </c>
    </row>
    <row r="16" spans="1:6" x14ac:dyDescent="0.25">
      <c r="A16" t="s">
        <v>1206</v>
      </c>
      <c r="B16">
        <v>13295357738.535357</v>
      </c>
      <c r="C16">
        <v>12966774663.742392</v>
      </c>
      <c r="D16">
        <v>12489031251.689129</v>
      </c>
      <c r="E16">
        <v>11731505728.397676</v>
      </c>
      <c r="F16">
        <v>11500000000</v>
      </c>
    </row>
    <row r="17" spans="1:6" x14ac:dyDescent="0.25">
      <c r="A17" t="s">
        <v>1207</v>
      </c>
      <c r="B17">
        <v>13201950546.530439</v>
      </c>
      <c r="C17">
        <v>12853837849.114052</v>
      </c>
      <c r="D17">
        <v>12348769904.939606</v>
      </c>
      <c r="E17">
        <v>11550620699.997633</v>
      </c>
      <c r="F17">
        <v>11500000000</v>
      </c>
    </row>
    <row r="18" spans="1:6" x14ac:dyDescent="0.25">
      <c r="A18" t="s">
        <v>1208</v>
      </c>
      <c r="B18">
        <v>13109407253.385912</v>
      </c>
      <c r="C18">
        <v>12742784281.357231</v>
      </c>
      <c r="D18">
        <v>12211948943.982307</v>
      </c>
      <c r="E18">
        <v>11375819371.758184</v>
      </c>
      <c r="F18">
        <v>11500000000</v>
      </c>
    </row>
    <row r="19" spans="1:6" x14ac:dyDescent="0.25">
      <c r="A19" t="s">
        <v>1209</v>
      </c>
      <c r="B19">
        <v>13016480178.042868</v>
      </c>
      <c r="C19">
        <v>12630996540.339775</v>
      </c>
      <c r="D19">
        <v>12074032981.89439</v>
      </c>
      <c r="E19">
        <v>11199707619.843273</v>
      </c>
      <c r="F19">
        <v>11500000000</v>
      </c>
    </row>
    <row r="20" spans="1:6" x14ac:dyDescent="0.25">
      <c r="A20" t="s">
        <v>1210</v>
      </c>
      <c r="B20">
        <v>12923219187.475227</v>
      </c>
      <c r="C20">
        <v>12519913419.495977</v>
      </c>
      <c r="D20">
        <v>11938391988.301144</v>
      </c>
      <c r="E20">
        <v>11028494863.032616</v>
      </c>
      <c r="F20">
        <v>11500000000</v>
      </c>
    </row>
    <row r="21" spans="1:6" x14ac:dyDescent="0.25">
      <c r="A21" t="s">
        <v>1211</v>
      </c>
      <c r="B21">
        <v>12831195135.953165</v>
      </c>
      <c r="C21">
        <v>12409677748.967287</v>
      </c>
      <c r="D21">
        <v>11803182055.799929</v>
      </c>
      <c r="E21">
        <v>10857407451.862427</v>
      </c>
      <c r="F21">
        <v>11500000000</v>
      </c>
    </row>
    <row r="22" spans="1:6" x14ac:dyDescent="0.25">
      <c r="A22" t="s">
        <v>1212</v>
      </c>
      <c r="B22">
        <v>12738192638.940157</v>
      </c>
      <c r="C22">
        <v>12298835300.93182</v>
      </c>
      <c r="D22">
        <v>11668006985.5443</v>
      </c>
      <c r="E22">
        <v>10687603421.039959</v>
      </c>
      <c r="F22">
        <v>11500000000</v>
      </c>
    </row>
    <row r="23" spans="1:6" x14ac:dyDescent="0.25">
      <c r="A23" t="s">
        <v>1213</v>
      </c>
      <c r="B23">
        <v>12644235633.546242</v>
      </c>
      <c r="C23">
        <v>12189415383.733755</v>
      </c>
      <c r="D23">
        <v>11537632134.677259</v>
      </c>
      <c r="E23">
        <v>10527744802.436808</v>
      </c>
      <c r="F23">
        <v>11500000000</v>
      </c>
    </row>
    <row r="24" spans="1:6" x14ac:dyDescent="0.25">
      <c r="A24" t="s">
        <v>1214</v>
      </c>
      <c r="B24">
        <v>12553946275.483385</v>
      </c>
      <c r="C24">
        <v>12081847263.000006</v>
      </c>
      <c r="D24">
        <v>11406732182.407381</v>
      </c>
      <c r="E24">
        <v>10364217671.46242</v>
      </c>
      <c r="F24">
        <v>11500000000</v>
      </c>
    </row>
    <row r="25" spans="1:6" x14ac:dyDescent="0.25">
      <c r="A25" t="s">
        <v>1215</v>
      </c>
      <c r="B25">
        <v>12458406120.183348</v>
      </c>
      <c r="C25">
        <v>11970219650.985256</v>
      </c>
      <c r="D25">
        <v>11273526518.767929</v>
      </c>
      <c r="E25">
        <v>10201197478.217325</v>
      </c>
      <c r="F25">
        <v>11500000000</v>
      </c>
    </row>
    <row r="26" spans="1:6" x14ac:dyDescent="0.25">
      <c r="A26" t="s">
        <v>1216</v>
      </c>
      <c r="B26">
        <v>12364123188.121794</v>
      </c>
      <c r="C26">
        <v>11859482490.893948</v>
      </c>
      <c r="D26">
        <v>11140828843.119356</v>
      </c>
      <c r="E26">
        <v>10038422856.749468</v>
      </c>
      <c r="F26">
        <v>11500000000</v>
      </c>
    </row>
    <row r="27" spans="1:6" x14ac:dyDescent="0.25">
      <c r="A27" t="s">
        <v>1217</v>
      </c>
      <c r="B27">
        <v>12270212983.013914</v>
      </c>
      <c r="C27">
        <v>11750086840.755716</v>
      </c>
      <c r="D27">
        <v>11010894654.5583</v>
      </c>
      <c r="E27">
        <v>9880676370.1236</v>
      </c>
      <c r="F27">
        <v>11500000000</v>
      </c>
    </row>
    <row r="28" spans="1:6" x14ac:dyDescent="0.25">
      <c r="A28" t="s">
        <v>1218</v>
      </c>
      <c r="B28">
        <v>12177866595.733791</v>
      </c>
      <c r="C28">
        <v>11641875925.434479</v>
      </c>
      <c r="D28">
        <v>10881746153.284575</v>
      </c>
      <c r="E28">
        <v>9723425192.1352139</v>
      </c>
      <c r="F28">
        <v>11500000000</v>
      </c>
    </row>
    <row r="29" spans="1:6" x14ac:dyDescent="0.25">
      <c r="A29" t="s">
        <v>1219</v>
      </c>
      <c r="B29">
        <v>12083138390.862686</v>
      </c>
      <c r="C29">
        <v>11531725152.966864</v>
      </c>
      <c r="D29">
        <v>10751374749.872957</v>
      </c>
      <c r="E29">
        <v>9566240744.7512188</v>
      </c>
      <c r="F29">
        <v>11500000000</v>
      </c>
    </row>
    <row r="30" spans="1:6" x14ac:dyDescent="0.25">
      <c r="A30" t="s">
        <v>1220</v>
      </c>
      <c r="B30">
        <v>11992022472.869957</v>
      </c>
      <c r="C30">
        <v>11425981784.372711</v>
      </c>
      <c r="D30">
        <v>10626567658.550793</v>
      </c>
      <c r="E30">
        <v>9416432582.9319305</v>
      </c>
      <c r="F30">
        <v>11500000000</v>
      </c>
    </row>
    <row r="31" spans="1:6" x14ac:dyDescent="0.25">
      <c r="A31" t="s">
        <v>1221</v>
      </c>
      <c r="B31">
        <v>11897626632.520208</v>
      </c>
      <c r="C31">
        <v>11316814797.916674</v>
      </c>
      <c r="D31">
        <v>10498271156.500011</v>
      </c>
      <c r="E31">
        <v>9263344063.6859131</v>
      </c>
      <c r="F31">
        <v>11500000000</v>
      </c>
    </row>
    <row r="32" spans="1:6" x14ac:dyDescent="0.25">
      <c r="A32" t="s">
        <v>1222</v>
      </c>
      <c r="B32">
        <v>11801709925.175041</v>
      </c>
      <c r="C32">
        <v>11207154755.076792</v>
      </c>
      <c r="D32">
        <v>10370954131.690731</v>
      </c>
      <c r="E32">
        <v>9113491780.8675613</v>
      </c>
      <c r="F32">
        <v>11500000000</v>
      </c>
    </row>
    <row r="33" spans="1:6" x14ac:dyDescent="0.25">
      <c r="A33" t="s">
        <v>1223</v>
      </c>
      <c r="B33">
        <v>11709319433.091854</v>
      </c>
      <c r="C33">
        <v>11100559421.63759</v>
      </c>
      <c r="D33">
        <v>10246187603.110802</v>
      </c>
      <c r="E33">
        <v>8965716779.0831299</v>
      </c>
      <c r="F33">
        <v>11500000000</v>
      </c>
    </row>
    <row r="34" spans="1:6" x14ac:dyDescent="0.25">
      <c r="A34" t="s">
        <v>1224</v>
      </c>
      <c r="B34">
        <v>11616636776.292034</v>
      </c>
      <c r="C34">
        <v>10994016930.603699</v>
      </c>
      <c r="D34">
        <v>10122037261.46174</v>
      </c>
      <c r="E34">
        <v>8819566996.0688381</v>
      </c>
      <c r="F34">
        <v>11500000000</v>
      </c>
    </row>
    <row r="35" spans="1:6" x14ac:dyDescent="0.25">
      <c r="A35" t="s">
        <v>1225</v>
      </c>
      <c r="B35">
        <v>11524130559.46715</v>
      </c>
      <c r="C35">
        <v>10889163098.416578</v>
      </c>
      <c r="D35">
        <v>10001645902.155645</v>
      </c>
      <c r="E35">
        <v>8680132487.1916199</v>
      </c>
      <c r="F35">
        <v>11500000000</v>
      </c>
    </row>
    <row r="36" spans="1:6" x14ac:dyDescent="0.25">
      <c r="A36" t="s">
        <v>1226</v>
      </c>
      <c r="B36">
        <v>11432779316.032095</v>
      </c>
      <c r="C36">
        <v>10784522787.407495</v>
      </c>
      <c r="D36">
        <v>9880342448.6229649</v>
      </c>
      <c r="E36">
        <v>8538537618.1625261</v>
      </c>
      <c r="F36">
        <v>11500000000</v>
      </c>
    </row>
    <row r="37" spans="1:6" x14ac:dyDescent="0.25">
      <c r="A37" t="s">
        <v>1227</v>
      </c>
      <c r="B37">
        <v>11340251089.007915</v>
      </c>
      <c r="C37">
        <v>10679682531.156748</v>
      </c>
      <c r="D37">
        <v>9760210292.8097897</v>
      </c>
      <c r="E37">
        <v>8400144508.0613966</v>
      </c>
      <c r="F37">
        <v>11500000000</v>
      </c>
    </row>
    <row r="38" spans="1:6" x14ac:dyDescent="0.25">
      <c r="A38" t="s">
        <v>1228</v>
      </c>
      <c r="B38">
        <v>11243490835.684898</v>
      </c>
      <c r="C38">
        <v>10570599574.596087</v>
      </c>
      <c r="D38">
        <v>9635950196.4650269</v>
      </c>
      <c r="E38">
        <v>8258073586.9367762</v>
      </c>
      <c r="F38">
        <v>11500000000</v>
      </c>
    </row>
    <row r="39" spans="1:6" x14ac:dyDescent="0.25">
      <c r="A39" t="s">
        <v>1229</v>
      </c>
      <c r="B39">
        <v>11146598508.182539</v>
      </c>
      <c r="C39">
        <v>10462304846.959146</v>
      </c>
      <c r="D39">
        <v>9513757176.8807278</v>
      </c>
      <c r="E39">
        <v>8119931169.5941277</v>
      </c>
      <c r="F39">
        <v>11500000000</v>
      </c>
    </row>
    <row r="40" spans="1:6" x14ac:dyDescent="0.25">
      <c r="A40" t="s">
        <v>1230</v>
      </c>
      <c r="B40">
        <v>11056237244.918125</v>
      </c>
      <c r="C40">
        <v>10359889901.390934</v>
      </c>
      <c r="D40">
        <v>9396668919.4171829</v>
      </c>
      <c r="E40">
        <v>7986028029.1432686</v>
      </c>
      <c r="F40">
        <v>11500000000</v>
      </c>
    </row>
    <row r="41" spans="1:6" x14ac:dyDescent="0.25">
      <c r="A41" t="s">
        <v>1231</v>
      </c>
      <c r="B41">
        <v>10961648720.686968</v>
      </c>
      <c r="C41">
        <v>10253837965.775776</v>
      </c>
      <c r="D41">
        <v>9276824239.3481312</v>
      </c>
      <c r="E41">
        <v>7850780821.6093397</v>
      </c>
      <c r="F41">
        <v>11500000000</v>
      </c>
    </row>
    <row r="42" spans="1:6" x14ac:dyDescent="0.25">
      <c r="A42" t="s">
        <v>1232</v>
      </c>
      <c r="B42">
        <v>10862679749.382545</v>
      </c>
      <c r="C42">
        <v>10144580814.090506</v>
      </c>
      <c r="D42">
        <v>9155387946.2455692</v>
      </c>
      <c r="E42">
        <v>7716251235.6022434</v>
      </c>
      <c r="F42">
        <v>11500000000</v>
      </c>
    </row>
    <row r="43" spans="1:6" x14ac:dyDescent="0.25">
      <c r="A43" t="s">
        <v>1233</v>
      </c>
      <c r="B43">
        <v>10766360079.38604</v>
      </c>
      <c r="C43">
        <v>10037575152.359047</v>
      </c>
      <c r="D43">
        <v>9035777917.3339996</v>
      </c>
      <c r="E43">
        <v>7583187173.7575588</v>
      </c>
      <c r="F43">
        <v>11500000000</v>
      </c>
    </row>
    <row r="44" spans="1:6" x14ac:dyDescent="0.25">
      <c r="A44" t="s">
        <v>1234</v>
      </c>
      <c r="B44">
        <v>10668339027.997398</v>
      </c>
      <c r="C44">
        <v>9929863493.8118343</v>
      </c>
      <c r="D44">
        <v>8916815566.8733025</v>
      </c>
      <c r="E44">
        <v>7452673491.7696829</v>
      </c>
      <c r="F44">
        <v>11500000000</v>
      </c>
    </row>
    <row r="45" spans="1:6" x14ac:dyDescent="0.25">
      <c r="A45" t="s">
        <v>1235</v>
      </c>
      <c r="B45">
        <v>10573931934.953302</v>
      </c>
      <c r="C45">
        <v>9825298630.0333157</v>
      </c>
      <c r="D45">
        <v>8800479947.3537292</v>
      </c>
      <c r="E45">
        <v>7324285895.8039513</v>
      </c>
      <c r="F45">
        <v>11500000000</v>
      </c>
    </row>
    <row r="46" spans="1:6" x14ac:dyDescent="0.25">
      <c r="A46" t="s">
        <v>1236</v>
      </c>
      <c r="B46">
        <v>10479605892.011469</v>
      </c>
      <c r="C46">
        <v>9721135084.8668556</v>
      </c>
      <c r="D46">
        <v>8685036930.9124069</v>
      </c>
      <c r="E46">
        <v>7197591914.1204834</v>
      </c>
      <c r="F46">
        <v>11500000000</v>
      </c>
    </row>
    <row r="47" spans="1:6" x14ac:dyDescent="0.25">
      <c r="A47" t="s">
        <v>1237</v>
      </c>
      <c r="B47">
        <v>10388523508.301046</v>
      </c>
      <c r="C47">
        <v>9621880916.8523693</v>
      </c>
      <c r="D47">
        <v>8576612431.4017487</v>
      </c>
      <c r="E47">
        <v>7080539443.9385672</v>
      </c>
      <c r="F47">
        <v>11500000000</v>
      </c>
    </row>
    <row r="48" spans="1:6" x14ac:dyDescent="0.25">
      <c r="A48" t="s">
        <v>1238</v>
      </c>
      <c r="B48">
        <v>10299390335.424536</v>
      </c>
      <c r="C48">
        <v>9523146108.93536</v>
      </c>
      <c r="D48">
        <v>8467015366.6426029</v>
      </c>
      <c r="E48">
        <v>6960453377.5454397</v>
      </c>
      <c r="F48">
        <v>11500000000</v>
      </c>
    </row>
    <row r="49" spans="1:6" x14ac:dyDescent="0.25">
      <c r="A49" t="s">
        <v>1239</v>
      </c>
      <c r="B49">
        <v>10207120319.490713</v>
      </c>
      <c r="C49">
        <v>9422338978.1144543</v>
      </c>
      <c r="D49">
        <v>8356768896.7788773</v>
      </c>
      <c r="E49">
        <v>6841662654.7691231</v>
      </c>
      <c r="F49">
        <v>11500000000</v>
      </c>
    </row>
    <row r="50" spans="1:6" x14ac:dyDescent="0.25">
      <c r="A50" t="s">
        <v>1240</v>
      </c>
      <c r="B50">
        <v>10114669968.095743</v>
      </c>
      <c r="C50">
        <v>9321160497.0257854</v>
      </c>
      <c r="D50">
        <v>8246007900.6675148</v>
      </c>
      <c r="E50">
        <v>6722388854.062295</v>
      </c>
      <c r="F50">
        <v>11500000000</v>
      </c>
    </row>
    <row r="51" spans="1:6" x14ac:dyDescent="0.25">
      <c r="A51" t="s">
        <v>1241</v>
      </c>
      <c r="B51">
        <v>10023678533.027611</v>
      </c>
      <c r="C51">
        <v>9222145282.6123428</v>
      </c>
      <c r="D51">
        <v>8138333589.6184053</v>
      </c>
      <c r="E51">
        <v>6607413022.0522518</v>
      </c>
      <c r="F51">
        <v>11500000000</v>
      </c>
    </row>
    <row r="52" spans="1:6" x14ac:dyDescent="0.25">
      <c r="A52" t="s">
        <v>1242</v>
      </c>
      <c r="B52">
        <v>9936055757.9948959</v>
      </c>
      <c r="C52">
        <v>9126024463.6215153</v>
      </c>
      <c r="D52">
        <v>8033027420.493762</v>
      </c>
      <c r="E52">
        <v>6494292368.0550518</v>
      </c>
      <c r="F52">
        <v>11500000000</v>
      </c>
    </row>
    <row r="53" spans="1:6" x14ac:dyDescent="0.25">
      <c r="A53" t="s">
        <v>1243</v>
      </c>
      <c r="B53">
        <v>9845537243.7360668</v>
      </c>
      <c r="C53">
        <v>9027548016.8909645</v>
      </c>
      <c r="D53">
        <v>7926136016.1864853</v>
      </c>
      <c r="E53">
        <v>6380735279.8713379</v>
      </c>
      <c r="F53">
        <v>11500000000</v>
      </c>
    </row>
    <row r="54" spans="1:6" x14ac:dyDescent="0.25">
      <c r="A54" t="s">
        <v>1244</v>
      </c>
      <c r="B54">
        <v>9762495153.5813942</v>
      </c>
      <c r="C54">
        <v>8936712351.0583153</v>
      </c>
      <c r="D54">
        <v>7827070765.6221199</v>
      </c>
      <c r="E54">
        <v>6275156339.2168274</v>
      </c>
      <c r="F54">
        <v>11500000000</v>
      </c>
    </row>
    <row r="55" spans="1:6" x14ac:dyDescent="0.25">
      <c r="A55" t="s">
        <v>1245</v>
      </c>
      <c r="B55">
        <v>9679624029.4344444</v>
      </c>
      <c r="C55">
        <v>8845822409.8392582</v>
      </c>
      <c r="D55">
        <v>7727762922.0978918</v>
      </c>
      <c r="E55">
        <v>6169297300.261817</v>
      </c>
      <c r="F55">
        <v>11500000000</v>
      </c>
    </row>
    <row r="56" spans="1:6" x14ac:dyDescent="0.25">
      <c r="A56" t="s">
        <v>1246</v>
      </c>
      <c r="B56">
        <v>9585116573.7430897</v>
      </c>
      <c r="C56">
        <v>8745077983.8150921</v>
      </c>
      <c r="D56">
        <v>7620948517.2618971</v>
      </c>
      <c r="E56">
        <v>6059084661.219408</v>
      </c>
      <c r="F56">
        <v>11500000000</v>
      </c>
    </row>
    <row r="57" spans="1:6" x14ac:dyDescent="0.25">
      <c r="A57" t="s">
        <v>1247</v>
      </c>
      <c r="B57">
        <v>9501269481.4661522</v>
      </c>
      <c r="C57">
        <v>8653876689.8395786</v>
      </c>
      <c r="D57">
        <v>7522291113.0999537</v>
      </c>
      <c r="E57">
        <v>5955315153.7174549</v>
      </c>
      <c r="F57">
        <v>11500000000</v>
      </c>
    </row>
    <row r="58" spans="1:6" x14ac:dyDescent="0.25">
      <c r="A58" t="s">
        <v>1248</v>
      </c>
      <c r="B58">
        <v>9417960048.8544807</v>
      </c>
      <c r="C58">
        <v>8563448484.1331863</v>
      </c>
      <c r="D58">
        <v>7424756519.4025908</v>
      </c>
      <c r="E58">
        <v>5853201139.6802731</v>
      </c>
      <c r="F58">
        <v>9000000000</v>
      </c>
    </row>
    <row r="59" spans="1:6" x14ac:dyDescent="0.25">
      <c r="A59" t="s">
        <v>1249</v>
      </c>
      <c r="B59">
        <v>9335061498.6113625</v>
      </c>
      <c r="C59">
        <v>8475067230.3797636</v>
      </c>
      <c r="D59">
        <v>7331246043.84552</v>
      </c>
      <c r="E59">
        <v>5757368647.2549353</v>
      </c>
      <c r="F59">
        <v>9000000000</v>
      </c>
    </row>
    <row r="60" spans="1:6" x14ac:dyDescent="0.25">
      <c r="A60" t="s">
        <v>1250</v>
      </c>
      <c r="B60">
        <v>9252679407.6472416</v>
      </c>
      <c r="C60">
        <v>8386027117.4262953</v>
      </c>
      <c r="D60">
        <v>7235774076.6928473</v>
      </c>
      <c r="E60">
        <v>5658324643.8987465</v>
      </c>
      <c r="F60">
        <v>9000000000</v>
      </c>
    </row>
    <row r="61" spans="1:6" x14ac:dyDescent="0.25">
      <c r="A61" t="s">
        <v>1251</v>
      </c>
      <c r="B61">
        <v>9170465349.6942005</v>
      </c>
      <c r="C61">
        <v>8297871064.3198824</v>
      </c>
      <c r="D61">
        <v>7142087812.3200684</v>
      </c>
      <c r="E61">
        <v>5562168381.0448151</v>
      </c>
      <c r="F61">
        <v>9000000000</v>
      </c>
    </row>
    <row r="62" spans="1:6" x14ac:dyDescent="0.25">
      <c r="A62" t="s">
        <v>1252</v>
      </c>
      <c r="B62">
        <v>9087528802.2292137</v>
      </c>
      <c r="C62">
        <v>8208879629.3306456</v>
      </c>
      <c r="D62">
        <v>7047522702.9993057</v>
      </c>
      <c r="E62">
        <v>5465275377.5235052</v>
      </c>
      <c r="F62">
        <v>9000000000</v>
      </c>
    </row>
    <row r="63" spans="1:6" x14ac:dyDescent="0.25">
      <c r="A63" t="s">
        <v>1253</v>
      </c>
      <c r="B63">
        <v>9005304586.3743629</v>
      </c>
      <c r="C63">
        <v>8121253258.6348248</v>
      </c>
      <c r="D63">
        <v>6955132651.6044436</v>
      </c>
      <c r="E63">
        <v>5371518389.3643293</v>
      </c>
      <c r="F63">
        <v>9000000000</v>
      </c>
    </row>
    <row r="64" spans="1:6" x14ac:dyDescent="0.25">
      <c r="A64" t="s">
        <v>1254</v>
      </c>
      <c r="B64">
        <v>8923115811.8843975</v>
      </c>
      <c r="C64">
        <v>8033484428.3922424</v>
      </c>
      <c r="D64">
        <v>6862469267.439292</v>
      </c>
      <c r="E64">
        <v>5277505341.0848322</v>
      </c>
      <c r="F64">
        <v>9000000000</v>
      </c>
    </row>
    <row r="65" spans="1:6" x14ac:dyDescent="0.25">
      <c r="A65" t="s">
        <v>1255</v>
      </c>
      <c r="B65">
        <v>8841790805.4215412</v>
      </c>
      <c r="C65">
        <v>7946766292.5881348</v>
      </c>
      <c r="D65">
        <v>6771127477.7829342</v>
      </c>
      <c r="E65">
        <v>5185204374.2732058</v>
      </c>
      <c r="F65">
        <v>9000000000</v>
      </c>
    </row>
    <row r="66" spans="1:6" x14ac:dyDescent="0.25">
      <c r="A66" t="s">
        <v>1256</v>
      </c>
      <c r="B66">
        <v>8761120299.5343304</v>
      </c>
      <c r="C66">
        <v>7861336921.2143908</v>
      </c>
      <c r="D66">
        <v>6681850064.4881525</v>
      </c>
      <c r="E66">
        <v>5095862466.1892376</v>
      </c>
      <c r="F66">
        <v>9000000000</v>
      </c>
    </row>
    <row r="67" spans="1:6" x14ac:dyDescent="0.25">
      <c r="A67" t="s">
        <v>1257</v>
      </c>
      <c r="B67">
        <v>8677618552.7620964</v>
      </c>
      <c r="C67">
        <v>7773204630.2180729</v>
      </c>
      <c r="D67">
        <v>6590138016.7545023</v>
      </c>
      <c r="E67">
        <v>5004631460.1510801</v>
      </c>
      <c r="F67">
        <v>9000000000</v>
      </c>
    </row>
    <row r="68" spans="1:6" x14ac:dyDescent="0.25">
      <c r="A68" t="s">
        <v>1258</v>
      </c>
      <c r="B68">
        <v>8596658751.9751434</v>
      </c>
      <c r="C68">
        <v>7688042809.6930056</v>
      </c>
      <c r="D68">
        <v>6501895268.4645929</v>
      </c>
      <c r="E68">
        <v>4917378575.1763678</v>
      </c>
      <c r="F68">
        <v>9000000000</v>
      </c>
    </row>
    <row r="69" spans="1:6" x14ac:dyDescent="0.25">
      <c r="A69" t="s">
        <v>1259</v>
      </c>
      <c r="B69">
        <v>8516422585.829483</v>
      </c>
      <c r="C69">
        <v>7603369344.757452</v>
      </c>
      <c r="D69">
        <v>6413932085.7292147</v>
      </c>
      <c r="E69">
        <v>4830306083.1035891</v>
      </c>
      <c r="F69">
        <v>9000000000</v>
      </c>
    </row>
    <row r="70" spans="1:6" x14ac:dyDescent="0.25">
      <c r="A70" t="s">
        <v>1260</v>
      </c>
      <c r="B70">
        <v>8436391727.6725111</v>
      </c>
      <c r="C70">
        <v>7519143974.6595201</v>
      </c>
      <c r="D70">
        <v>6326751301.9185829</v>
      </c>
      <c r="E70">
        <v>4744469698.7151127</v>
      </c>
      <c r="F70">
        <v>9000000000</v>
      </c>
    </row>
    <row r="71" spans="1:6" x14ac:dyDescent="0.25">
      <c r="A71" t="s">
        <v>1261</v>
      </c>
      <c r="B71">
        <v>8357259685.8223066</v>
      </c>
      <c r="C71">
        <v>7437203821.1632309</v>
      </c>
      <c r="D71">
        <v>6243428785.3069191</v>
      </c>
      <c r="E71">
        <v>4664070299.8206596</v>
      </c>
      <c r="F71">
        <v>9000000000</v>
      </c>
    </row>
    <row r="72" spans="1:6" x14ac:dyDescent="0.25">
      <c r="A72" t="s">
        <v>1262</v>
      </c>
      <c r="B72">
        <v>8278168270.1192627</v>
      </c>
      <c r="C72">
        <v>7354324956.8661308</v>
      </c>
      <c r="D72">
        <v>6158151756.5780678</v>
      </c>
      <c r="E72">
        <v>4580880177.7617931</v>
      </c>
      <c r="F72">
        <v>9000000000</v>
      </c>
    </row>
    <row r="73" spans="1:6" x14ac:dyDescent="0.25">
      <c r="A73" t="s">
        <v>1263</v>
      </c>
      <c r="B73">
        <v>8199855155.5205669</v>
      </c>
      <c r="C73">
        <v>7272794342.0864973</v>
      </c>
      <c r="D73">
        <v>6074893178.9090233</v>
      </c>
      <c r="E73">
        <v>4500422363.4543533</v>
      </c>
      <c r="F73">
        <v>6500000000</v>
      </c>
    </row>
    <row r="74" spans="1:6" x14ac:dyDescent="0.25">
      <c r="A74" t="s">
        <v>1264</v>
      </c>
      <c r="B74">
        <v>8121492793.6869564</v>
      </c>
      <c r="C74">
        <v>7191074171.9250145</v>
      </c>
      <c r="D74">
        <v>5991357024.8255329</v>
      </c>
      <c r="E74">
        <v>4419737212.4372559</v>
      </c>
      <c r="F74">
        <v>6500000000</v>
      </c>
    </row>
    <row r="75" spans="1:6" x14ac:dyDescent="0.25">
      <c r="A75" t="s">
        <v>1265</v>
      </c>
      <c r="B75">
        <v>8044067019.7726002</v>
      </c>
      <c r="C75">
        <v>7110827538.4799681</v>
      </c>
      <c r="D75">
        <v>5909916496.9915009</v>
      </c>
      <c r="E75">
        <v>4341788620.8889351</v>
      </c>
      <c r="F75">
        <v>6500000000</v>
      </c>
    </row>
    <row r="76" spans="1:6" x14ac:dyDescent="0.25">
      <c r="A76" t="s">
        <v>1266</v>
      </c>
      <c r="B76">
        <v>7966227364.3109484</v>
      </c>
      <c r="C76">
        <v>7030074734.2975397</v>
      </c>
      <c r="D76">
        <v>5827942171.03228</v>
      </c>
      <c r="E76">
        <v>4263430470.5832672</v>
      </c>
      <c r="F76">
        <v>6500000000</v>
      </c>
    </row>
    <row r="77" spans="1:6" x14ac:dyDescent="0.25">
      <c r="A77" t="s">
        <v>1267</v>
      </c>
      <c r="B77">
        <v>7888715197.618557</v>
      </c>
      <c r="C77">
        <v>6949863913.7917242</v>
      </c>
      <c r="D77">
        <v>5746794738.0921955</v>
      </c>
      <c r="E77">
        <v>4186260559.578721</v>
      </c>
      <c r="F77">
        <v>6500000000</v>
      </c>
    </row>
    <row r="78" spans="1:6" x14ac:dyDescent="0.25">
      <c r="A78" t="s">
        <v>1268</v>
      </c>
      <c r="B78">
        <v>7810584901.8021135</v>
      </c>
      <c r="C78">
        <v>6869737482.6423292</v>
      </c>
      <c r="D78">
        <v>5666557414.5334759</v>
      </c>
      <c r="E78">
        <v>4110890866.2954998</v>
      </c>
      <c r="F78">
        <v>6500000000</v>
      </c>
    </row>
    <row r="79" spans="1:6" x14ac:dyDescent="0.25">
      <c r="A79" t="s">
        <v>1269</v>
      </c>
      <c r="B79">
        <v>7734234822.0707693</v>
      </c>
      <c r="C79">
        <v>6791046694.135788</v>
      </c>
      <c r="D79">
        <v>5587402548.4291649</v>
      </c>
      <c r="E79">
        <v>4036298115.6170459</v>
      </c>
      <c r="F79">
        <v>6500000000</v>
      </c>
    </row>
    <row r="80" spans="1:6" x14ac:dyDescent="0.25">
      <c r="A80" t="s">
        <v>1270</v>
      </c>
      <c r="B80">
        <v>7657054076.3719931</v>
      </c>
      <c r="C80">
        <v>6712242487.4632187</v>
      </c>
      <c r="D80">
        <v>5508973074.3931799</v>
      </c>
      <c r="E80">
        <v>3963327920.7564058</v>
      </c>
      <c r="F80">
        <v>5000000000</v>
      </c>
    </row>
    <row r="81" spans="1:6" x14ac:dyDescent="0.25">
      <c r="A81" t="s">
        <v>1271</v>
      </c>
      <c r="B81">
        <v>7579775423.3127308</v>
      </c>
      <c r="C81">
        <v>6633229762.4191647</v>
      </c>
      <c r="D81">
        <v>5430279027.6612949</v>
      </c>
      <c r="E81">
        <v>3890165898.3003092</v>
      </c>
      <c r="F81">
        <v>5000000000</v>
      </c>
    </row>
    <row r="82" spans="1:6" x14ac:dyDescent="0.25">
      <c r="A82" t="s">
        <v>1272</v>
      </c>
      <c r="B82">
        <v>7502722705.44172</v>
      </c>
      <c r="C82">
        <v>6554663136.8963251</v>
      </c>
      <c r="D82">
        <v>5352313889.4007025</v>
      </c>
      <c r="E82">
        <v>3818072503.2176247</v>
      </c>
      <c r="F82">
        <v>5000000000</v>
      </c>
    </row>
    <row r="83" spans="1:6" x14ac:dyDescent="0.25">
      <c r="A83" t="s">
        <v>1273</v>
      </c>
      <c r="B83">
        <v>7424928191.2493429</v>
      </c>
      <c r="C83">
        <v>6476406215.0949764</v>
      </c>
      <c r="D83">
        <v>5275829119.5965576</v>
      </c>
      <c r="E83">
        <v>3748597957.090445</v>
      </c>
      <c r="F83">
        <v>5000000000</v>
      </c>
    </row>
    <row r="84" spans="1:6" x14ac:dyDescent="0.25">
      <c r="A84" t="s">
        <v>1274</v>
      </c>
      <c r="B84">
        <v>7347520919.4928436</v>
      </c>
      <c r="C84">
        <v>6398017643.3192005</v>
      </c>
      <c r="D84">
        <v>5198716872.7940788</v>
      </c>
      <c r="E84">
        <v>3678162642.220892</v>
      </c>
      <c r="F84">
        <v>5000000000</v>
      </c>
    </row>
    <row r="85" spans="1:6" x14ac:dyDescent="0.25">
      <c r="A85" t="s">
        <v>1275</v>
      </c>
      <c r="B85">
        <v>7270424437.7846756</v>
      </c>
      <c r="C85">
        <v>6320492606.3888559</v>
      </c>
      <c r="D85">
        <v>5123083419.0752316</v>
      </c>
      <c r="E85">
        <v>3609792797.9843836</v>
      </c>
      <c r="F85">
        <v>5000000000</v>
      </c>
    </row>
    <row r="86" spans="1:6" x14ac:dyDescent="0.25">
      <c r="A86" t="s">
        <v>1276</v>
      </c>
      <c r="B86">
        <v>7193267595.5595961</v>
      </c>
      <c r="C86">
        <v>6242810587.810977</v>
      </c>
      <c r="D86">
        <v>5047249237.035902</v>
      </c>
      <c r="E86">
        <v>3541295904.9241996</v>
      </c>
      <c r="F86">
        <v>5000000000</v>
      </c>
    </row>
    <row r="87" spans="1:6" x14ac:dyDescent="0.25">
      <c r="A87" t="s">
        <v>1277</v>
      </c>
      <c r="B87">
        <v>7119413073.3167477</v>
      </c>
      <c r="C87">
        <v>6168572787.5033579</v>
      </c>
      <c r="D87">
        <v>4974953819.8990889</v>
      </c>
      <c r="E87">
        <v>3476262818.9679308</v>
      </c>
      <c r="F87">
        <v>5000000000</v>
      </c>
    </row>
    <row r="88" spans="1:6" x14ac:dyDescent="0.25">
      <c r="A88" t="s">
        <v>1278</v>
      </c>
      <c r="B88">
        <v>7044535923.1534672</v>
      </c>
      <c r="C88">
        <v>6093343609.5354462</v>
      </c>
      <c r="D88">
        <v>4901783460.2832375</v>
      </c>
      <c r="E88">
        <v>3410627514.0980601</v>
      </c>
      <c r="F88">
        <v>5000000000</v>
      </c>
    </row>
    <row r="89" spans="1:6" x14ac:dyDescent="0.25">
      <c r="A89" t="s">
        <v>1279</v>
      </c>
      <c r="B89">
        <v>6970029961.5465908</v>
      </c>
      <c r="C89">
        <v>6018672399.2060556</v>
      </c>
      <c r="D89">
        <v>4829400812.6604748</v>
      </c>
      <c r="E89">
        <v>3346031611.3931508</v>
      </c>
      <c r="F89">
        <v>5000000000</v>
      </c>
    </row>
    <row r="90" spans="1:6" x14ac:dyDescent="0.25">
      <c r="A90" t="s">
        <v>1280</v>
      </c>
      <c r="B90">
        <v>6897347456.325676</v>
      </c>
      <c r="C90">
        <v>5946134446.2161989</v>
      </c>
      <c r="D90">
        <v>4759452949.1296339</v>
      </c>
      <c r="E90">
        <v>3284051129.5604978</v>
      </c>
      <c r="F90">
        <v>5000000000</v>
      </c>
    </row>
    <row r="91" spans="1:6" x14ac:dyDescent="0.25">
      <c r="A91" t="s">
        <v>1281</v>
      </c>
      <c r="B91">
        <v>6825906611.6994877</v>
      </c>
      <c r="C91">
        <v>5874565381.1380177</v>
      </c>
      <c r="D91">
        <v>4690208481.5702248</v>
      </c>
      <c r="E91">
        <v>3222564655.2168341</v>
      </c>
      <c r="F91">
        <v>5000000000</v>
      </c>
    </row>
    <row r="92" spans="1:6" x14ac:dyDescent="0.25">
      <c r="A92" t="s">
        <v>1282</v>
      </c>
      <c r="B92">
        <v>6753730568.8446102</v>
      </c>
      <c r="C92">
        <v>5802908074.885232</v>
      </c>
      <c r="D92">
        <v>4621594782.2095346</v>
      </c>
      <c r="E92">
        <v>3162404646.593781</v>
      </c>
      <c r="F92">
        <v>5000000000</v>
      </c>
    </row>
    <row r="93" spans="1:6" x14ac:dyDescent="0.25">
      <c r="A93" t="s">
        <v>1283</v>
      </c>
      <c r="B93">
        <v>6681732284.6762686</v>
      </c>
      <c r="C93">
        <v>5731308814.5894308</v>
      </c>
      <c r="D93">
        <v>4552962528.1602316</v>
      </c>
      <c r="E93">
        <v>3102246268.1472626</v>
      </c>
      <c r="F93">
        <v>5000000000</v>
      </c>
    </row>
    <row r="94" spans="1:6" x14ac:dyDescent="0.25">
      <c r="A94" t="s">
        <v>1284</v>
      </c>
      <c r="B94">
        <v>6610481963.5339861</v>
      </c>
      <c r="C94">
        <v>5660576219.6075993</v>
      </c>
      <c r="D94">
        <v>4485336203.6230516</v>
      </c>
      <c r="E94">
        <v>3043223269.5255165</v>
      </c>
      <c r="F94">
        <v>2500000000</v>
      </c>
    </row>
    <row r="95" spans="1:6" x14ac:dyDescent="0.25">
      <c r="A95" t="s">
        <v>1285</v>
      </c>
      <c r="B95">
        <v>6539336622.4698277</v>
      </c>
      <c r="C95">
        <v>5591075216.778327</v>
      </c>
      <c r="D95">
        <v>4420086923.9768677</v>
      </c>
      <c r="E95">
        <v>2987477449.2854595</v>
      </c>
      <c r="F95">
        <v>2500000000</v>
      </c>
    </row>
    <row r="96" spans="1:6" x14ac:dyDescent="0.25">
      <c r="A96" t="s">
        <v>1286</v>
      </c>
      <c r="B96">
        <v>6469797251.7165222</v>
      </c>
      <c r="C96">
        <v>5522237630.9485378</v>
      </c>
      <c r="D96">
        <v>4354563813.4442434</v>
      </c>
      <c r="E96">
        <v>2930725239.0588264</v>
      </c>
      <c r="F96">
        <v>2500000000</v>
      </c>
    </row>
    <row r="97" spans="1:6" x14ac:dyDescent="0.25">
      <c r="A97" t="s">
        <v>1287</v>
      </c>
      <c r="B97">
        <v>6396402552.9488373</v>
      </c>
      <c r="C97">
        <v>5450630829.4767056</v>
      </c>
      <c r="D97">
        <v>4287519455.5493927</v>
      </c>
      <c r="E97">
        <v>2873774139.9061813</v>
      </c>
      <c r="F97">
        <v>2500000000</v>
      </c>
    </row>
    <row r="98" spans="1:6" x14ac:dyDescent="0.25">
      <c r="A98" t="s">
        <v>1288</v>
      </c>
      <c r="B98">
        <v>6324685492.4586468</v>
      </c>
      <c r="C98">
        <v>5380376828.4291201</v>
      </c>
      <c r="D98">
        <v>4221493471.5436749</v>
      </c>
      <c r="E98">
        <v>2817534679.1391759</v>
      </c>
      <c r="F98">
        <v>2500000000</v>
      </c>
    </row>
    <row r="99" spans="1:6" x14ac:dyDescent="0.25">
      <c r="A99" t="s">
        <v>1289</v>
      </c>
      <c r="B99">
        <v>6255347979.4321156</v>
      </c>
      <c r="C99">
        <v>5312657200.2122011</v>
      </c>
      <c r="D99">
        <v>4158100573.3514671</v>
      </c>
      <c r="E99">
        <v>2763848421.4179382</v>
      </c>
      <c r="F99">
        <v>2500000000</v>
      </c>
    </row>
    <row r="100" spans="1:6" x14ac:dyDescent="0.25">
      <c r="A100" t="s">
        <v>1290</v>
      </c>
      <c r="B100">
        <v>6187088689.7789068</v>
      </c>
      <c r="C100">
        <v>5245772358.7754526</v>
      </c>
      <c r="D100">
        <v>4095309500.6362147</v>
      </c>
      <c r="E100">
        <v>2710582187.9749722</v>
      </c>
      <c r="F100">
        <v>2500000000</v>
      </c>
    </row>
    <row r="101" spans="1:6" x14ac:dyDescent="0.25">
      <c r="A101" t="s">
        <v>1291</v>
      </c>
      <c r="B101">
        <v>6114901872.7193184</v>
      </c>
      <c r="C101">
        <v>5175774780.4241829</v>
      </c>
      <c r="D101">
        <v>4030387020.0309052</v>
      </c>
      <c r="E101">
        <v>2656312844.5868874</v>
      </c>
      <c r="F101">
        <v>2500000000</v>
      </c>
    </row>
    <row r="102" spans="1:6" x14ac:dyDescent="0.25">
      <c r="A102" t="s">
        <v>1292</v>
      </c>
      <c r="B102">
        <v>6047997837.7303877</v>
      </c>
      <c r="C102">
        <v>5110743271.0150356</v>
      </c>
      <c r="D102">
        <v>3969951619.588253</v>
      </c>
      <c r="E102">
        <v>2605756132.1177635</v>
      </c>
      <c r="F102">
        <v>2500000000</v>
      </c>
    </row>
    <row r="103" spans="1:6" x14ac:dyDescent="0.25">
      <c r="A103" t="s">
        <v>1293</v>
      </c>
      <c r="B103">
        <v>5979590076.6538715</v>
      </c>
      <c r="C103">
        <v>5044366464.8620415</v>
      </c>
      <c r="D103">
        <v>3908425799.5296998</v>
      </c>
      <c r="E103">
        <v>2554506694.9501619</v>
      </c>
      <c r="F103">
        <v>2500000000</v>
      </c>
    </row>
    <row r="104" spans="1:6" x14ac:dyDescent="0.25">
      <c r="A104" t="s">
        <v>1294</v>
      </c>
      <c r="B104">
        <v>5912058611.9862823</v>
      </c>
      <c r="C104">
        <v>4979210751.0126553</v>
      </c>
      <c r="D104">
        <v>3848447067.8242831</v>
      </c>
      <c r="E104">
        <v>2504994489.6635671</v>
      </c>
      <c r="F104">
        <v>2500000000</v>
      </c>
    </row>
    <row r="105" spans="1:6" x14ac:dyDescent="0.25">
      <c r="A105" t="s">
        <v>1295</v>
      </c>
      <c r="B105">
        <v>5846755212.8667364</v>
      </c>
      <c r="C105">
        <v>4915859573.0365362</v>
      </c>
      <c r="D105">
        <v>3789819883.9368682</v>
      </c>
      <c r="E105">
        <v>2456385057.8787069</v>
      </c>
      <c r="F105">
        <v>2500000000</v>
      </c>
    </row>
    <row r="106" spans="1:6" x14ac:dyDescent="0.25">
      <c r="A106" t="s">
        <v>1296</v>
      </c>
      <c r="B106">
        <v>5782339680.2205982</v>
      </c>
      <c r="C106">
        <v>4853454206.1029167</v>
      </c>
      <c r="D106">
        <v>3732193317.3610497</v>
      </c>
      <c r="E106">
        <v>2408788268.4028597</v>
      </c>
      <c r="F106">
        <v>2500000000</v>
      </c>
    </row>
    <row r="107" spans="1:6" x14ac:dyDescent="0.25">
      <c r="A107" t="s">
        <v>1297</v>
      </c>
      <c r="B107">
        <v>5716641669.9053431</v>
      </c>
      <c r="C107">
        <v>4790958726.4415741</v>
      </c>
      <c r="D107">
        <v>3675671917.6150808</v>
      </c>
      <c r="E107">
        <v>2363231397.3001699</v>
      </c>
      <c r="F107">
        <v>2500000000</v>
      </c>
    </row>
    <row r="108" spans="1:6" x14ac:dyDescent="0.25">
      <c r="A108" t="s">
        <v>1298</v>
      </c>
      <c r="B108">
        <v>5653358109.5719652</v>
      </c>
      <c r="C108">
        <v>4729886663.6419821</v>
      </c>
      <c r="D108">
        <v>3619587986.2979393</v>
      </c>
      <c r="E108">
        <v>2317316027.0537872</v>
      </c>
      <c r="F108">
        <v>2500000000</v>
      </c>
    </row>
    <row r="109" spans="1:6" x14ac:dyDescent="0.25">
      <c r="A109" t="s">
        <v>1299</v>
      </c>
      <c r="B109">
        <v>5587231326.8140326</v>
      </c>
      <c r="C109">
        <v>4666888779.4664097</v>
      </c>
      <c r="D109">
        <v>3562588174.2036276</v>
      </c>
      <c r="E109">
        <v>2271474327.0690422</v>
      </c>
      <c r="F109">
        <v>0</v>
      </c>
    </row>
    <row r="110" spans="1:6" x14ac:dyDescent="0.25">
      <c r="A110" t="s">
        <v>1300</v>
      </c>
      <c r="B110">
        <v>5525114318.3147211</v>
      </c>
      <c r="C110">
        <v>4607176450.0380125</v>
      </c>
      <c r="D110">
        <v>3508060781.5823932</v>
      </c>
      <c r="E110">
        <v>2227234471.7273259</v>
      </c>
    </row>
    <row r="111" spans="1:6" x14ac:dyDescent="0.25">
      <c r="A111" t="s">
        <v>1301</v>
      </c>
      <c r="B111">
        <v>5462881524.5408754</v>
      </c>
      <c r="C111">
        <v>4547805887.8102283</v>
      </c>
      <c r="D111">
        <v>3454331005.4368844</v>
      </c>
      <c r="E111">
        <v>2184131912.8379383</v>
      </c>
    </row>
    <row r="112" spans="1:6" x14ac:dyDescent="0.25">
      <c r="A112" t="s">
        <v>1302</v>
      </c>
      <c r="B112">
        <v>5400483694.1031408</v>
      </c>
      <c r="C112">
        <v>4488234873.3344173</v>
      </c>
      <c r="D112">
        <v>3400413251.0625954</v>
      </c>
      <c r="E112">
        <v>2140933773.1403644</v>
      </c>
    </row>
    <row r="113" spans="1:5" x14ac:dyDescent="0.25">
      <c r="A113" t="s">
        <v>1303</v>
      </c>
      <c r="B113">
        <v>5339345411.0522738</v>
      </c>
      <c r="C113">
        <v>4429897859.4573174</v>
      </c>
      <c r="D113">
        <v>3347679938.2861028</v>
      </c>
      <c r="E113">
        <v>2098804963.3207884</v>
      </c>
    </row>
    <row r="114" spans="1:5" x14ac:dyDescent="0.25">
      <c r="A114" t="s">
        <v>1304</v>
      </c>
      <c r="B114">
        <v>5278086893.682951</v>
      </c>
      <c r="C114">
        <v>4371885627.931982</v>
      </c>
      <c r="D114">
        <v>3295708379.1538987</v>
      </c>
      <c r="E114">
        <v>2057751905.3005133</v>
      </c>
    </row>
    <row r="115" spans="1:5" x14ac:dyDescent="0.25">
      <c r="A115" t="s">
        <v>1305</v>
      </c>
      <c r="B115">
        <v>5217741683.5799093</v>
      </c>
      <c r="C115">
        <v>4314570897.3764696</v>
      </c>
      <c r="D115">
        <v>3244230380.0948305</v>
      </c>
      <c r="E115">
        <v>2017030859.5414689</v>
      </c>
    </row>
    <row r="116" spans="1:5" x14ac:dyDescent="0.25">
      <c r="A116" t="s">
        <v>1306</v>
      </c>
      <c r="B116">
        <v>5157236360.1180868</v>
      </c>
      <c r="C116">
        <v>4257538966.7369571</v>
      </c>
      <c r="D116">
        <v>3193467317.8132758</v>
      </c>
      <c r="E116">
        <v>1977331182.5936062</v>
      </c>
    </row>
    <row r="117" spans="1:5" x14ac:dyDescent="0.25">
      <c r="A117" t="s">
        <v>1307</v>
      </c>
      <c r="B117">
        <v>5096695308.1904964</v>
      </c>
      <c r="C117">
        <v>4200423174.5819697</v>
      </c>
      <c r="D117">
        <v>3142613582.4641333</v>
      </c>
      <c r="E117">
        <v>1937601857.4093149</v>
      </c>
    </row>
    <row r="118" spans="1:5" x14ac:dyDescent="0.25">
      <c r="A118" t="s">
        <v>1308</v>
      </c>
      <c r="B118">
        <v>5036863808.1185074</v>
      </c>
      <c r="C118">
        <v>4144072662.9235306</v>
      </c>
      <c r="D118">
        <v>3092568955.8087716</v>
      </c>
      <c r="E118">
        <v>1898670358.9552901</v>
      </c>
    </row>
    <row r="119" spans="1:5" x14ac:dyDescent="0.25">
      <c r="A119" t="s">
        <v>1309</v>
      </c>
      <c r="B119">
        <v>4976758735.2260752</v>
      </c>
      <c r="C119">
        <v>4088348077.8673439</v>
      </c>
      <c r="D119">
        <v>3043974503.4541655</v>
      </c>
      <c r="E119">
        <v>1861685002.5019145</v>
      </c>
    </row>
    <row r="120" spans="1:5" x14ac:dyDescent="0.25">
      <c r="A120" t="s">
        <v>1310</v>
      </c>
      <c r="B120">
        <v>4917255487.1339264</v>
      </c>
      <c r="C120">
        <v>4032615632.9087949</v>
      </c>
      <c r="D120">
        <v>2994843058.5385904</v>
      </c>
      <c r="E120">
        <v>1823878390.8283298</v>
      </c>
    </row>
    <row r="121" spans="1:5" x14ac:dyDescent="0.25">
      <c r="A121" t="s">
        <v>1311</v>
      </c>
      <c r="B121">
        <v>4858063560.4935732</v>
      </c>
      <c r="C121">
        <v>3977533157.7542291</v>
      </c>
      <c r="D121">
        <v>2946665343.2741156</v>
      </c>
      <c r="E121">
        <v>1787181696.6428721</v>
      </c>
    </row>
    <row r="122" spans="1:5" x14ac:dyDescent="0.25">
      <c r="A122" t="s">
        <v>1312</v>
      </c>
      <c r="B122">
        <v>4799274849.2465868</v>
      </c>
      <c r="C122">
        <v>3922735424.5106306</v>
      </c>
      <c r="D122">
        <v>2898678950.5568404</v>
      </c>
      <c r="E122">
        <v>1750631058.2961833</v>
      </c>
    </row>
    <row r="123" spans="1:5" x14ac:dyDescent="0.25">
      <c r="A123" t="s">
        <v>1313</v>
      </c>
      <c r="B123">
        <v>4740703836.1260538</v>
      </c>
      <c r="C123">
        <v>3868501594.8038583</v>
      </c>
      <c r="D123">
        <v>2851567438.4599166</v>
      </c>
      <c r="E123">
        <v>1715118939.383652</v>
      </c>
    </row>
    <row r="124" spans="1:5" x14ac:dyDescent="0.25">
      <c r="A124" t="s">
        <v>1314</v>
      </c>
      <c r="B124">
        <v>4683252706.9372778</v>
      </c>
      <c r="C124">
        <v>3815138664.8213983</v>
      </c>
      <c r="D124">
        <v>2805080227.9772024</v>
      </c>
      <c r="E124">
        <v>1680012458.5026894</v>
      </c>
    </row>
    <row r="125" spans="1:5" x14ac:dyDescent="0.25">
      <c r="A125" t="s">
        <v>1315</v>
      </c>
      <c r="B125">
        <v>4625415458.0479097</v>
      </c>
      <c r="C125">
        <v>3761631608.5154872</v>
      </c>
      <c r="D125">
        <v>2758705327.5798712</v>
      </c>
      <c r="E125">
        <v>1645239578.4237037</v>
      </c>
    </row>
    <row r="126" spans="1:5" x14ac:dyDescent="0.25">
      <c r="A126" t="s">
        <v>1316</v>
      </c>
      <c r="B126">
        <v>4567546007.9590902</v>
      </c>
      <c r="C126">
        <v>3708472002.7439871</v>
      </c>
      <c r="D126">
        <v>2713025179.2185984</v>
      </c>
      <c r="E126">
        <v>1611364319.3419185</v>
      </c>
    </row>
    <row r="127" spans="1:5" x14ac:dyDescent="0.25">
      <c r="A127" t="s">
        <v>1317</v>
      </c>
      <c r="B127">
        <v>4510828586.542861</v>
      </c>
      <c r="C127">
        <v>3656210378.5893946</v>
      </c>
      <c r="D127">
        <v>2667989338.467998</v>
      </c>
      <c r="E127">
        <v>1577904183.8082998</v>
      </c>
    </row>
    <row r="128" spans="1:5" x14ac:dyDescent="0.25">
      <c r="A128" t="s">
        <v>1318</v>
      </c>
      <c r="B128">
        <v>4454690928.6790972</v>
      </c>
      <c r="C128">
        <v>3604781877.6190424</v>
      </c>
      <c r="D128">
        <v>2623986951.1781883</v>
      </c>
      <c r="E128">
        <v>1545518800.4349749</v>
      </c>
    </row>
    <row r="129" spans="1:5" x14ac:dyDescent="0.25">
      <c r="A129" t="s">
        <v>1319</v>
      </c>
      <c r="B129">
        <v>4399015781.9377642</v>
      </c>
      <c r="C129">
        <v>3553691410.4698586</v>
      </c>
      <c r="D129">
        <v>2580218503.7604189</v>
      </c>
      <c r="E129">
        <v>1513302419.2712557</v>
      </c>
    </row>
    <row r="130" spans="1:5" x14ac:dyDescent="0.25">
      <c r="A130" t="s">
        <v>1320</v>
      </c>
      <c r="B130">
        <v>4343048838.3923254</v>
      </c>
      <c r="C130">
        <v>3502528555.295733</v>
      </c>
      <c r="D130">
        <v>2536603284.1097536</v>
      </c>
      <c r="E130">
        <v>1481420707.3052683</v>
      </c>
    </row>
    <row r="131" spans="1:5" x14ac:dyDescent="0.25">
      <c r="A131" t="s">
        <v>1321</v>
      </c>
      <c r="B131">
        <v>4287032385.0990891</v>
      </c>
      <c r="C131">
        <v>3451867186.5627165</v>
      </c>
      <c r="D131">
        <v>2493965175.8588462</v>
      </c>
      <c r="E131">
        <v>1450747373.0956709</v>
      </c>
    </row>
    <row r="132" spans="1:5" x14ac:dyDescent="0.25">
      <c r="A132" t="s">
        <v>1322</v>
      </c>
      <c r="B132">
        <v>4232125901.8089728</v>
      </c>
      <c r="C132">
        <v>3401877504.4290457</v>
      </c>
      <c r="D132">
        <v>2451596946.2330074</v>
      </c>
      <c r="E132">
        <v>1420061323.2729003</v>
      </c>
    </row>
    <row r="133" spans="1:5" x14ac:dyDescent="0.25">
      <c r="A133" t="s">
        <v>1323</v>
      </c>
      <c r="B133">
        <v>4177465191.4721742</v>
      </c>
      <c r="C133">
        <v>3352428256.5171847</v>
      </c>
      <c r="D133">
        <v>2410014525.6104107</v>
      </c>
      <c r="E133">
        <v>1390252776.4151495</v>
      </c>
    </row>
    <row r="134" spans="1:5" x14ac:dyDescent="0.25">
      <c r="A134" t="s">
        <v>1324</v>
      </c>
      <c r="B134">
        <v>4122890697.0184731</v>
      </c>
      <c r="C134">
        <v>3303020377.3743491</v>
      </c>
      <c r="D134">
        <v>2368457049.712379</v>
      </c>
      <c r="E134">
        <v>1360492788.2206087</v>
      </c>
    </row>
    <row r="135" spans="1:5" x14ac:dyDescent="0.25">
      <c r="A135" t="s">
        <v>1325</v>
      </c>
      <c r="B135">
        <v>4068657224.8036442</v>
      </c>
      <c r="C135">
        <v>3254221388.5178647</v>
      </c>
      <c r="D135">
        <v>2327722062.8971548</v>
      </c>
      <c r="E135">
        <v>1331612725.8071153</v>
      </c>
    </row>
    <row r="136" spans="1:5" x14ac:dyDescent="0.25">
      <c r="A136" t="s">
        <v>1326</v>
      </c>
      <c r="B136">
        <v>4014128071.144505</v>
      </c>
      <c r="C136">
        <v>3205162078.0965505</v>
      </c>
      <c r="D136">
        <v>2286799646.6689553</v>
      </c>
      <c r="E136">
        <v>1302661416.3978944</v>
      </c>
    </row>
    <row r="137" spans="1:5" x14ac:dyDescent="0.25">
      <c r="A137" t="s">
        <v>1327</v>
      </c>
      <c r="B137">
        <v>3959678863.2524648</v>
      </c>
      <c r="C137">
        <v>3156323548.8593693</v>
      </c>
      <c r="D137">
        <v>2246227444.2435751</v>
      </c>
      <c r="E137">
        <v>1274130119.3827727</v>
      </c>
    </row>
    <row r="138" spans="1:5" x14ac:dyDescent="0.25">
      <c r="A138" t="s">
        <v>1328</v>
      </c>
      <c r="B138">
        <v>3906223280.9351568</v>
      </c>
      <c r="C138">
        <v>3108602376.2838964</v>
      </c>
      <c r="D138">
        <v>2206821241.4163389</v>
      </c>
      <c r="E138">
        <v>1246646413.8806744</v>
      </c>
    </row>
    <row r="139" spans="1:5" x14ac:dyDescent="0.25">
      <c r="A139" t="s">
        <v>1329</v>
      </c>
      <c r="B139">
        <v>3853471407.0108562</v>
      </c>
      <c r="C139">
        <v>3061420813.4714017</v>
      </c>
      <c r="D139">
        <v>2167799462.3925362</v>
      </c>
      <c r="E139">
        <v>1219415919.2294252</v>
      </c>
    </row>
    <row r="140" spans="1:5" x14ac:dyDescent="0.25">
      <c r="A140" t="s">
        <v>1330</v>
      </c>
      <c r="B140">
        <v>3801039245.3409061</v>
      </c>
      <c r="C140">
        <v>3014809004.1610761</v>
      </c>
      <c r="D140">
        <v>2129539228.8950369</v>
      </c>
      <c r="E140">
        <v>1192983629.8541749</v>
      </c>
    </row>
    <row r="141" spans="1:5" x14ac:dyDescent="0.25">
      <c r="A141" t="s">
        <v>1331</v>
      </c>
      <c r="B141">
        <v>3748636531.3632259</v>
      </c>
      <c r="C141">
        <v>2968202743.996944</v>
      </c>
      <c r="D141">
        <v>2091286318.2197664</v>
      </c>
      <c r="E141">
        <v>1166591896.3800919</v>
      </c>
    </row>
    <row r="142" spans="1:5" x14ac:dyDescent="0.25">
      <c r="A142" t="s">
        <v>1332</v>
      </c>
      <c r="B142">
        <v>3696505496.0739789</v>
      </c>
      <c r="C142">
        <v>2921960659.2375097</v>
      </c>
      <c r="D142">
        <v>2053470135.98387</v>
      </c>
      <c r="E142">
        <v>1140644918.0844076</v>
      </c>
    </row>
    <row r="143" spans="1:5" x14ac:dyDescent="0.25">
      <c r="A143" t="s">
        <v>1333</v>
      </c>
      <c r="B143">
        <v>3645382223.6174212</v>
      </c>
      <c r="C143">
        <v>2877134750.8194208</v>
      </c>
      <c r="D143">
        <v>2017322561.1071899</v>
      </c>
      <c r="E143">
        <v>1116278179.6517916</v>
      </c>
    </row>
    <row r="144" spans="1:5" x14ac:dyDescent="0.25">
      <c r="A144" t="s">
        <v>1334</v>
      </c>
      <c r="B144">
        <v>3593114776.0114131</v>
      </c>
      <c r="C144">
        <v>2831072560.0201044</v>
      </c>
      <c r="D144">
        <v>1979977414.3560817</v>
      </c>
      <c r="E144">
        <v>1090972857.3634262</v>
      </c>
    </row>
    <row r="145" spans="1:5" x14ac:dyDescent="0.25">
      <c r="A145" t="s">
        <v>1335</v>
      </c>
      <c r="B145">
        <v>3542667912.4906788</v>
      </c>
      <c r="C145">
        <v>2786742970.4955254</v>
      </c>
      <c r="D145">
        <v>1944177521.2456923</v>
      </c>
      <c r="E145">
        <v>1066855770.0595803</v>
      </c>
    </row>
    <row r="146" spans="1:5" x14ac:dyDescent="0.25">
      <c r="A146" t="s">
        <v>1336</v>
      </c>
      <c r="B146">
        <v>3492515141.019464</v>
      </c>
      <c r="C146">
        <v>2742632052.4209318</v>
      </c>
      <c r="D146">
        <v>1908537260.9866774</v>
      </c>
      <c r="E146">
        <v>1042862511.2845579</v>
      </c>
    </row>
    <row r="147" spans="1:5" x14ac:dyDescent="0.25">
      <c r="A147" t="s">
        <v>1337</v>
      </c>
      <c r="B147">
        <v>3442011231.4254708</v>
      </c>
      <c r="C147">
        <v>2698535235.2598953</v>
      </c>
      <c r="D147">
        <v>1873229361.6834559</v>
      </c>
      <c r="E147">
        <v>1019373765.4970009</v>
      </c>
    </row>
    <row r="148" spans="1:5" x14ac:dyDescent="0.25">
      <c r="A148" t="s">
        <v>1338</v>
      </c>
      <c r="B148">
        <v>3392850867.5401878</v>
      </c>
      <c r="C148">
        <v>2655481986.524251</v>
      </c>
      <c r="D148">
        <v>1838655291.5406394</v>
      </c>
      <c r="E148">
        <v>996321337.78591764</v>
      </c>
    </row>
    <row r="149" spans="1:5" x14ac:dyDescent="0.25">
      <c r="A149" t="s">
        <v>1339</v>
      </c>
      <c r="B149">
        <v>3343819359.7454038</v>
      </c>
      <c r="C149">
        <v>2612667698.7144675</v>
      </c>
      <c r="D149">
        <v>1804409999.2132113</v>
      </c>
      <c r="E149">
        <v>973623303.74892342</v>
      </c>
    </row>
    <row r="150" spans="1:5" x14ac:dyDescent="0.25">
      <c r="A150" t="s">
        <v>1340</v>
      </c>
      <c r="B150">
        <v>3294340069.1149521</v>
      </c>
      <c r="C150">
        <v>2569782439.6978722</v>
      </c>
      <c r="D150">
        <v>1770423532.1129858</v>
      </c>
      <c r="E150">
        <v>951368991.45892739</v>
      </c>
    </row>
    <row r="151" spans="1:5" x14ac:dyDescent="0.25">
      <c r="A151" t="s">
        <v>1341</v>
      </c>
      <c r="B151">
        <v>3246041353.1448612</v>
      </c>
      <c r="C151">
        <v>2527811910.186636</v>
      </c>
      <c r="D151">
        <v>1737079380.1559546</v>
      </c>
      <c r="E151">
        <v>929497237.17351627</v>
      </c>
    </row>
    <row r="152" spans="1:5" x14ac:dyDescent="0.25">
      <c r="A152" t="s">
        <v>1342</v>
      </c>
      <c r="B152">
        <v>3198034765.6306882</v>
      </c>
      <c r="C152">
        <v>2486339608.3939295</v>
      </c>
      <c r="D152">
        <v>1704374881.6141744</v>
      </c>
      <c r="E152">
        <v>908258867.65772998</v>
      </c>
    </row>
    <row r="153" spans="1:5" x14ac:dyDescent="0.25">
      <c r="A153" t="s">
        <v>1343</v>
      </c>
      <c r="B153">
        <v>3150711347.3302641</v>
      </c>
      <c r="C153">
        <v>2445392996.180717</v>
      </c>
      <c r="D153">
        <v>1672042967.2252183</v>
      </c>
      <c r="E153">
        <v>887255243.62926412</v>
      </c>
    </row>
    <row r="154" spans="1:5" x14ac:dyDescent="0.25">
      <c r="A154" t="s">
        <v>1344</v>
      </c>
      <c r="B154">
        <v>3102780354.7428679</v>
      </c>
      <c r="C154">
        <v>2404107365.6843634</v>
      </c>
      <c r="D154">
        <v>1639633267.5540297</v>
      </c>
      <c r="E154">
        <v>866372147.90364802</v>
      </c>
    </row>
    <row r="155" spans="1:5" x14ac:dyDescent="0.25">
      <c r="A155" t="s">
        <v>1345</v>
      </c>
      <c r="B155">
        <v>3055457808.7305508</v>
      </c>
      <c r="C155">
        <v>2363813671.6161451</v>
      </c>
      <c r="D155">
        <v>1608448717.1876175</v>
      </c>
      <c r="E155">
        <v>846642354.04237199</v>
      </c>
    </row>
    <row r="156" spans="1:5" x14ac:dyDescent="0.25">
      <c r="A156" t="s">
        <v>1346</v>
      </c>
      <c r="B156">
        <v>3008484679.468688</v>
      </c>
      <c r="C156">
        <v>2323525977.1373959</v>
      </c>
      <c r="D156">
        <v>1577014199.2312143</v>
      </c>
      <c r="E156">
        <v>826580194.85711193</v>
      </c>
    </row>
    <row r="157" spans="1:5" x14ac:dyDescent="0.25">
      <c r="A157" t="s">
        <v>1347</v>
      </c>
      <c r="B157">
        <v>2961430286.214509</v>
      </c>
      <c r="C157">
        <v>2283430522.7064538</v>
      </c>
      <c r="D157">
        <v>1545986298.8040123</v>
      </c>
      <c r="E157">
        <v>806995505.01916218</v>
      </c>
    </row>
    <row r="158" spans="1:5" x14ac:dyDescent="0.25">
      <c r="A158" t="s">
        <v>1348</v>
      </c>
      <c r="B158">
        <v>2915092372.6058812</v>
      </c>
      <c r="C158">
        <v>2243889098.3104987</v>
      </c>
      <c r="D158">
        <v>1515351280.1166146</v>
      </c>
      <c r="E158">
        <v>787653876.50151277</v>
      </c>
    </row>
    <row r="159" spans="1:5" x14ac:dyDescent="0.25">
      <c r="A159" t="s">
        <v>1349</v>
      </c>
      <c r="B159">
        <v>2869565739.701849</v>
      </c>
      <c r="C159">
        <v>2205219410.0910077</v>
      </c>
      <c r="D159">
        <v>1485571316.1490886</v>
      </c>
      <c r="E159">
        <v>769009461.83136201</v>
      </c>
    </row>
    <row r="160" spans="1:5" x14ac:dyDescent="0.25">
      <c r="A160" t="s">
        <v>1350</v>
      </c>
      <c r="B160">
        <v>2824230073.5670762</v>
      </c>
      <c r="C160">
        <v>2166698487.5832872</v>
      </c>
      <c r="D160">
        <v>1455909138.1995549</v>
      </c>
      <c r="E160">
        <v>750462627.4795841</v>
      </c>
    </row>
    <row r="161" spans="1:5" x14ac:dyDescent="0.25">
      <c r="A161" t="s">
        <v>1351</v>
      </c>
      <c r="B161">
        <v>2779666142.1901932</v>
      </c>
      <c r="C161">
        <v>2128892946.9028187</v>
      </c>
      <c r="D161">
        <v>1426867702.7857208</v>
      </c>
      <c r="E161">
        <v>732377721.70472932</v>
      </c>
    </row>
    <row r="162" spans="1:5" x14ac:dyDescent="0.25">
      <c r="A162" t="s">
        <v>1352</v>
      </c>
      <c r="B162">
        <v>2735896106.9629822</v>
      </c>
      <c r="C162">
        <v>2091930961.7980769</v>
      </c>
      <c r="D162">
        <v>1398643398.200423</v>
      </c>
      <c r="E162">
        <v>714948073.70930803</v>
      </c>
    </row>
    <row r="163" spans="1:5" x14ac:dyDescent="0.25">
      <c r="A163" t="s">
        <v>1353</v>
      </c>
      <c r="B163">
        <v>2692172113.7637792</v>
      </c>
      <c r="C163">
        <v>2055007195.1234024</v>
      </c>
      <c r="D163">
        <v>1370462295.5377092</v>
      </c>
      <c r="E163">
        <v>697575488.40650356</v>
      </c>
    </row>
    <row r="164" spans="1:5" x14ac:dyDescent="0.25">
      <c r="A164" t="s">
        <v>1354</v>
      </c>
      <c r="B164">
        <v>2649536337.268682</v>
      </c>
      <c r="C164">
        <v>2019142479.8915226</v>
      </c>
      <c r="D164">
        <v>1343230294.1259098</v>
      </c>
      <c r="E164">
        <v>680911519.64674795</v>
      </c>
    </row>
    <row r="165" spans="1:5" x14ac:dyDescent="0.25">
      <c r="A165" t="s">
        <v>1355</v>
      </c>
      <c r="B165">
        <v>2606827796.687202</v>
      </c>
      <c r="C165">
        <v>1983226003.1285925</v>
      </c>
      <c r="D165">
        <v>1315981588.0442839</v>
      </c>
      <c r="E165">
        <v>664273054.79652369</v>
      </c>
    </row>
    <row r="166" spans="1:5" x14ac:dyDescent="0.25">
      <c r="A166" t="s">
        <v>1356</v>
      </c>
      <c r="B166">
        <v>2565434695.5626559</v>
      </c>
      <c r="C166">
        <v>1948424616.4263427</v>
      </c>
      <c r="D166">
        <v>1289600835.1852653</v>
      </c>
      <c r="E166">
        <v>648199584.82141149</v>
      </c>
    </row>
    <row r="167" spans="1:5" x14ac:dyDescent="0.25">
      <c r="A167" t="s">
        <v>1357</v>
      </c>
      <c r="B167">
        <v>2524702552.0188541</v>
      </c>
      <c r="C167">
        <v>1914551204.1413169</v>
      </c>
      <c r="D167">
        <v>1264269904.9294066</v>
      </c>
      <c r="E167">
        <v>633035774.77235329</v>
      </c>
    </row>
    <row r="168" spans="1:5" x14ac:dyDescent="0.25">
      <c r="A168" t="s">
        <v>1358</v>
      </c>
      <c r="B168">
        <v>2484053129.776732</v>
      </c>
      <c r="C168">
        <v>1880530694.0677366</v>
      </c>
      <c r="D168">
        <v>1238646367.3795097</v>
      </c>
      <c r="E168">
        <v>617578839.28249073</v>
      </c>
    </row>
    <row r="169" spans="1:5" x14ac:dyDescent="0.25">
      <c r="A169" t="s">
        <v>1359</v>
      </c>
      <c r="B169">
        <v>2443926489.5792031</v>
      </c>
      <c r="C169">
        <v>1847116317.9735167</v>
      </c>
      <c r="D169">
        <v>1213642899.193759</v>
      </c>
      <c r="E169">
        <v>602631843.41172087</v>
      </c>
    </row>
    <row r="170" spans="1:5" x14ac:dyDescent="0.25">
      <c r="A170" t="s">
        <v>1360</v>
      </c>
      <c r="B170">
        <v>2404029329.3076301</v>
      </c>
      <c r="C170">
        <v>1813880396.3081665</v>
      </c>
      <c r="D170">
        <v>1188774318.4074233</v>
      </c>
      <c r="E170">
        <v>587783229.74157524</v>
      </c>
    </row>
    <row r="171" spans="1:5" x14ac:dyDescent="0.25">
      <c r="A171" t="s">
        <v>1361</v>
      </c>
      <c r="B171">
        <v>2364251960.2914519</v>
      </c>
      <c r="C171">
        <v>1780939652.4200156</v>
      </c>
      <c r="D171">
        <v>1164312976.9815459</v>
      </c>
      <c r="E171">
        <v>573328588.55411518</v>
      </c>
    </row>
    <row r="172" spans="1:5" x14ac:dyDescent="0.25">
      <c r="A172" t="s">
        <v>1362</v>
      </c>
      <c r="B172">
        <v>2324788244.4477048</v>
      </c>
      <c r="C172">
        <v>1748242306.4085143</v>
      </c>
      <c r="D172">
        <v>1140029929.1572144</v>
      </c>
      <c r="E172">
        <v>558993467.48008716</v>
      </c>
    </row>
    <row r="173" spans="1:5" x14ac:dyDescent="0.25">
      <c r="A173" t="s">
        <v>1363</v>
      </c>
      <c r="B173">
        <v>2285495076.3804851</v>
      </c>
      <c r="C173">
        <v>1715778785.9801073</v>
      </c>
      <c r="D173">
        <v>1116014954.2845006</v>
      </c>
      <c r="E173">
        <v>544900383.16154289</v>
      </c>
    </row>
    <row r="174" spans="1:5" x14ac:dyDescent="0.25">
      <c r="A174" t="s">
        <v>1364</v>
      </c>
      <c r="B174">
        <v>2246728907.3816528</v>
      </c>
      <c r="C174">
        <v>1683907523.7269356</v>
      </c>
      <c r="D174">
        <v>1092588751.1283648</v>
      </c>
      <c r="E174">
        <v>531275645.40589106</v>
      </c>
    </row>
    <row r="175" spans="1:5" x14ac:dyDescent="0.25">
      <c r="A175" t="s">
        <v>1365</v>
      </c>
      <c r="B175">
        <v>2208049339.5779958</v>
      </c>
      <c r="C175">
        <v>1652110597.0600238</v>
      </c>
      <c r="D175">
        <v>1069231383.0418265</v>
      </c>
      <c r="E175">
        <v>517715895.65269136</v>
      </c>
    </row>
    <row r="176" spans="1:5" x14ac:dyDescent="0.25">
      <c r="A176" t="s">
        <v>1366</v>
      </c>
      <c r="B176">
        <v>2169852112.01792</v>
      </c>
      <c r="C176">
        <v>1620865725.3678195</v>
      </c>
      <c r="D176">
        <v>1046428083.4714715</v>
      </c>
      <c r="E176">
        <v>504597706.47564095</v>
      </c>
    </row>
    <row r="177" spans="1:5" x14ac:dyDescent="0.25">
      <c r="A177" t="s">
        <v>1367</v>
      </c>
      <c r="B177">
        <v>2131930932.3484161</v>
      </c>
      <c r="C177">
        <v>1589837781.6365578</v>
      </c>
      <c r="D177">
        <v>1023786159.6209205</v>
      </c>
      <c r="E177">
        <v>491588550.64665872</v>
      </c>
    </row>
    <row r="178" spans="1:5" x14ac:dyDescent="0.25">
      <c r="A178" t="s">
        <v>1368</v>
      </c>
      <c r="B178">
        <v>2094212331.475311</v>
      </c>
      <c r="C178">
        <v>1559061238.7822983</v>
      </c>
      <c r="D178">
        <v>1001414113.1993427</v>
      </c>
      <c r="E178">
        <v>478809581.56925279</v>
      </c>
    </row>
    <row r="179" spans="1:5" x14ac:dyDescent="0.25">
      <c r="A179" t="s">
        <v>1369</v>
      </c>
      <c r="B179">
        <v>2055831958.2029519</v>
      </c>
      <c r="C179">
        <v>1528060031.7893605</v>
      </c>
      <c r="D179">
        <v>979166150.35590029</v>
      </c>
      <c r="E179">
        <v>466316801.80881858</v>
      </c>
    </row>
    <row r="180" spans="1:5" x14ac:dyDescent="0.25">
      <c r="A180" t="s">
        <v>1370</v>
      </c>
      <c r="B180">
        <v>2018251878.700249</v>
      </c>
      <c r="C180">
        <v>1497583160.1447906</v>
      </c>
      <c r="D180">
        <v>957196310.50988221</v>
      </c>
      <c r="E180">
        <v>453923124.37559998</v>
      </c>
    </row>
    <row r="181" spans="1:5" x14ac:dyDescent="0.25">
      <c r="A181" t="s">
        <v>1371</v>
      </c>
      <c r="B181">
        <v>1979853380.6887691</v>
      </c>
      <c r="C181">
        <v>1466679332.9578505</v>
      </c>
      <c r="D181">
        <v>935136498.11716723</v>
      </c>
      <c r="E181">
        <v>441644049.09838825</v>
      </c>
    </row>
    <row r="182" spans="1:5" x14ac:dyDescent="0.25">
      <c r="A182" t="s">
        <v>1372</v>
      </c>
      <c r="B182">
        <v>1942962688.476177</v>
      </c>
      <c r="C182">
        <v>1436909389.4024043</v>
      </c>
      <c r="D182">
        <v>913825580.3069241</v>
      </c>
      <c r="E182">
        <v>429751405.47335607</v>
      </c>
    </row>
    <row r="183" spans="1:5" x14ac:dyDescent="0.25">
      <c r="A183" t="s">
        <v>1373</v>
      </c>
      <c r="B183">
        <v>1906178512.42926</v>
      </c>
      <c r="C183">
        <v>1407391915.2841749</v>
      </c>
      <c r="D183">
        <v>892850502.63748693</v>
      </c>
      <c r="E183">
        <v>418166103.16841769</v>
      </c>
    </row>
    <row r="184" spans="1:5" x14ac:dyDescent="0.25">
      <c r="A184" t="s">
        <v>1374</v>
      </c>
      <c r="B184">
        <v>1870214709.8677239</v>
      </c>
      <c r="C184">
        <v>1378496697.183058</v>
      </c>
      <c r="D184">
        <v>872295271.57545114</v>
      </c>
      <c r="E184">
        <v>406808684.99021935</v>
      </c>
    </row>
    <row r="185" spans="1:5" x14ac:dyDescent="0.25">
      <c r="A185" t="s">
        <v>1375</v>
      </c>
      <c r="B185">
        <v>1834602293.128103</v>
      </c>
      <c r="C185">
        <v>1349954007.3020041</v>
      </c>
      <c r="D185">
        <v>852061326.08675385</v>
      </c>
      <c r="E185">
        <v>395689176.6541363</v>
      </c>
    </row>
    <row r="186" spans="1:5" x14ac:dyDescent="0.25">
      <c r="A186" t="s">
        <v>1376</v>
      </c>
      <c r="B186">
        <v>1799078151.385427</v>
      </c>
      <c r="C186">
        <v>1321641387.2664137</v>
      </c>
      <c r="D186">
        <v>832137854.40221763</v>
      </c>
      <c r="E186">
        <v>384852825.68008596</v>
      </c>
    </row>
    <row r="187" spans="1:5" x14ac:dyDescent="0.25">
      <c r="A187" t="s">
        <v>1377</v>
      </c>
      <c r="B187">
        <v>1764041995.7616479</v>
      </c>
      <c r="C187">
        <v>1293705128.5558558</v>
      </c>
      <c r="D187">
        <v>812476935.80580342</v>
      </c>
      <c r="E187">
        <v>374168361.12767291</v>
      </c>
    </row>
    <row r="188" spans="1:5" x14ac:dyDescent="0.25">
      <c r="A188" t="s">
        <v>1378</v>
      </c>
      <c r="B188">
        <v>1729245668.0469561</v>
      </c>
      <c r="C188">
        <v>1266104745.5583477</v>
      </c>
      <c r="D188">
        <v>793186192.19205892</v>
      </c>
      <c r="E188">
        <v>363787061.86772722</v>
      </c>
    </row>
    <row r="189" spans="1:5" x14ac:dyDescent="0.25">
      <c r="A189" t="s">
        <v>1379</v>
      </c>
      <c r="B189">
        <v>1695171997.5354469</v>
      </c>
      <c r="C189">
        <v>1239051874.1288049</v>
      </c>
      <c r="D189">
        <v>774264042.29050517</v>
      </c>
      <c r="E189">
        <v>353604525.07962298</v>
      </c>
    </row>
    <row r="190" spans="1:5" x14ac:dyDescent="0.25">
      <c r="A190" t="s">
        <v>1380</v>
      </c>
      <c r="B190">
        <v>1661478813.3906169</v>
      </c>
      <c r="C190">
        <v>1212364765.0445595</v>
      </c>
      <c r="D190">
        <v>755660985.85432005</v>
      </c>
      <c r="E190">
        <v>343646831.16945517</v>
      </c>
    </row>
    <row r="191" spans="1:5" x14ac:dyDescent="0.25">
      <c r="A191" t="s">
        <v>1381</v>
      </c>
      <c r="B191">
        <v>1627976701.7635701</v>
      </c>
      <c r="C191">
        <v>1186098636.50668</v>
      </c>
      <c r="D191">
        <v>737591014.4331634</v>
      </c>
      <c r="E191">
        <v>334145773.01053268</v>
      </c>
    </row>
    <row r="192" spans="1:5" x14ac:dyDescent="0.25">
      <c r="A192" t="s">
        <v>1382</v>
      </c>
      <c r="B192">
        <v>1594651189.0238149</v>
      </c>
      <c r="C192">
        <v>1159848062.6435821</v>
      </c>
      <c r="D192">
        <v>719432420.53516114</v>
      </c>
      <c r="E192">
        <v>324539063.64367652</v>
      </c>
    </row>
    <row r="193" spans="1:5" x14ac:dyDescent="0.25">
      <c r="A193" t="s">
        <v>1383</v>
      </c>
      <c r="B193">
        <v>1561812992.230515</v>
      </c>
      <c r="C193">
        <v>1134099064.010242</v>
      </c>
      <c r="D193">
        <v>701729384.77770078</v>
      </c>
      <c r="E193">
        <v>315255534.9099378</v>
      </c>
    </row>
    <row r="194" spans="1:5" x14ac:dyDescent="0.25">
      <c r="A194" t="s">
        <v>1384</v>
      </c>
      <c r="B194">
        <v>1529061436.5864</v>
      </c>
      <c r="C194">
        <v>1108433582.3912296</v>
      </c>
      <c r="D194">
        <v>684104487.04404163</v>
      </c>
      <c r="E194">
        <v>306035717.33601636</v>
      </c>
    </row>
    <row r="195" spans="1:5" x14ac:dyDescent="0.25">
      <c r="A195" t="s">
        <v>1385</v>
      </c>
      <c r="B195">
        <v>1496637091.9734981</v>
      </c>
      <c r="C195">
        <v>1083148006.007704</v>
      </c>
      <c r="D195">
        <v>666853347.53376424</v>
      </c>
      <c r="E195">
        <v>297095515.17125905</v>
      </c>
    </row>
    <row r="196" spans="1:5" x14ac:dyDescent="0.25">
      <c r="A196" t="s">
        <v>1386</v>
      </c>
      <c r="B196">
        <v>1464038731.4732759</v>
      </c>
      <c r="C196">
        <v>1057758795.9434397</v>
      </c>
      <c r="D196">
        <v>649565977.1266259</v>
      </c>
      <c r="E196">
        <v>288167931.61734444</v>
      </c>
    </row>
    <row r="197" spans="1:5" x14ac:dyDescent="0.25">
      <c r="A197" t="s">
        <v>1387</v>
      </c>
      <c r="B197">
        <v>1432231776.3348589</v>
      </c>
      <c r="C197">
        <v>1033023409.5983585</v>
      </c>
      <c r="D197">
        <v>632762713.99756086</v>
      </c>
      <c r="E197">
        <v>279524500.17245221</v>
      </c>
    </row>
    <row r="198" spans="1:5" x14ac:dyDescent="0.25">
      <c r="A198" t="s">
        <v>1388</v>
      </c>
      <c r="B198">
        <v>1400499545.6178589</v>
      </c>
      <c r="C198">
        <v>1008477912.7116042</v>
      </c>
      <c r="D198">
        <v>616207351.21879995</v>
      </c>
      <c r="E198">
        <v>271095281.08634549</v>
      </c>
    </row>
    <row r="199" spans="1:5" x14ac:dyDescent="0.25">
      <c r="A199" t="s">
        <v>1389</v>
      </c>
      <c r="B199">
        <v>1369270528.3194139</v>
      </c>
      <c r="C199">
        <v>984318071.03098571</v>
      </c>
      <c r="D199">
        <v>599915434.3191433</v>
      </c>
      <c r="E199">
        <v>262809910.20961389</v>
      </c>
    </row>
    <row r="200" spans="1:5" x14ac:dyDescent="0.25">
      <c r="A200" t="s">
        <v>1390</v>
      </c>
      <c r="B200">
        <v>1338219423.4035699</v>
      </c>
      <c r="C200">
        <v>960417549.3827709</v>
      </c>
      <c r="D200">
        <v>583908008.11270666</v>
      </c>
      <c r="E200">
        <v>254748841.35436773</v>
      </c>
    </row>
    <row r="201" spans="1:5" x14ac:dyDescent="0.25">
      <c r="A201" t="s">
        <v>1391</v>
      </c>
      <c r="B201">
        <v>1307025492.3992779</v>
      </c>
      <c r="C201">
        <v>936439221.67563653</v>
      </c>
      <c r="D201">
        <v>567881907.6201117</v>
      </c>
      <c r="E201">
        <v>246707548.64558661</v>
      </c>
    </row>
    <row r="202" spans="1:5" x14ac:dyDescent="0.25">
      <c r="A202" t="s">
        <v>1392</v>
      </c>
      <c r="B202">
        <v>1277074032.545275</v>
      </c>
      <c r="C202">
        <v>913428147.61393154</v>
      </c>
      <c r="D202">
        <v>552518622.65252209</v>
      </c>
      <c r="E202">
        <v>239016534.66821909</v>
      </c>
    </row>
    <row r="203" spans="1:5" x14ac:dyDescent="0.25">
      <c r="A203" t="s">
        <v>1393</v>
      </c>
      <c r="B203">
        <v>1247464873.4609139</v>
      </c>
      <c r="C203">
        <v>890883190.62640166</v>
      </c>
      <c r="D203">
        <v>537643513.93411529</v>
      </c>
      <c r="E203">
        <v>231691684.5589554</v>
      </c>
    </row>
    <row r="204" spans="1:5" x14ac:dyDescent="0.25">
      <c r="A204" t="s">
        <v>1394</v>
      </c>
      <c r="B204">
        <v>1218284048.7017131</v>
      </c>
      <c r="C204">
        <v>868567902.47019184</v>
      </c>
      <c r="D204">
        <v>522843261.70386273</v>
      </c>
      <c r="E204">
        <v>224359348.98342341</v>
      </c>
    </row>
    <row r="205" spans="1:5" x14ac:dyDescent="0.25">
      <c r="A205" t="s">
        <v>1395</v>
      </c>
      <c r="B205">
        <v>1188454910.149102</v>
      </c>
      <c r="C205">
        <v>845910640.57046974</v>
      </c>
      <c r="D205">
        <v>507951204.31476086</v>
      </c>
      <c r="E205">
        <v>217075461.83197027</v>
      </c>
    </row>
    <row r="206" spans="1:5" x14ac:dyDescent="0.25">
      <c r="A206" t="s">
        <v>1396</v>
      </c>
      <c r="B206">
        <v>1159756296.9911809</v>
      </c>
      <c r="C206">
        <v>824083648.44501126</v>
      </c>
      <c r="D206">
        <v>493586071.92270881</v>
      </c>
      <c r="E206">
        <v>210043020.56326672</v>
      </c>
    </row>
    <row r="207" spans="1:5" x14ac:dyDescent="0.25">
      <c r="A207" t="s">
        <v>1397</v>
      </c>
      <c r="B207">
        <v>1131782114.0107479</v>
      </c>
      <c r="C207">
        <v>802886109.50090742</v>
      </c>
      <c r="D207">
        <v>479706177.2653994</v>
      </c>
      <c r="E207">
        <v>203299707.29014978</v>
      </c>
    </row>
    <row r="208" spans="1:5" x14ac:dyDescent="0.25">
      <c r="A208" t="s">
        <v>1398</v>
      </c>
      <c r="B208">
        <v>1104239450.7327621</v>
      </c>
      <c r="C208">
        <v>782018732.07483101</v>
      </c>
      <c r="D208">
        <v>466050110.78493863</v>
      </c>
      <c r="E208">
        <v>196675687.72862643</v>
      </c>
    </row>
    <row r="209" spans="1:5" x14ac:dyDescent="0.25">
      <c r="A209" t="s">
        <v>1399</v>
      </c>
      <c r="B209">
        <v>1076830136.8092151</v>
      </c>
      <c r="C209">
        <v>761314107.64473748</v>
      </c>
      <c r="D209">
        <v>452557149.22107768</v>
      </c>
      <c r="E209">
        <v>190172673.29465023</v>
      </c>
    </row>
    <row r="210" spans="1:5" x14ac:dyDescent="0.25">
      <c r="A210" t="s">
        <v>1400</v>
      </c>
      <c r="B210">
        <v>1050103606.106189</v>
      </c>
      <c r="C210">
        <v>741199958.61254478</v>
      </c>
      <c r="D210">
        <v>439516016.66061974</v>
      </c>
      <c r="E210">
        <v>183935463.49456993</v>
      </c>
    </row>
    <row r="211" spans="1:5" x14ac:dyDescent="0.25">
      <c r="A211" t="s">
        <v>1401</v>
      </c>
      <c r="B211">
        <v>1023474327.830615</v>
      </c>
      <c r="C211">
        <v>721178829.17847157</v>
      </c>
      <c r="D211">
        <v>426556320.70996046</v>
      </c>
      <c r="E211">
        <v>177755794.26703179</v>
      </c>
    </row>
    <row r="212" spans="1:5" x14ac:dyDescent="0.25">
      <c r="A212" t="s">
        <v>1402</v>
      </c>
      <c r="B212">
        <v>997227780.69555998</v>
      </c>
      <c r="C212">
        <v>701531125.41277528</v>
      </c>
      <c r="D212">
        <v>413914007.98140675</v>
      </c>
      <c r="E212">
        <v>171780393.13935047</v>
      </c>
    </row>
    <row r="213" spans="1:5" x14ac:dyDescent="0.25">
      <c r="A213" t="s">
        <v>1403</v>
      </c>
      <c r="B213">
        <v>971083067.68710196</v>
      </c>
      <c r="C213">
        <v>681980153.96295285</v>
      </c>
      <c r="D213">
        <v>401355306.50042254</v>
      </c>
      <c r="E213">
        <v>165862839.82874125</v>
      </c>
    </row>
    <row r="214" spans="1:5" x14ac:dyDescent="0.25">
      <c r="A214" t="s">
        <v>1404</v>
      </c>
      <c r="B214">
        <v>945517997.77186704</v>
      </c>
      <c r="C214">
        <v>662899870.28785038</v>
      </c>
      <c r="D214">
        <v>389134108.75434202</v>
      </c>
      <c r="E214">
        <v>160131217.91454268</v>
      </c>
    </row>
    <row r="215" spans="1:5" x14ac:dyDescent="0.25">
      <c r="A215" t="s">
        <v>1405</v>
      </c>
      <c r="B215">
        <v>920182047.05770695</v>
      </c>
      <c r="C215">
        <v>644148519.43233693</v>
      </c>
      <c r="D215">
        <v>377258031.83476824</v>
      </c>
      <c r="E215">
        <v>154650102.8031275</v>
      </c>
    </row>
    <row r="216" spans="1:5" x14ac:dyDescent="0.25">
      <c r="A216" t="s">
        <v>1406</v>
      </c>
      <c r="B216">
        <v>895093955.67326498</v>
      </c>
      <c r="C216">
        <v>625523543.85501885</v>
      </c>
      <c r="D216">
        <v>365418251.53430003</v>
      </c>
      <c r="E216">
        <v>149162128.90549195</v>
      </c>
    </row>
    <row r="217" spans="1:5" x14ac:dyDescent="0.25">
      <c r="A217" t="s">
        <v>1407</v>
      </c>
      <c r="B217">
        <v>869951163.49628794</v>
      </c>
      <c r="C217">
        <v>606954966.96636033</v>
      </c>
      <c r="D217">
        <v>353698169.12601477</v>
      </c>
      <c r="E217">
        <v>143786208.88978058</v>
      </c>
    </row>
    <row r="218" spans="1:5" x14ac:dyDescent="0.25">
      <c r="A218" t="s">
        <v>1408</v>
      </c>
      <c r="B218">
        <v>845577097.25389302</v>
      </c>
      <c r="C218">
        <v>588948862.05872512</v>
      </c>
      <c r="D218">
        <v>342332413.41616166</v>
      </c>
      <c r="E218">
        <v>138576332.33508837</v>
      </c>
    </row>
    <row r="219" spans="1:5" x14ac:dyDescent="0.25">
      <c r="A219" t="s">
        <v>1409</v>
      </c>
      <c r="B219">
        <v>820852990.52139294</v>
      </c>
      <c r="C219">
        <v>570789953.75389504</v>
      </c>
      <c r="D219">
        <v>330960773.44183969</v>
      </c>
      <c r="E219">
        <v>133423904.98495607</v>
      </c>
    </row>
    <row r="220" spans="1:5" x14ac:dyDescent="0.25">
      <c r="A220" t="s">
        <v>1410</v>
      </c>
      <c r="B220">
        <v>797219851.60194194</v>
      </c>
      <c r="C220">
        <v>553416138.26045239</v>
      </c>
      <c r="D220">
        <v>320070843.63710958</v>
      </c>
      <c r="E220">
        <v>128487198.07059528</v>
      </c>
    </row>
    <row r="221" spans="1:5" x14ac:dyDescent="0.25">
      <c r="A221" t="s">
        <v>1411</v>
      </c>
      <c r="B221">
        <v>773270620.43728101</v>
      </c>
      <c r="C221">
        <v>535880561.77797925</v>
      </c>
      <c r="D221">
        <v>309140846.57434887</v>
      </c>
      <c r="E221">
        <v>123573900.62225877</v>
      </c>
    </row>
    <row r="222" spans="1:5" x14ac:dyDescent="0.25">
      <c r="A222" t="s">
        <v>1412</v>
      </c>
      <c r="B222">
        <v>751015562.48069704</v>
      </c>
      <c r="C222">
        <v>519603408.03793937</v>
      </c>
      <c r="D222">
        <v>299013052.22212881</v>
      </c>
      <c r="E222">
        <v>119035525.38701272</v>
      </c>
    </row>
    <row r="223" spans="1:5" x14ac:dyDescent="0.25">
      <c r="A223" t="s">
        <v>1413</v>
      </c>
      <c r="B223">
        <v>729771628.63586295</v>
      </c>
      <c r="C223">
        <v>504049059.49154961</v>
      </c>
      <c r="D223">
        <v>289324397.11396217</v>
      </c>
      <c r="E223">
        <v>114690678.87061083</v>
      </c>
    </row>
    <row r="224" spans="1:5" x14ac:dyDescent="0.25">
      <c r="A224" t="s">
        <v>1414</v>
      </c>
      <c r="B224">
        <v>709157570.31477499</v>
      </c>
      <c r="C224">
        <v>489007068.95532906</v>
      </c>
      <c r="D224">
        <v>279999433.4656114</v>
      </c>
      <c r="E224">
        <v>110539196.30608375</v>
      </c>
    </row>
    <row r="225" spans="1:5" x14ac:dyDescent="0.25">
      <c r="A225" t="s">
        <v>1415</v>
      </c>
      <c r="B225">
        <v>690381516.61496198</v>
      </c>
      <c r="C225">
        <v>475252410.71966845</v>
      </c>
      <c r="D225">
        <v>271431618.79008406</v>
      </c>
      <c r="E225">
        <v>106702895.92922761</v>
      </c>
    </row>
    <row r="226" spans="1:5" x14ac:dyDescent="0.25">
      <c r="A226" t="s">
        <v>1416</v>
      </c>
      <c r="B226">
        <v>672043078.50454795</v>
      </c>
      <c r="C226">
        <v>461843743.292292</v>
      </c>
      <c r="D226">
        <v>263102676.23291343</v>
      </c>
      <c r="E226">
        <v>102990615.79151246</v>
      </c>
    </row>
    <row r="227" spans="1:5" x14ac:dyDescent="0.25">
      <c r="A227" t="s">
        <v>1417</v>
      </c>
      <c r="B227">
        <v>653843756.49302995</v>
      </c>
      <c r="C227">
        <v>448623763.84847713</v>
      </c>
      <c r="D227">
        <v>254963444.4060331</v>
      </c>
      <c r="E227">
        <v>99409034.111556098</v>
      </c>
    </row>
    <row r="228" spans="1:5" x14ac:dyDescent="0.25">
      <c r="A228" t="s">
        <v>1418</v>
      </c>
      <c r="B228">
        <v>636466418.85930705</v>
      </c>
      <c r="C228">
        <v>435959922.89325672</v>
      </c>
      <c r="D228">
        <v>247136164.86251575</v>
      </c>
      <c r="E228">
        <v>95949089.734805554</v>
      </c>
    </row>
    <row r="229" spans="1:5" x14ac:dyDescent="0.25">
      <c r="A229" t="s">
        <v>1419</v>
      </c>
      <c r="B229">
        <v>619490518.19276595</v>
      </c>
      <c r="C229">
        <v>423635451.63658166</v>
      </c>
      <c r="D229">
        <v>239558618.36730283</v>
      </c>
      <c r="E229">
        <v>92625899.65299964</v>
      </c>
    </row>
    <row r="230" spans="1:5" x14ac:dyDescent="0.25">
      <c r="A230" t="s">
        <v>1420</v>
      </c>
      <c r="B230">
        <v>602836758.61370504</v>
      </c>
      <c r="C230">
        <v>411547661.35440165</v>
      </c>
      <c r="D230">
        <v>232131316.30609104</v>
      </c>
      <c r="E230">
        <v>89373958.359037951</v>
      </c>
    </row>
    <row r="231" spans="1:5" x14ac:dyDescent="0.25">
      <c r="A231" t="s">
        <v>1421</v>
      </c>
      <c r="B231">
        <v>586651380.338202</v>
      </c>
      <c r="C231">
        <v>399840764.67153412</v>
      </c>
      <c r="D231">
        <v>224973017.07571533</v>
      </c>
      <c r="E231">
        <v>86262844.571128875</v>
      </c>
    </row>
    <row r="232" spans="1:5" x14ac:dyDescent="0.25">
      <c r="A232" t="s">
        <v>1422</v>
      </c>
      <c r="B232">
        <v>570884402.25661194</v>
      </c>
      <c r="C232">
        <v>388434618.71752065</v>
      </c>
      <c r="D232">
        <v>217999443.53325188</v>
      </c>
      <c r="E232">
        <v>83234877.971499935</v>
      </c>
    </row>
    <row r="233" spans="1:5" x14ac:dyDescent="0.25">
      <c r="A233" t="s">
        <v>1423</v>
      </c>
      <c r="B233">
        <v>555743988.08875096</v>
      </c>
      <c r="C233">
        <v>377491610.25413102</v>
      </c>
      <c r="D233">
        <v>211319148.91844302</v>
      </c>
      <c r="E233">
        <v>80342517.235788867</v>
      </c>
    </row>
    <row r="234" spans="1:5" x14ac:dyDescent="0.25">
      <c r="A234" t="s">
        <v>1424</v>
      </c>
      <c r="B234">
        <v>540662667.49181294</v>
      </c>
      <c r="C234">
        <v>366644752.56535369</v>
      </c>
      <c r="D234">
        <v>204741928.68920681</v>
      </c>
      <c r="E234">
        <v>77522800.871672511</v>
      </c>
    </row>
    <row r="235" spans="1:5" x14ac:dyDescent="0.25">
      <c r="A235" t="s">
        <v>1425</v>
      </c>
      <c r="B235">
        <v>525735128.298307</v>
      </c>
      <c r="C235">
        <v>355917110.10109842</v>
      </c>
      <c r="D235">
        <v>198245928.03025255</v>
      </c>
      <c r="E235">
        <v>74745243.391606793</v>
      </c>
    </row>
    <row r="236" spans="1:5" x14ac:dyDescent="0.25">
      <c r="A236" t="s">
        <v>1426</v>
      </c>
      <c r="B236">
        <v>510964815.54392499</v>
      </c>
      <c r="C236">
        <v>345349973.10866648</v>
      </c>
      <c r="D236">
        <v>191886580.24802852</v>
      </c>
      <c r="E236">
        <v>72050993.10607785</v>
      </c>
    </row>
    <row r="237" spans="1:5" x14ac:dyDescent="0.25">
      <c r="A237" t="s">
        <v>1427</v>
      </c>
      <c r="B237">
        <v>496313210.76906598</v>
      </c>
      <c r="C237">
        <v>334878329.63918334</v>
      </c>
      <c r="D237">
        <v>185595018.0218634</v>
      </c>
      <c r="E237">
        <v>69393421.604247883</v>
      </c>
    </row>
    <row r="238" spans="1:5" x14ac:dyDescent="0.25">
      <c r="A238" t="s">
        <v>1428</v>
      </c>
      <c r="B238">
        <v>481703473.00458002</v>
      </c>
      <c r="C238">
        <v>324469415.17016888</v>
      </c>
      <c r="D238">
        <v>179368893.1853188</v>
      </c>
      <c r="E238">
        <v>66781433.259892933</v>
      </c>
    </row>
    <row r="239" spans="1:5" x14ac:dyDescent="0.25">
      <c r="A239" t="s">
        <v>1429</v>
      </c>
      <c r="B239">
        <v>466983659.509673</v>
      </c>
      <c r="C239">
        <v>314072416.25149828</v>
      </c>
      <c r="D239">
        <v>173222488.80884045</v>
      </c>
      <c r="E239">
        <v>64246266.176243074</v>
      </c>
    </row>
    <row r="240" spans="1:5" x14ac:dyDescent="0.25">
      <c r="A240" t="s">
        <v>1430</v>
      </c>
      <c r="B240">
        <v>452543816.68457401</v>
      </c>
      <c r="C240">
        <v>303844602.44702095</v>
      </c>
      <c r="D240">
        <v>167155279.1519565</v>
      </c>
      <c r="E240">
        <v>61733419.713115871</v>
      </c>
    </row>
    <row r="241" spans="1:5" x14ac:dyDescent="0.25">
      <c r="A241" t="s">
        <v>1431</v>
      </c>
      <c r="B241">
        <v>438107603.61484402</v>
      </c>
      <c r="C241">
        <v>293669092.80001146</v>
      </c>
      <c r="D241">
        <v>161159748.22287783</v>
      </c>
      <c r="E241">
        <v>59275182.77742283</v>
      </c>
    </row>
    <row r="242" spans="1:5" x14ac:dyDescent="0.25">
      <c r="A242" t="s">
        <v>1432</v>
      </c>
      <c r="B242">
        <v>423961153.39695501</v>
      </c>
      <c r="C242">
        <v>283704546.07535893</v>
      </c>
      <c r="D242">
        <v>155295448.19370973</v>
      </c>
      <c r="E242">
        <v>56876343.394836508</v>
      </c>
    </row>
    <row r="243" spans="1:5" x14ac:dyDescent="0.25">
      <c r="A243" t="s">
        <v>1433</v>
      </c>
      <c r="B243">
        <v>410002271.85735798</v>
      </c>
      <c r="C243">
        <v>273913257.9885065</v>
      </c>
      <c r="D243">
        <v>149566817.3489455</v>
      </c>
      <c r="E243">
        <v>54553708.272043861</v>
      </c>
    </row>
    <row r="244" spans="1:5" x14ac:dyDescent="0.25">
      <c r="A244" t="s">
        <v>1434</v>
      </c>
      <c r="B244">
        <v>396440554.97762901</v>
      </c>
      <c r="C244">
        <v>264403770.97469202</v>
      </c>
      <c r="D244">
        <v>144007110.55407599</v>
      </c>
      <c r="E244">
        <v>52303358.989436761</v>
      </c>
    </row>
    <row r="245" spans="1:5" x14ac:dyDescent="0.25">
      <c r="A245" t="s">
        <v>1435</v>
      </c>
      <c r="B245">
        <v>383000217.36230397</v>
      </c>
      <c r="C245">
        <v>255006569.49771076</v>
      </c>
      <c r="D245">
        <v>138535715.94750255</v>
      </c>
      <c r="E245">
        <v>50103033.050470605</v>
      </c>
    </row>
    <row r="246" spans="1:5" x14ac:dyDescent="0.25">
      <c r="A246" t="s">
        <v>1436</v>
      </c>
      <c r="B246">
        <v>369638380.17661399</v>
      </c>
      <c r="C246">
        <v>245706116.21891755</v>
      </c>
      <c r="D246">
        <v>133154583.08053294</v>
      </c>
      <c r="E246">
        <v>47959480.079358116</v>
      </c>
    </row>
    <row r="247" spans="1:5" x14ac:dyDescent="0.25">
      <c r="A247" t="s">
        <v>1437</v>
      </c>
      <c r="B247">
        <v>356701327.322335</v>
      </c>
      <c r="C247">
        <v>236704444.88867983</v>
      </c>
      <c r="D247">
        <v>127950108.36258799</v>
      </c>
      <c r="E247">
        <v>45889742.929695517</v>
      </c>
    </row>
    <row r="248" spans="1:5" x14ac:dyDescent="0.25">
      <c r="A248" t="s">
        <v>1438</v>
      </c>
      <c r="B248">
        <v>343898630.86987001</v>
      </c>
      <c r="C248">
        <v>227834083.98676601</v>
      </c>
      <c r="D248">
        <v>122852134.6627029</v>
      </c>
      <c r="E248">
        <v>43880721.258482635</v>
      </c>
    </row>
    <row r="249" spans="1:5" x14ac:dyDescent="0.25">
      <c r="A249" t="s">
        <v>1439</v>
      </c>
      <c r="B249">
        <v>331331173.29237902</v>
      </c>
      <c r="C249">
        <v>219135796.01097411</v>
      </c>
      <c r="D249">
        <v>117861355.26269753</v>
      </c>
      <c r="E249">
        <v>41919790.203742534</v>
      </c>
    </row>
    <row r="250" spans="1:5" x14ac:dyDescent="0.25">
      <c r="A250" t="s">
        <v>1440</v>
      </c>
      <c r="B250">
        <v>319233911.49767601</v>
      </c>
      <c r="C250">
        <v>210776809.13576221</v>
      </c>
      <c r="D250">
        <v>113077194.11969364</v>
      </c>
      <c r="E250">
        <v>40047859.886522584</v>
      </c>
    </row>
    <row r="251" spans="1:5" x14ac:dyDescent="0.25">
      <c r="A251" t="s">
        <v>1441</v>
      </c>
      <c r="B251">
        <v>307387977.81994098</v>
      </c>
      <c r="C251">
        <v>202644493.603104</v>
      </c>
      <c r="D251">
        <v>108464625.54156914</v>
      </c>
      <c r="E251">
        <v>38267264.823589146</v>
      </c>
    </row>
    <row r="252" spans="1:5" x14ac:dyDescent="0.25">
      <c r="A252" t="s">
        <v>1442</v>
      </c>
      <c r="B252">
        <v>295373555.48916799</v>
      </c>
      <c r="C252">
        <v>194393759.61192185</v>
      </c>
      <c r="D252">
        <v>103783837.72670184</v>
      </c>
      <c r="E252">
        <v>36460754.058272675</v>
      </c>
    </row>
    <row r="253" spans="1:5" x14ac:dyDescent="0.25">
      <c r="A253" t="s">
        <v>1443</v>
      </c>
      <c r="B253">
        <v>283651459.559183</v>
      </c>
      <c r="C253">
        <v>186372697.63893473</v>
      </c>
      <c r="D253">
        <v>99256616.241551697</v>
      </c>
      <c r="E253">
        <v>34727336.014739193</v>
      </c>
    </row>
    <row r="254" spans="1:5" x14ac:dyDescent="0.25">
      <c r="A254" t="s">
        <v>1444</v>
      </c>
      <c r="B254">
        <v>272238177.35168302</v>
      </c>
      <c r="C254">
        <v>178570237.53886652</v>
      </c>
      <c r="D254">
        <v>94859393.451972902</v>
      </c>
      <c r="E254">
        <v>33048287.994469211</v>
      </c>
    </row>
    <row r="255" spans="1:5" x14ac:dyDescent="0.25">
      <c r="A255" t="s">
        <v>1445</v>
      </c>
      <c r="B255">
        <v>261099497.11532</v>
      </c>
      <c r="C255">
        <v>170982886.15047279</v>
      </c>
      <c r="D255">
        <v>90605315.699290678</v>
      </c>
      <c r="E255">
        <v>31436803.79914353</v>
      </c>
    </row>
    <row r="256" spans="1:5" x14ac:dyDescent="0.25">
      <c r="A256" t="s">
        <v>1446</v>
      </c>
      <c r="B256">
        <v>249898787.299633</v>
      </c>
      <c r="C256">
        <v>163370461.50574082</v>
      </c>
      <c r="D256">
        <v>86351256.842849404</v>
      </c>
      <c r="E256">
        <v>29833897.228913352</v>
      </c>
    </row>
    <row r="257" spans="1:5" x14ac:dyDescent="0.25">
      <c r="A257" t="s">
        <v>1447</v>
      </c>
      <c r="B257">
        <v>239016968.48097301</v>
      </c>
      <c r="C257">
        <v>155991487.76235127</v>
      </c>
      <c r="D257">
        <v>82241329.086321861</v>
      </c>
      <c r="E257">
        <v>28293590.661576133</v>
      </c>
    </row>
    <row r="258" spans="1:5" x14ac:dyDescent="0.25">
      <c r="A258" t="s">
        <v>1448</v>
      </c>
      <c r="B258">
        <v>228104179.29451501</v>
      </c>
      <c r="C258">
        <v>148625034.74271986</v>
      </c>
      <c r="D258">
        <v>78164752.405103996</v>
      </c>
      <c r="E258">
        <v>26780888.775776818</v>
      </c>
    </row>
    <row r="259" spans="1:5" x14ac:dyDescent="0.25">
      <c r="A259" t="s">
        <v>1449</v>
      </c>
      <c r="B259">
        <v>217536969.81120601</v>
      </c>
      <c r="C259">
        <v>141499394.1870299</v>
      </c>
      <c r="D259">
        <v>74227983.197887376</v>
      </c>
      <c r="E259">
        <v>25324350.143943336</v>
      </c>
    </row>
    <row r="260" spans="1:5" x14ac:dyDescent="0.25">
      <c r="A260" t="s">
        <v>1450</v>
      </c>
      <c r="B260">
        <v>207137576.38548499</v>
      </c>
      <c r="C260">
        <v>134513835.61217791</v>
      </c>
      <c r="D260">
        <v>70389811.826594412</v>
      </c>
      <c r="E260">
        <v>23916440.098804314</v>
      </c>
    </row>
    <row r="261" spans="1:5" x14ac:dyDescent="0.25">
      <c r="A261" t="s">
        <v>1451</v>
      </c>
      <c r="B261">
        <v>196826150.59801501</v>
      </c>
      <c r="C261">
        <v>127600872.53236045</v>
      </c>
      <c r="D261">
        <v>66602508.182277076</v>
      </c>
      <c r="E261">
        <v>22533774.110879619</v>
      </c>
    </row>
    <row r="262" spans="1:5" x14ac:dyDescent="0.25">
      <c r="A262" t="s">
        <v>1452</v>
      </c>
      <c r="B262">
        <v>186585434.05067301</v>
      </c>
      <c r="C262">
        <v>120756734.80047292</v>
      </c>
      <c r="D262">
        <v>62869845.742232122</v>
      </c>
      <c r="E262">
        <v>21180800.331403721</v>
      </c>
    </row>
    <row r="263" spans="1:5" x14ac:dyDescent="0.25">
      <c r="A263" t="s">
        <v>1453</v>
      </c>
      <c r="B263">
        <v>176658367.53517601</v>
      </c>
      <c r="C263">
        <v>114156845.6974107</v>
      </c>
      <c r="D263">
        <v>59297189.498719648</v>
      </c>
      <c r="E263">
        <v>19900733.885517664</v>
      </c>
    </row>
    <row r="264" spans="1:5" x14ac:dyDescent="0.25">
      <c r="A264" t="s">
        <v>1454</v>
      </c>
      <c r="B264">
        <v>166910563.96865001</v>
      </c>
      <c r="C264">
        <v>107674868.70616801</v>
      </c>
      <c r="D264">
        <v>55787974.440935105</v>
      </c>
      <c r="E264">
        <v>18643703.842570435</v>
      </c>
    </row>
    <row r="265" spans="1:5" x14ac:dyDescent="0.25">
      <c r="A265" t="s">
        <v>1455</v>
      </c>
      <c r="B265">
        <v>157307676.155433</v>
      </c>
      <c r="C265">
        <v>101313426.1133734</v>
      </c>
      <c r="D265">
        <v>52362818.116226092</v>
      </c>
      <c r="E265">
        <v>17427323.68116634</v>
      </c>
    </row>
    <row r="266" spans="1:5" x14ac:dyDescent="0.25">
      <c r="A266" t="s">
        <v>1456</v>
      </c>
      <c r="B266">
        <v>147887811.14390901</v>
      </c>
      <c r="C266">
        <v>95085051.669837505</v>
      </c>
      <c r="D266">
        <v>49018763.210490569</v>
      </c>
      <c r="E266">
        <v>16245259.558006978</v>
      </c>
    </row>
    <row r="267" spans="1:5" x14ac:dyDescent="0.25">
      <c r="A267" t="s">
        <v>1457</v>
      </c>
      <c r="B267">
        <v>138679852.40761799</v>
      </c>
      <c r="C267">
        <v>89018402.623804599</v>
      </c>
      <c r="D267">
        <v>45778300.618572056</v>
      </c>
      <c r="E267">
        <v>15109150.789502716</v>
      </c>
    </row>
    <row r="268" spans="1:5" x14ac:dyDescent="0.25">
      <c r="A268" t="s">
        <v>1458</v>
      </c>
      <c r="B268">
        <v>129696219.148331</v>
      </c>
      <c r="C268">
        <v>83110619.793879822</v>
      </c>
      <c r="D268">
        <v>42631487.252030879</v>
      </c>
      <c r="E268">
        <v>14010947.059908031</v>
      </c>
    </row>
    <row r="269" spans="1:5" x14ac:dyDescent="0.25">
      <c r="A269" t="s">
        <v>1459</v>
      </c>
      <c r="B269">
        <v>120969669.02049001</v>
      </c>
      <c r="C269">
        <v>77387082.960679322</v>
      </c>
      <c r="D269">
        <v>39594652.179916747</v>
      </c>
      <c r="E269">
        <v>12957766.811900815</v>
      </c>
    </row>
    <row r="270" spans="1:5" x14ac:dyDescent="0.25">
      <c r="A270" t="s">
        <v>1460</v>
      </c>
      <c r="B270">
        <v>112180003.613631</v>
      </c>
      <c r="C270">
        <v>71646337.453353807</v>
      </c>
      <c r="D270">
        <v>36567209.270201847</v>
      </c>
      <c r="E270">
        <v>11917949.161323365</v>
      </c>
    </row>
    <row r="271" spans="1:5" x14ac:dyDescent="0.25">
      <c r="A271" t="s">
        <v>1461</v>
      </c>
      <c r="B271">
        <v>104040361.517299</v>
      </c>
      <c r="C271">
        <v>66335067.629762121</v>
      </c>
      <c r="D271">
        <v>33770313.47877562</v>
      </c>
      <c r="E271">
        <v>10959769.564673098</v>
      </c>
    </row>
    <row r="272" spans="1:5" x14ac:dyDescent="0.25">
      <c r="A272" t="s">
        <v>1462</v>
      </c>
      <c r="B272">
        <v>96111097.87071</v>
      </c>
      <c r="C272">
        <v>61178865.928088479</v>
      </c>
      <c r="D272">
        <v>31068701.701218348</v>
      </c>
      <c r="E272">
        <v>10041660.165320011</v>
      </c>
    </row>
    <row r="273" spans="1:5" x14ac:dyDescent="0.25">
      <c r="A273" t="s">
        <v>1463</v>
      </c>
      <c r="B273">
        <v>88366223.464692995</v>
      </c>
      <c r="C273">
        <v>56153516.450512491</v>
      </c>
      <c r="D273">
        <v>28444135.175959498</v>
      </c>
      <c r="E273">
        <v>9154439.6887178291</v>
      </c>
    </row>
    <row r="274" spans="1:5" x14ac:dyDescent="0.25">
      <c r="A274" t="s">
        <v>1464</v>
      </c>
      <c r="B274">
        <v>80759059.956057996</v>
      </c>
      <c r="C274">
        <v>51232399.546478383</v>
      </c>
      <c r="D274">
        <v>25885381.265084278</v>
      </c>
      <c r="E274">
        <v>8295646.1610833509</v>
      </c>
    </row>
    <row r="275" spans="1:5" x14ac:dyDescent="0.25">
      <c r="A275" t="s">
        <v>1465</v>
      </c>
      <c r="B275">
        <v>73297961.718132004</v>
      </c>
      <c r="C275">
        <v>46425402.928283885</v>
      </c>
      <c r="D275">
        <v>23400815.489890847</v>
      </c>
      <c r="E275">
        <v>7469683.3717361055</v>
      </c>
    </row>
    <row r="276" spans="1:5" x14ac:dyDescent="0.25">
      <c r="A276" t="s">
        <v>1466</v>
      </c>
      <c r="B276">
        <v>65995475.804243997</v>
      </c>
      <c r="C276">
        <v>41729264.218936808</v>
      </c>
      <c r="D276">
        <v>20980224.481254388</v>
      </c>
      <c r="E276">
        <v>6668650.4107477823</v>
      </c>
    </row>
    <row r="277" spans="1:5" x14ac:dyDescent="0.25">
      <c r="A277" t="s">
        <v>1467</v>
      </c>
      <c r="B277">
        <v>58801411.241432004</v>
      </c>
      <c r="C277">
        <v>37119393.582976036</v>
      </c>
      <c r="D277">
        <v>18616586.105126321</v>
      </c>
      <c r="E277">
        <v>5893101.8525678273</v>
      </c>
    </row>
    <row r="278" spans="1:5" x14ac:dyDescent="0.25">
      <c r="A278" t="s">
        <v>1468</v>
      </c>
      <c r="B278">
        <v>51877951.798005998</v>
      </c>
      <c r="C278">
        <v>32693297.284913629</v>
      </c>
      <c r="D278">
        <v>16355054.184050174</v>
      </c>
      <c r="E278">
        <v>5155282.997298507</v>
      </c>
    </row>
    <row r="279" spans="1:5" x14ac:dyDescent="0.25">
      <c r="A279" t="s">
        <v>1469</v>
      </c>
      <c r="B279">
        <v>45254458.681694999</v>
      </c>
      <c r="C279">
        <v>28472384.313978616</v>
      </c>
      <c r="D279">
        <v>14208455.388798418</v>
      </c>
      <c r="E279">
        <v>4460293.8846754339</v>
      </c>
    </row>
    <row r="280" spans="1:5" x14ac:dyDescent="0.25">
      <c r="A280" t="s">
        <v>1470</v>
      </c>
      <c r="B280">
        <v>38981984.839069001</v>
      </c>
      <c r="C280">
        <v>24484384.441910654</v>
      </c>
      <c r="D280">
        <v>12187266.6638934</v>
      </c>
      <c r="E280">
        <v>3809601.4230437283</v>
      </c>
    </row>
    <row r="281" spans="1:5" x14ac:dyDescent="0.25">
      <c r="A281" t="s">
        <v>1471</v>
      </c>
      <c r="B281">
        <v>33068047.402522001</v>
      </c>
      <c r="C281">
        <v>20734643.477900427</v>
      </c>
      <c r="D281">
        <v>10294559.996932961</v>
      </c>
      <c r="E281">
        <v>3204332.9457419957</v>
      </c>
    </row>
    <row r="282" spans="1:5" x14ac:dyDescent="0.25">
      <c r="A282" t="s">
        <v>1472</v>
      </c>
      <c r="B282">
        <v>27546638.345922001</v>
      </c>
      <c r="C282">
        <v>17244205.449098811</v>
      </c>
      <c r="D282">
        <v>8540517.2163448445</v>
      </c>
      <c r="E282">
        <v>2647464.2356656813</v>
      </c>
    </row>
    <row r="283" spans="1:5" x14ac:dyDescent="0.25">
      <c r="A283" t="s">
        <v>1473</v>
      </c>
      <c r="B283">
        <v>22576251.598498002</v>
      </c>
      <c r="C283">
        <v>14108771.393355638</v>
      </c>
      <c r="D283">
        <v>6969863.5111515941</v>
      </c>
      <c r="E283">
        <v>2151428.0300841709</v>
      </c>
    </row>
    <row r="284" spans="1:5" x14ac:dyDescent="0.25">
      <c r="A284" t="s">
        <v>1474</v>
      </c>
      <c r="B284">
        <v>18325874.662092999</v>
      </c>
      <c r="C284">
        <v>11433748.431039896</v>
      </c>
      <c r="D284">
        <v>5634475.2654445693</v>
      </c>
      <c r="E284">
        <v>1732096.6001878174</v>
      </c>
    </row>
    <row r="285" spans="1:5" x14ac:dyDescent="0.25">
      <c r="A285" t="s">
        <v>1475</v>
      </c>
      <c r="B285">
        <v>15695618.279292</v>
      </c>
      <c r="C285">
        <v>9776088.5720662754</v>
      </c>
      <c r="D285">
        <v>4805339.3731225329</v>
      </c>
      <c r="E285">
        <v>1470954.7630035658</v>
      </c>
    </row>
    <row r="286" spans="1:5" x14ac:dyDescent="0.25">
      <c r="A286" t="s">
        <v>1476</v>
      </c>
      <c r="B286">
        <v>13271509.735396</v>
      </c>
      <c r="C286">
        <v>8252201.2101168968</v>
      </c>
      <c r="D286">
        <v>4045971.6807769574</v>
      </c>
      <c r="E286">
        <v>1233260.183591312</v>
      </c>
    </row>
    <row r="287" spans="1:5" x14ac:dyDescent="0.25">
      <c r="A287" t="s">
        <v>1477</v>
      </c>
      <c r="B287">
        <v>11095977.664612999</v>
      </c>
      <c r="C287">
        <v>6888888.8174400358</v>
      </c>
      <c r="D287">
        <v>3369793.7596614151</v>
      </c>
      <c r="E287">
        <v>1023222.790169685</v>
      </c>
    </row>
    <row r="288" spans="1:5" x14ac:dyDescent="0.25">
      <c r="A288" t="s">
        <v>1478</v>
      </c>
      <c r="B288">
        <v>9173281.7983429991</v>
      </c>
      <c r="C288">
        <v>5685532.098551604</v>
      </c>
      <c r="D288">
        <v>2774082.3858484728</v>
      </c>
      <c r="E288">
        <v>838769.93902838032</v>
      </c>
    </row>
    <row r="289" spans="1:5" x14ac:dyDescent="0.25">
      <c r="A289" t="s">
        <v>1479</v>
      </c>
      <c r="B289">
        <v>7402001.5212390004</v>
      </c>
      <c r="C289">
        <v>4580175.4136565076</v>
      </c>
      <c r="D289">
        <v>2229256.8893485516</v>
      </c>
      <c r="E289">
        <v>671273.81004020316</v>
      </c>
    </row>
    <row r="290" spans="1:5" x14ac:dyDescent="0.25">
      <c r="A290" t="s">
        <v>1480</v>
      </c>
      <c r="B290">
        <v>5885039.244035</v>
      </c>
      <c r="C290">
        <v>3635340.4048341182</v>
      </c>
      <c r="D290">
        <v>1764888.1317741096</v>
      </c>
      <c r="E290">
        <v>529192.14373373543</v>
      </c>
    </row>
    <row r="291" spans="1:5" x14ac:dyDescent="0.25">
      <c r="A291" t="s">
        <v>1481</v>
      </c>
      <c r="B291">
        <v>4986750.4433180001</v>
      </c>
      <c r="C291">
        <v>3075388.0004029884</v>
      </c>
      <c r="D291">
        <v>1489367.1889446215</v>
      </c>
      <c r="E291">
        <v>444748.06880374177</v>
      </c>
    </row>
    <row r="292" spans="1:5" x14ac:dyDescent="0.25">
      <c r="A292" t="s">
        <v>1482</v>
      </c>
      <c r="B292">
        <v>4418008.6530370004</v>
      </c>
      <c r="C292">
        <v>2720017.0210921322</v>
      </c>
      <c r="D292">
        <v>1313915.9392513242</v>
      </c>
      <c r="E292">
        <v>390693.77326016227</v>
      </c>
    </row>
    <row r="293" spans="1:5" x14ac:dyDescent="0.25">
      <c r="A293" t="s">
        <v>1483</v>
      </c>
      <c r="B293">
        <v>4130321.3670609999</v>
      </c>
      <c r="C293">
        <v>2538584.8428705409</v>
      </c>
      <c r="D293">
        <v>1223155.6759632947</v>
      </c>
      <c r="E293">
        <v>362165.65521506191</v>
      </c>
    </row>
    <row r="294" spans="1:5" x14ac:dyDescent="0.25">
      <c r="A294" t="s">
        <v>1484</v>
      </c>
      <c r="B294">
        <v>3907136.2906140001</v>
      </c>
      <c r="C294">
        <v>2397468.7762079197</v>
      </c>
      <c r="D294">
        <v>1152319.150091195</v>
      </c>
      <c r="E294">
        <v>339792.97111845558</v>
      </c>
    </row>
    <row r="295" spans="1:5" x14ac:dyDescent="0.25">
      <c r="A295" t="s">
        <v>1485</v>
      </c>
      <c r="B295">
        <v>3721183.6157249999</v>
      </c>
      <c r="C295">
        <v>2279493.0802686908</v>
      </c>
      <c r="D295">
        <v>1092828.9482778835</v>
      </c>
      <c r="E295">
        <v>320885.74299852498</v>
      </c>
    </row>
    <row r="296" spans="1:5" x14ac:dyDescent="0.25">
      <c r="A296" t="s">
        <v>1486</v>
      </c>
      <c r="B296">
        <v>3547343.072964</v>
      </c>
      <c r="C296">
        <v>2169436.4400065811</v>
      </c>
      <c r="D296">
        <v>1037505.9845674316</v>
      </c>
      <c r="E296">
        <v>303392.5589857187</v>
      </c>
    </row>
    <row r="297" spans="1:5" x14ac:dyDescent="0.25">
      <c r="A297" t="s">
        <v>1487</v>
      </c>
      <c r="B297">
        <v>3332748.7815220002</v>
      </c>
      <c r="C297">
        <v>2034740.8107840228</v>
      </c>
      <c r="D297">
        <v>970614.70901726431</v>
      </c>
      <c r="E297">
        <v>282629.70330507972</v>
      </c>
    </row>
    <row r="298" spans="1:5" x14ac:dyDescent="0.25">
      <c r="A298" t="s">
        <v>1488</v>
      </c>
      <c r="B298">
        <v>3183044.802261</v>
      </c>
      <c r="C298">
        <v>1940046.0916785076</v>
      </c>
      <c r="D298">
        <v>923089.71809955942</v>
      </c>
      <c r="E298">
        <v>267652.60047278152</v>
      </c>
    </row>
    <row r="299" spans="1:5" x14ac:dyDescent="0.25">
      <c r="A299" t="s">
        <v>1489</v>
      </c>
      <c r="B299">
        <v>3037707.384476</v>
      </c>
      <c r="C299">
        <v>1848627.2753696938</v>
      </c>
      <c r="D299">
        <v>877571.15150091145</v>
      </c>
      <c r="E299">
        <v>253480.70311600063</v>
      </c>
    </row>
    <row r="300" spans="1:5" x14ac:dyDescent="0.25">
      <c r="A300" t="s">
        <v>1490</v>
      </c>
      <c r="B300">
        <v>2895264.4889139999</v>
      </c>
      <c r="C300">
        <v>1758953.8391904761</v>
      </c>
      <c r="D300">
        <v>832878.24211804615</v>
      </c>
      <c r="E300">
        <v>239552.49656769275</v>
      </c>
    </row>
    <row r="301" spans="1:5" x14ac:dyDescent="0.25">
      <c r="A301" t="s">
        <v>1491</v>
      </c>
      <c r="B301">
        <v>2757191.0954</v>
      </c>
      <c r="C301">
        <v>1672320.9338377677</v>
      </c>
      <c r="D301">
        <v>789907.9196458552</v>
      </c>
      <c r="E301">
        <v>226262.05959572952</v>
      </c>
    </row>
    <row r="302" spans="1:5" x14ac:dyDescent="0.25">
      <c r="A302" t="s">
        <v>1492</v>
      </c>
      <c r="B302">
        <v>2622526.0736079998</v>
      </c>
      <c r="C302">
        <v>1587944.6220016635</v>
      </c>
      <c r="D302">
        <v>748145.87806807191</v>
      </c>
      <c r="E302">
        <v>213392.02025560252</v>
      </c>
    </row>
    <row r="303" spans="1:5" x14ac:dyDescent="0.25">
      <c r="A303" t="s">
        <v>1493</v>
      </c>
      <c r="B303">
        <v>2496851.9438609998</v>
      </c>
      <c r="C303">
        <v>1509367.1339659207</v>
      </c>
      <c r="D303">
        <v>709374.53008624073</v>
      </c>
      <c r="E303">
        <v>201503.94921616913</v>
      </c>
    </row>
    <row r="304" spans="1:5" x14ac:dyDescent="0.25">
      <c r="A304" t="s">
        <v>1494</v>
      </c>
      <c r="B304">
        <v>2310521.0963380001</v>
      </c>
      <c r="C304">
        <v>1394359.6789953932</v>
      </c>
      <c r="D304">
        <v>653656.53980788181</v>
      </c>
      <c r="E304">
        <v>184890.33153154165</v>
      </c>
    </row>
    <row r="305" spans="1:5" x14ac:dyDescent="0.25">
      <c r="A305" t="s">
        <v>1495</v>
      </c>
      <c r="B305">
        <v>2193367.7111760001</v>
      </c>
      <c r="C305">
        <v>1321414.6045313801</v>
      </c>
      <c r="D305">
        <v>617885.480850533</v>
      </c>
      <c r="E305">
        <v>174032.03573278416</v>
      </c>
    </row>
    <row r="306" spans="1:5" x14ac:dyDescent="0.25">
      <c r="A306" t="s">
        <v>1496</v>
      </c>
      <c r="B306">
        <v>2078611.5781050001</v>
      </c>
      <c r="C306">
        <v>1250223.2150200538</v>
      </c>
      <c r="D306">
        <v>583157.96807030111</v>
      </c>
      <c r="E306">
        <v>163577.47784399215</v>
      </c>
    </row>
    <row r="307" spans="1:5" x14ac:dyDescent="0.25">
      <c r="A307" t="s">
        <v>1497</v>
      </c>
      <c r="B307">
        <v>1966695.381293</v>
      </c>
      <c r="C307">
        <v>1180902.640839248</v>
      </c>
      <c r="D307">
        <v>549423.0074352863</v>
      </c>
      <c r="E307">
        <v>153461.96505846255</v>
      </c>
    </row>
    <row r="308" spans="1:5" x14ac:dyDescent="0.25">
      <c r="A308" t="s">
        <v>1498</v>
      </c>
      <c r="B308">
        <v>1857799.8240670001</v>
      </c>
      <c r="C308">
        <v>1113685.2653204887</v>
      </c>
      <c r="D308">
        <v>516874.35988619947</v>
      </c>
      <c r="E308">
        <v>143778.84339072881</v>
      </c>
    </row>
    <row r="309" spans="1:5" x14ac:dyDescent="0.25">
      <c r="A309" t="s">
        <v>1499</v>
      </c>
      <c r="B309">
        <v>1754585.955726</v>
      </c>
      <c r="C309">
        <v>1050028.2516382472</v>
      </c>
      <c r="D309">
        <v>486091.01366619417</v>
      </c>
      <c r="E309">
        <v>134643.13297266013</v>
      </c>
    </row>
    <row r="310" spans="1:5" x14ac:dyDescent="0.25">
      <c r="A310" t="s">
        <v>1500</v>
      </c>
      <c r="B310">
        <v>1656951.1067679999</v>
      </c>
      <c r="C310">
        <v>989917.05783698894</v>
      </c>
      <c r="D310">
        <v>457098.19777087716</v>
      </c>
      <c r="E310">
        <v>126076.09381987741</v>
      </c>
    </row>
    <row r="311" spans="1:5" x14ac:dyDescent="0.25">
      <c r="A311" t="s">
        <v>1501</v>
      </c>
      <c r="B311">
        <v>1560798.0870089999</v>
      </c>
      <c r="C311">
        <v>931043.4765828395</v>
      </c>
      <c r="D311">
        <v>428925.41364868247</v>
      </c>
      <c r="E311">
        <v>117852.83272696911</v>
      </c>
    </row>
    <row r="312" spans="1:5" x14ac:dyDescent="0.25">
      <c r="A312" t="s">
        <v>1502</v>
      </c>
      <c r="B312">
        <v>1471208.016633</v>
      </c>
      <c r="C312">
        <v>876112.94886165415</v>
      </c>
      <c r="D312">
        <v>402592.80523858586</v>
      </c>
      <c r="E312">
        <v>110149.08044012636</v>
      </c>
    </row>
    <row r="313" spans="1:5" x14ac:dyDescent="0.25">
      <c r="A313" t="s">
        <v>1503</v>
      </c>
      <c r="B313">
        <v>1383174.145459</v>
      </c>
      <c r="C313">
        <v>822336.2578975457</v>
      </c>
      <c r="D313">
        <v>376951.18829488964</v>
      </c>
      <c r="E313">
        <v>102710.78931788712</v>
      </c>
    </row>
    <row r="314" spans="1:5" x14ac:dyDescent="0.25">
      <c r="A314" t="s">
        <v>1504</v>
      </c>
      <c r="B314">
        <v>1298168.273668</v>
      </c>
      <c r="C314">
        <v>770488.82997400593</v>
      </c>
      <c r="D314">
        <v>352286.59443619626</v>
      </c>
      <c r="E314">
        <v>95583.666771369972</v>
      </c>
    </row>
    <row r="315" spans="1:5" x14ac:dyDescent="0.25">
      <c r="A315" t="s">
        <v>1505</v>
      </c>
      <c r="B315">
        <v>1222362.001075</v>
      </c>
      <c r="C315">
        <v>724305.45669444767</v>
      </c>
      <c r="D315">
        <v>330355.31211002124</v>
      </c>
      <c r="E315">
        <v>89265.768388635639</v>
      </c>
    </row>
    <row r="316" spans="1:5" x14ac:dyDescent="0.25">
      <c r="A316" t="s">
        <v>1506</v>
      </c>
      <c r="B316">
        <v>1147491.678476</v>
      </c>
      <c r="C316">
        <v>678788.13143008214</v>
      </c>
      <c r="D316">
        <v>308807.52210417943</v>
      </c>
      <c r="E316">
        <v>83089.882187596813</v>
      </c>
    </row>
    <row r="317" spans="1:5" x14ac:dyDescent="0.25">
      <c r="A317" t="s">
        <v>1507</v>
      </c>
      <c r="B317">
        <v>1074998.715078</v>
      </c>
      <c r="C317">
        <v>634827.04382143449</v>
      </c>
      <c r="D317">
        <v>288073.38970523438</v>
      </c>
      <c r="E317">
        <v>77182.712108169289</v>
      </c>
    </row>
    <row r="318" spans="1:5" x14ac:dyDescent="0.25">
      <c r="A318" t="s">
        <v>1508</v>
      </c>
      <c r="B318">
        <v>1006715.501561</v>
      </c>
      <c r="C318">
        <v>593527.42453747476</v>
      </c>
      <c r="D318">
        <v>268669.44701145426</v>
      </c>
      <c r="E318">
        <v>71688.791133903462</v>
      </c>
    </row>
    <row r="319" spans="1:5" x14ac:dyDescent="0.25">
      <c r="A319" t="s">
        <v>1509</v>
      </c>
      <c r="B319">
        <v>939891.17754099995</v>
      </c>
      <c r="C319">
        <v>553190.08417736611</v>
      </c>
      <c r="D319">
        <v>249773.27621232226</v>
      </c>
      <c r="E319">
        <v>66364.460103705962</v>
      </c>
    </row>
    <row r="320" spans="1:5" x14ac:dyDescent="0.25">
      <c r="A320" t="s">
        <v>1510</v>
      </c>
      <c r="B320">
        <v>875215.92321799998</v>
      </c>
      <c r="C320">
        <v>514278.75585666479</v>
      </c>
      <c r="D320">
        <v>231632.73516404806</v>
      </c>
      <c r="E320">
        <v>61292.257025482708</v>
      </c>
    </row>
    <row r="321" spans="1:5" x14ac:dyDescent="0.25">
      <c r="A321" t="s">
        <v>1511</v>
      </c>
      <c r="B321">
        <v>813206.69839100004</v>
      </c>
      <c r="C321">
        <v>477031.54679736291</v>
      </c>
      <c r="D321">
        <v>214310.05327432795</v>
      </c>
      <c r="E321">
        <v>56468.316793646118</v>
      </c>
    </row>
    <row r="322" spans="1:5" x14ac:dyDescent="0.25">
      <c r="A322" t="s">
        <v>1512</v>
      </c>
      <c r="B322">
        <v>753097.60344400001</v>
      </c>
      <c r="C322">
        <v>441021.94258228905</v>
      </c>
      <c r="D322">
        <v>197628.57286359143</v>
      </c>
      <c r="E322">
        <v>51852.374889135172</v>
      </c>
    </row>
    <row r="323" spans="1:5" x14ac:dyDescent="0.25">
      <c r="A323" t="s">
        <v>1513</v>
      </c>
      <c r="B323">
        <v>694835.14812599996</v>
      </c>
      <c r="C323">
        <v>406257.1832517634</v>
      </c>
      <c r="D323">
        <v>181616.80503469953</v>
      </c>
      <c r="E323">
        <v>47462.487583925446</v>
      </c>
    </row>
    <row r="324" spans="1:5" x14ac:dyDescent="0.25">
      <c r="A324" t="s">
        <v>1514</v>
      </c>
      <c r="B324">
        <v>638948.63256000006</v>
      </c>
      <c r="C324">
        <v>372947.7557432882</v>
      </c>
      <c r="D324">
        <v>166301.84571448364</v>
      </c>
      <c r="E324">
        <v>43276.103821746365</v>
      </c>
    </row>
    <row r="325" spans="1:5" x14ac:dyDescent="0.25">
      <c r="A325" t="s">
        <v>1515</v>
      </c>
      <c r="B325">
        <v>584210.05711599998</v>
      </c>
      <c r="C325">
        <v>340437.69585110981</v>
      </c>
      <c r="D325">
        <v>151431.58951689105</v>
      </c>
      <c r="E325">
        <v>39244.93816743949</v>
      </c>
    </row>
    <row r="326" spans="1:5" x14ac:dyDescent="0.25">
      <c r="A326" t="s">
        <v>1516</v>
      </c>
      <c r="B326">
        <v>534267.50166800001</v>
      </c>
      <c r="C326">
        <v>310806.54115475691</v>
      </c>
      <c r="D326">
        <v>137899.62389221857</v>
      </c>
      <c r="E326">
        <v>35586.630533320669</v>
      </c>
    </row>
    <row r="327" spans="1:5" x14ac:dyDescent="0.25">
      <c r="A327" t="s">
        <v>1517</v>
      </c>
      <c r="B327">
        <v>490745.79603000003</v>
      </c>
      <c r="C327">
        <v>285019.47826583445</v>
      </c>
      <c r="D327">
        <v>126147.09085427885</v>
      </c>
      <c r="E327">
        <v>32420.306077808462</v>
      </c>
    </row>
    <row r="328" spans="1:5" x14ac:dyDescent="0.25">
      <c r="A328" t="s">
        <v>1518</v>
      </c>
      <c r="B328">
        <v>451262.18038699997</v>
      </c>
      <c r="C328">
        <v>261643.33090714691</v>
      </c>
      <c r="D328">
        <v>115506.50973733421</v>
      </c>
      <c r="E328">
        <v>29559.899402310955</v>
      </c>
    </row>
    <row r="329" spans="1:5" x14ac:dyDescent="0.25">
      <c r="A329" t="s">
        <v>1519</v>
      </c>
      <c r="B329">
        <v>412188.53350299998</v>
      </c>
      <c r="C329">
        <v>238582.95710120283</v>
      </c>
      <c r="D329">
        <v>105058.28369500383</v>
      </c>
      <c r="E329">
        <v>26772.160006030084</v>
      </c>
    </row>
    <row r="330" spans="1:5" x14ac:dyDescent="0.25">
      <c r="A330" t="s">
        <v>1520</v>
      </c>
      <c r="B330">
        <v>376880.86854699999</v>
      </c>
      <c r="C330">
        <v>217788.10868637948</v>
      </c>
      <c r="D330">
        <v>95665.383140989405</v>
      </c>
      <c r="E330">
        <v>24278.620629208395</v>
      </c>
    </row>
    <row r="331" spans="1:5" x14ac:dyDescent="0.25">
      <c r="A331" t="s">
        <v>1521</v>
      </c>
      <c r="B331">
        <v>342340.95693599997</v>
      </c>
      <c r="C331">
        <v>197493.00168899517</v>
      </c>
      <c r="D331">
        <v>86529.950514422031</v>
      </c>
      <c r="E331">
        <v>21867.154263440167</v>
      </c>
    </row>
    <row r="332" spans="1:5" x14ac:dyDescent="0.25">
      <c r="A332" t="s">
        <v>1522</v>
      </c>
      <c r="B332">
        <v>312104.83925800002</v>
      </c>
      <c r="C332">
        <v>179754.55874486649</v>
      </c>
      <c r="D332">
        <v>78564.151649751017</v>
      </c>
      <c r="E332">
        <v>19772.71570728991</v>
      </c>
    </row>
    <row r="333" spans="1:5" x14ac:dyDescent="0.25">
      <c r="A333" t="s">
        <v>1523</v>
      </c>
      <c r="B333">
        <v>283514.90255499998</v>
      </c>
      <c r="C333">
        <v>163011.43918431221</v>
      </c>
      <c r="D333">
        <v>71065.151553606731</v>
      </c>
      <c r="E333">
        <v>17809.642547861862</v>
      </c>
    </row>
    <row r="334" spans="1:5" x14ac:dyDescent="0.25">
      <c r="A334" t="s">
        <v>1524</v>
      </c>
      <c r="B334">
        <v>255676.93700899999</v>
      </c>
      <c r="C334">
        <v>146756.22223243391</v>
      </c>
      <c r="D334">
        <v>63815.947452681838</v>
      </c>
      <c r="E334">
        <v>15925.180278967066</v>
      </c>
    </row>
    <row r="335" spans="1:5" x14ac:dyDescent="0.25">
      <c r="A335" t="s">
        <v>1525</v>
      </c>
      <c r="B335">
        <v>228272.98</v>
      </c>
      <c r="C335">
        <v>130825.86058505699</v>
      </c>
      <c r="D335">
        <v>56758.043186302253</v>
      </c>
      <c r="E335">
        <v>14109.692898949326</v>
      </c>
    </row>
    <row r="336" spans="1:5" x14ac:dyDescent="0.25">
      <c r="A336" t="s">
        <v>1526</v>
      </c>
      <c r="B336">
        <v>202452.12</v>
      </c>
      <c r="C336">
        <v>115830.83839507902</v>
      </c>
      <c r="D336">
        <v>50124.736959465838</v>
      </c>
      <c r="E336">
        <v>12407.916818602891</v>
      </c>
    </row>
    <row r="337" spans="1:5" x14ac:dyDescent="0.25">
      <c r="A337" t="s">
        <v>1527</v>
      </c>
      <c r="B337">
        <v>176774.33</v>
      </c>
      <c r="C337">
        <v>100973.55136051711</v>
      </c>
      <c r="D337">
        <v>43587.835704788275</v>
      </c>
      <c r="E337">
        <v>10745.537781088522</v>
      </c>
    </row>
    <row r="338" spans="1:5" x14ac:dyDescent="0.25">
      <c r="A338" t="s">
        <v>1528</v>
      </c>
      <c r="B338">
        <v>152861.42000000001</v>
      </c>
      <c r="C338">
        <v>87166.398018778447</v>
      </c>
      <c r="D338">
        <v>37531.92734400378</v>
      </c>
      <c r="E338">
        <v>9213.4087032690259</v>
      </c>
    </row>
    <row r="339" spans="1:5" x14ac:dyDescent="0.25">
      <c r="A339" t="s">
        <v>1529</v>
      </c>
      <c r="B339">
        <v>129698.45</v>
      </c>
      <c r="C339">
        <v>73836.747306236211</v>
      </c>
      <c r="D339">
        <v>31714.224117142043</v>
      </c>
      <c r="E339">
        <v>7753.3545514546768</v>
      </c>
    </row>
    <row r="340" spans="1:5" x14ac:dyDescent="0.25">
      <c r="A340" t="s">
        <v>1530</v>
      </c>
      <c r="B340">
        <v>108266.78</v>
      </c>
      <c r="C340">
        <v>61531.2545949548</v>
      </c>
      <c r="D340">
        <v>26361.577628359948</v>
      </c>
      <c r="E340">
        <v>6417.465907869022</v>
      </c>
    </row>
    <row r="341" spans="1:5" x14ac:dyDescent="0.25">
      <c r="A341" t="s">
        <v>1531</v>
      </c>
      <c r="B341">
        <v>89448.3</v>
      </c>
      <c r="C341">
        <v>50749.926765616154</v>
      </c>
      <c r="D341">
        <v>21687.282661624431</v>
      </c>
      <c r="E341">
        <v>5257.193137124038</v>
      </c>
    </row>
    <row r="342" spans="1:5" x14ac:dyDescent="0.25">
      <c r="A342" t="s">
        <v>1532</v>
      </c>
      <c r="B342">
        <v>70604.67</v>
      </c>
      <c r="C342">
        <v>39992.938631077792</v>
      </c>
      <c r="D342">
        <v>17048.36771349857</v>
      </c>
      <c r="E342">
        <v>4115.7376140433316</v>
      </c>
    </row>
    <row r="343" spans="1:5" x14ac:dyDescent="0.25">
      <c r="A343" t="s">
        <v>1533</v>
      </c>
      <c r="B343">
        <v>52347.76</v>
      </c>
      <c r="C343">
        <v>29601.299079947683</v>
      </c>
      <c r="D343">
        <v>12586.481768744696</v>
      </c>
      <c r="E343">
        <v>3025.6998693504897</v>
      </c>
    </row>
    <row r="344" spans="1:5" x14ac:dyDescent="0.25">
      <c r="A344" t="s">
        <v>1534</v>
      </c>
      <c r="B344">
        <v>40203.85</v>
      </c>
      <c r="C344">
        <v>22696.917162773385</v>
      </c>
      <c r="D344">
        <v>9626.9833368859436</v>
      </c>
      <c r="E344">
        <v>2304.7710967580365</v>
      </c>
    </row>
    <row r="345" spans="1:5" x14ac:dyDescent="0.25">
      <c r="A345" t="s">
        <v>1535</v>
      </c>
      <c r="B345">
        <v>34527.79</v>
      </c>
      <c r="C345">
        <v>19459.460218007269</v>
      </c>
      <c r="D345">
        <v>8232.812596400363</v>
      </c>
      <c r="E345">
        <v>1962.6480544797291</v>
      </c>
    </row>
    <row r="346" spans="1:5" x14ac:dyDescent="0.25">
      <c r="A346" t="s">
        <v>1536</v>
      </c>
      <c r="B346">
        <v>29350.04</v>
      </c>
      <c r="C346">
        <v>16513.28529757306</v>
      </c>
      <c r="D346">
        <v>6968.5916703557868</v>
      </c>
      <c r="E346">
        <v>1654.2297823512963</v>
      </c>
    </row>
    <row r="347" spans="1:5" x14ac:dyDescent="0.25">
      <c r="A347" t="s">
        <v>1537</v>
      </c>
      <c r="B347">
        <v>25067.37</v>
      </c>
      <c r="C347">
        <v>14082.108336550749</v>
      </c>
      <c r="D347">
        <v>5928.9847121984239</v>
      </c>
      <c r="E347">
        <v>1402.0585810468788</v>
      </c>
    </row>
    <row r="348" spans="1:5" x14ac:dyDescent="0.25">
      <c r="A348" t="s">
        <v>1538</v>
      </c>
      <c r="B348">
        <v>20777.349999999999</v>
      </c>
      <c r="C348">
        <v>11652.305017665167</v>
      </c>
      <c r="D348">
        <v>4893.488665765859</v>
      </c>
      <c r="E348">
        <v>1152.2879905342136</v>
      </c>
    </row>
    <row r="349" spans="1:5" x14ac:dyDescent="0.25">
      <c r="A349" t="s">
        <v>1539</v>
      </c>
      <c r="B349">
        <v>16480.689999999999</v>
      </c>
      <c r="C349">
        <v>9227.4911981623391</v>
      </c>
      <c r="D349">
        <v>3865.6288086736004</v>
      </c>
      <c r="E349">
        <v>906.52269553269593</v>
      </c>
    </row>
    <row r="350" spans="1:5" x14ac:dyDescent="0.25">
      <c r="A350" t="s">
        <v>1540</v>
      </c>
      <c r="B350">
        <v>13474.74</v>
      </c>
      <c r="C350">
        <v>7531.6724131320052</v>
      </c>
      <c r="D350">
        <v>3147.183203703531</v>
      </c>
      <c r="E350">
        <v>734.91510996566092</v>
      </c>
    </row>
    <row r="351" spans="1:5" x14ac:dyDescent="0.25">
      <c r="A351" t="s">
        <v>1541</v>
      </c>
      <c r="B351">
        <v>10463.39</v>
      </c>
      <c r="C351">
        <v>5838.8860746826194</v>
      </c>
      <c r="D351">
        <v>2433.8307361842317</v>
      </c>
      <c r="E351">
        <v>566.00674508694567</v>
      </c>
    </row>
    <row r="352" spans="1:5" x14ac:dyDescent="0.25">
      <c r="A352" t="s">
        <v>1542</v>
      </c>
      <c r="B352">
        <v>7446.1</v>
      </c>
      <c r="C352">
        <v>4148.1001387423512</v>
      </c>
      <c r="D352">
        <v>1724.6608095415772</v>
      </c>
      <c r="E352">
        <v>399.38481599573487</v>
      </c>
    </row>
    <row r="353" spans="1:5" x14ac:dyDescent="0.25">
      <c r="A353" t="s">
        <v>1543</v>
      </c>
      <c r="B353">
        <v>5971.14</v>
      </c>
      <c r="C353">
        <v>3320.7822615497221</v>
      </c>
      <c r="D353">
        <v>1377.1744474833451</v>
      </c>
      <c r="E353">
        <v>317.56558447491074</v>
      </c>
    </row>
    <row r="354" spans="1:5" x14ac:dyDescent="0.25">
      <c r="A354" t="s">
        <v>1544</v>
      </c>
      <c r="B354">
        <v>4492.58</v>
      </c>
      <c r="C354">
        <v>2494.3967183137825</v>
      </c>
      <c r="D354">
        <v>1031.9148191538256</v>
      </c>
      <c r="E354">
        <v>236.97602326538714</v>
      </c>
    </row>
    <row r="355" spans="1:5" x14ac:dyDescent="0.25">
      <c r="A355" t="s">
        <v>1545</v>
      </c>
      <c r="B355">
        <v>3010.42</v>
      </c>
      <c r="C355">
        <v>1668.6281915452896</v>
      </c>
      <c r="D355">
        <v>688.54446656509481</v>
      </c>
      <c r="E355">
        <v>157.45235834231147</v>
      </c>
    </row>
    <row r="356" spans="1:5" x14ac:dyDescent="0.25">
      <c r="A356" t="s">
        <v>1546</v>
      </c>
      <c r="B356">
        <v>1524.65</v>
      </c>
      <c r="C356">
        <v>843.70224478881551</v>
      </c>
      <c r="D356">
        <v>347.28928781592634</v>
      </c>
      <c r="E356">
        <v>79.090559637365899</v>
      </c>
    </row>
    <row r="357" spans="1:5" x14ac:dyDescent="0.25">
      <c r="A357" t="s">
        <v>1547</v>
      </c>
      <c r="B357">
        <v>764.91</v>
      </c>
      <c r="C357">
        <v>422.56367825142974</v>
      </c>
      <c r="D357">
        <v>173.4955900052056</v>
      </c>
      <c r="E357">
        <v>39.343982721147263</v>
      </c>
    </row>
    <row r="358" spans="1:5" x14ac:dyDescent="0.25">
      <c r="A358" t="s">
        <v>1548</v>
      </c>
      <c r="B358">
        <v>0</v>
      </c>
      <c r="C358">
        <v>0</v>
      </c>
      <c r="D358">
        <v>0</v>
      </c>
      <c r="E358">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2021-06-04T18:32:09Z</dcterms:created>
  <dcterms:modified xsi:type="dcterms:W3CDTF">2021-06-10T13:13:20Z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2021-06-10T13:13:20Z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6e8dcba3-87e1-4124-8b3f-a00c082f24ad</vt:lpwstr>
  </property>
  <property fmtid="{D5CDD505-2E9C-101B-9397-08002B2CF9AE}" pid="8" name="MSIP_Label_812e1ed0-4700-41e0-aec3-61ed249f3333_ContentBits">
    <vt:lpwstr>2</vt:lpwstr>
  </property>
</Properties>
</file>