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1\2021_06\"/>
    </mc:Choice>
  </mc:AlternateContent>
  <xr:revisionPtr revIDLastSave="0" documentId="13_ncr:1_{E3F0DA1B-3A3C-4D4F-BFDC-3D73AF18AF81}" xr6:coauthVersionLast="44" xr6:coauthVersionMax="44" xr10:uidLastSave="{00000000-0000-0000-0000-000000000000}"/>
  <bookViews>
    <workbookView xWindow="-120" yWindow="-120" windowWidth="29040" windowHeight="15840" xr2:uid="{00000000-000D-0000-FFFF-FFFF00000000}"/>
  </bookViews>
  <sheets>
    <sheet name="Disclaimer" sheetId="31" r:id="rId1"/>
    <sheet name="Introduction" sheetId="32" r:id="rId2"/>
    <sheet name="A. HTT General" sheetId="33" r:id="rId3"/>
    <sheet name="B1. HTT Mortgage Assets" sheetId="34" r:id="rId4"/>
    <sheet name="C. HTT Harmonised Glossary" sheetId="35"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_Hidden11" sheetId="11" state="hidden" r:id="rId13"/>
    <sheet name="_Hidden12" sheetId="12" state="hidden" r:id="rId14"/>
    <sheet name="_Hidden13" sheetId="13" state="hidden" r:id="rId15"/>
    <sheet name="_Hidden14" sheetId="14" state="hidden" r:id="rId16"/>
    <sheet name="_Hidden15" sheetId="15" state="hidden" r:id="rId17"/>
    <sheet name="_Hidden16" sheetId="16" state="hidden" r:id="rId18"/>
    <sheet name="_Hidden17" sheetId="17" state="hidden" r:id="rId19"/>
    <sheet name="_Hidden18" sheetId="18" state="hidden" r:id="rId20"/>
    <sheet name="_Hidden19" sheetId="19" state="hidden" r:id="rId21"/>
    <sheet name="_Hidden20" sheetId="20" state="hidden" r:id="rId22"/>
    <sheet name="_Hidden21" sheetId="21" state="hidden" r:id="rId23"/>
    <sheet name="_Hidden22" sheetId="22" state="hidden" r:id="rId24"/>
    <sheet name="_Hidden23" sheetId="23" state="hidden" r:id="rId25"/>
    <sheet name="_Hidden24" sheetId="24" state="hidden" r:id="rId26"/>
    <sheet name="_Hidden25" sheetId="25" state="hidden" r:id="rId27"/>
    <sheet name="D8. Performance" sheetId="26" r:id="rId28"/>
    <sheet name="_Hidden27" sheetId="27" state="hidden" r:id="rId29"/>
    <sheet name="D9. Amortisation" sheetId="28" r:id="rId30"/>
    <sheet name="D10. Amortisation Graph " sheetId="29" r:id="rId31"/>
    <sheet name="E. Optional ECB-ECAIs data" sheetId="36" r:id="rId32"/>
    <sheet name="_Hidden30" sheetId="30" state="hidden" r:id="rId33"/>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1">'D7. Stratification Graphs'!$A$1:$S$56</definedName>
    <definedName name="_xlnm.Print_Area" localSheetId="0">Disclaimer!$A$1:$A$170</definedName>
    <definedName name="_xlnm.Print_Area" localSheetId="1">Introduction!$B$2:$J$43</definedName>
    <definedName name="Print_Area_1">#REF!</definedName>
    <definedName name="Print_Area_2">#REF!</definedName>
    <definedName name="Print_Area_25">'D8. Performance'!$B$2:$L$19</definedName>
    <definedName name="Print_Area_27">'D9. Amortisation'!$B$1:$P$367</definedName>
    <definedName name="Print_Area_28">'D10. Amortisation Graph '!$B$1:$B$2</definedName>
    <definedName name="Print_Area_3">'D1. Front Page'!$B$1:$O$28</definedName>
    <definedName name="Print_Area_4">'D2. Covered Bond Series'!$B$1:$U$20</definedName>
    <definedName name="Print_Area_5">'D3. Ratings'!$B$2:$I$18</definedName>
    <definedName name="Print_Area_6">'D4. Tests Royal Decree'!$B$1:$U$88</definedName>
    <definedName name="Print_Area_7">'D5. Cover Pool Summary'!$B$1:$U$53</definedName>
    <definedName name="Print_Area_8">'D6. Stratification Tables'!$B$2:$AI$323</definedName>
    <definedName name="Print_Area_9">'D7. Stratification Graphs'!$A$2:$S$55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6" i="36" l="1"/>
  <c r="G85" i="36"/>
  <c r="G84" i="36"/>
  <c r="G83" i="36"/>
  <c r="G82" i="36"/>
  <c r="D577" i="34"/>
  <c r="G573" i="34" s="1"/>
  <c r="C577" i="34"/>
  <c r="F573" i="34" s="1"/>
  <c r="F576" i="34"/>
  <c r="D570" i="34"/>
  <c r="G564" i="34" s="1"/>
  <c r="C570" i="34"/>
  <c r="F569" i="34" s="1"/>
  <c r="G562" i="34"/>
  <c r="D555" i="34"/>
  <c r="C555" i="34"/>
  <c r="F553" i="34" s="1"/>
  <c r="F554" i="34"/>
  <c r="G553" i="34"/>
  <c r="G551" i="34"/>
  <c r="F551" i="34"/>
  <c r="G549" i="34"/>
  <c r="F548" i="34"/>
  <c r="G547" i="34"/>
  <c r="F547" i="34"/>
  <c r="G545" i="34"/>
  <c r="F544" i="34"/>
  <c r="G543" i="34"/>
  <c r="G541" i="34"/>
  <c r="F541" i="34"/>
  <c r="F540" i="34"/>
  <c r="G539" i="34"/>
  <c r="F539" i="34"/>
  <c r="F538" i="34"/>
  <c r="G537" i="34"/>
  <c r="D532" i="34"/>
  <c r="C532" i="34"/>
  <c r="F531" i="34" s="1"/>
  <c r="F529" i="34"/>
  <c r="G526" i="34"/>
  <c r="G524" i="34"/>
  <c r="F524" i="34"/>
  <c r="F521" i="34"/>
  <c r="G518" i="34"/>
  <c r="G516" i="34"/>
  <c r="F516" i="34"/>
  <c r="D475" i="34"/>
  <c r="G476" i="34" s="1"/>
  <c r="C475" i="34"/>
  <c r="F478" i="34" s="1"/>
  <c r="F459" i="34"/>
  <c r="D453" i="34"/>
  <c r="G456" i="34" s="1"/>
  <c r="C453" i="34"/>
  <c r="F456" i="34" s="1"/>
  <c r="F452" i="34"/>
  <c r="F445" i="34"/>
  <c r="D440" i="34"/>
  <c r="G426" i="34" s="1"/>
  <c r="C440" i="34"/>
  <c r="F438" i="34" s="1"/>
  <c r="F436" i="34"/>
  <c r="F433" i="34"/>
  <c r="F432" i="34"/>
  <c r="F429" i="34"/>
  <c r="G428" i="34"/>
  <c r="F425" i="34"/>
  <c r="G424" i="34"/>
  <c r="F424" i="34"/>
  <c r="F423" i="34"/>
  <c r="G420" i="34"/>
  <c r="F420" i="34"/>
  <c r="F417" i="34"/>
  <c r="G416" i="34"/>
  <c r="F416" i="34"/>
  <c r="D360" i="34"/>
  <c r="G356" i="34" s="1"/>
  <c r="C360" i="34"/>
  <c r="F357" i="34" s="1"/>
  <c r="F359" i="34"/>
  <c r="D353" i="34"/>
  <c r="G351" i="34" s="1"/>
  <c r="C353" i="34"/>
  <c r="F351" i="34" s="1"/>
  <c r="D343" i="34"/>
  <c r="G342" i="34" s="1"/>
  <c r="C343" i="34"/>
  <c r="F341" i="34" s="1"/>
  <c r="G340" i="34"/>
  <c r="G339" i="34"/>
  <c r="G337" i="34"/>
  <c r="G334" i="34"/>
  <c r="G333" i="34"/>
  <c r="D328" i="34"/>
  <c r="C328" i="34"/>
  <c r="F310" i="34" s="1"/>
  <c r="F328" i="34" s="1"/>
  <c r="G310" i="34"/>
  <c r="G328" i="34" s="1"/>
  <c r="D305" i="34"/>
  <c r="G297" i="34" s="1"/>
  <c r="C305" i="34"/>
  <c r="F304" i="34"/>
  <c r="F303" i="34"/>
  <c r="F302" i="34"/>
  <c r="F301" i="34"/>
  <c r="F300" i="34"/>
  <c r="F299" i="34"/>
  <c r="F298" i="34"/>
  <c r="F297" i="34"/>
  <c r="F296" i="34"/>
  <c r="F295" i="34"/>
  <c r="F294" i="34"/>
  <c r="F293" i="34"/>
  <c r="F292" i="34"/>
  <c r="F291" i="34"/>
  <c r="F290" i="34"/>
  <c r="F289" i="34"/>
  <c r="F288" i="34"/>
  <c r="F287" i="34"/>
  <c r="D249" i="34"/>
  <c r="G250" i="34" s="1"/>
  <c r="C249" i="34"/>
  <c r="F255" i="34" s="1"/>
  <c r="G241" i="34"/>
  <c r="D227" i="34"/>
  <c r="G233" i="34" s="1"/>
  <c r="C227" i="34"/>
  <c r="F233" i="34" s="1"/>
  <c r="G221" i="34"/>
  <c r="F219" i="34"/>
  <c r="D214" i="34"/>
  <c r="G213" i="34" s="1"/>
  <c r="C214" i="34"/>
  <c r="F213" i="34" s="1"/>
  <c r="G211" i="34"/>
  <c r="G210" i="34"/>
  <c r="G208" i="34"/>
  <c r="F208" i="34"/>
  <c r="G205" i="34"/>
  <c r="G202" i="34"/>
  <c r="F202" i="34"/>
  <c r="G199" i="34"/>
  <c r="G197" i="34"/>
  <c r="G196" i="34"/>
  <c r="G193" i="34"/>
  <c r="G191" i="34"/>
  <c r="G190" i="34"/>
  <c r="F180" i="34"/>
  <c r="F174" i="34"/>
  <c r="F173" i="34"/>
  <c r="F172" i="34"/>
  <c r="F171" i="34"/>
  <c r="F170" i="34"/>
  <c r="F162" i="34"/>
  <c r="F161" i="34"/>
  <c r="F160" i="34"/>
  <c r="F152" i="34"/>
  <c r="F151" i="34"/>
  <c r="F150" i="34"/>
  <c r="F110" i="34"/>
  <c r="F109" i="34"/>
  <c r="F108" i="34"/>
  <c r="F107" i="34"/>
  <c r="F106" i="34"/>
  <c r="F105" i="34"/>
  <c r="F104" i="34"/>
  <c r="F103" i="34"/>
  <c r="F102" i="34"/>
  <c r="F101" i="34"/>
  <c r="F100" i="34"/>
  <c r="F99" i="34"/>
  <c r="F76" i="34"/>
  <c r="D76" i="34"/>
  <c r="C76" i="34"/>
  <c r="F72" i="34"/>
  <c r="D72" i="34"/>
  <c r="C72" i="34"/>
  <c r="F44" i="34"/>
  <c r="D44" i="34"/>
  <c r="C44" i="34"/>
  <c r="F28" i="34"/>
  <c r="F20" i="34"/>
  <c r="C15" i="34"/>
  <c r="F23" i="34" s="1"/>
  <c r="F14" i="34"/>
  <c r="C299" i="33"/>
  <c r="C298" i="33"/>
  <c r="C296" i="33"/>
  <c r="C295" i="33"/>
  <c r="C294" i="33"/>
  <c r="C291" i="33"/>
  <c r="C289" i="33"/>
  <c r="C288" i="33"/>
  <c r="G227" i="33"/>
  <c r="F227" i="33"/>
  <c r="G226" i="33"/>
  <c r="F226" i="33"/>
  <c r="G225" i="33"/>
  <c r="F225" i="33"/>
  <c r="G224" i="33"/>
  <c r="F224" i="33"/>
  <c r="G223" i="33"/>
  <c r="F223" i="33"/>
  <c r="G222" i="33"/>
  <c r="F222" i="33"/>
  <c r="G221" i="33"/>
  <c r="F221" i="33"/>
  <c r="C220" i="33"/>
  <c r="G219" i="33"/>
  <c r="F219" i="33"/>
  <c r="G218" i="33"/>
  <c r="F218" i="33"/>
  <c r="G217" i="33"/>
  <c r="F217" i="33"/>
  <c r="C208" i="33"/>
  <c r="F212" i="33" s="1"/>
  <c r="F202" i="33"/>
  <c r="F184" i="33"/>
  <c r="F181" i="33"/>
  <c r="C179" i="33"/>
  <c r="F187" i="33" s="1"/>
  <c r="F178" i="33"/>
  <c r="F177" i="33"/>
  <c r="F174" i="33"/>
  <c r="C167" i="33"/>
  <c r="F165" i="33" s="1"/>
  <c r="F166" i="33"/>
  <c r="D166" i="33"/>
  <c r="D165" i="33"/>
  <c r="F164" i="33"/>
  <c r="D164" i="33"/>
  <c r="F161" i="33"/>
  <c r="F159" i="33"/>
  <c r="C155" i="33"/>
  <c r="F162" i="33" s="1"/>
  <c r="F154" i="33"/>
  <c r="F153" i="33"/>
  <c r="F151" i="33"/>
  <c r="F150" i="33"/>
  <c r="F149" i="33"/>
  <c r="F147" i="33"/>
  <c r="F146" i="33"/>
  <c r="F145" i="33"/>
  <c r="F143" i="33"/>
  <c r="F142" i="33"/>
  <c r="F141" i="33"/>
  <c r="F139" i="33"/>
  <c r="F138" i="33"/>
  <c r="D138" i="33"/>
  <c r="D155" i="33" s="1"/>
  <c r="C129" i="33"/>
  <c r="F136" i="33" s="1"/>
  <c r="F128" i="33"/>
  <c r="F124" i="33"/>
  <c r="F117" i="33"/>
  <c r="F116" i="33"/>
  <c r="F113" i="33"/>
  <c r="D112" i="33"/>
  <c r="D129" i="33" s="1"/>
  <c r="D100" i="33"/>
  <c r="G105" i="33" s="1"/>
  <c r="C100" i="33"/>
  <c r="F104" i="33" s="1"/>
  <c r="G95" i="33"/>
  <c r="F94" i="33"/>
  <c r="D77" i="33"/>
  <c r="G87" i="33" s="1"/>
  <c r="C77" i="33"/>
  <c r="F86" i="33" s="1"/>
  <c r="G74" i="33"/>
  <c r="F63" i="33"/>
  <c r="F60" i="33"/>
  <c r="C58" i="33"/>
  <c r="F61" i="33" s="1"/>
  <c r="F57" i="33"/>
  <c r="F56" i="33"/>
  <c r="D45" i="33"/>
  <c r="F194" i="34" l="1"/>
  <c r="F200" i="34"/>
  <c r="F206" i="34"/>
  <c r="G222" i="34"/>
  <c r="G422" i="34"/>
  <c r="G438" i="34"/>
  <c r="G469" i="34"/>
  <c r="G478" i="34"/>
  <c r="F337" i="34"/>
  <c r="G432" i="34"/>
  <c r="G436" i="34"/>
  <c r="F192" i="34"/>
  <c r="G194" i="34"/>
  <c r="F198" i="34"/>
  <c r="G200" i="34"/>
  <c r="G203" i="34"/>
  <c r="G206" i="34"/>
  <c r="G209" i="34"/>
  <c r="G212" i="34"/>
  <c r="G224" i="34"/>
  <c r="G335" i="34"/>
  <c r="G338" i="34"/>
  <c r="G341" i="34"/>
  <c r="F346" i="34"/>
  <c r="F356" i="34"/>
  <c r="G418" i="34"/>
  <c r="F426" i="34"/>
  <c r="G430" i="34"/>
  <c r="G434" i="34"/>
  <c r="F439" i="34"/>
  <c r="F447" i="34"/>
  <c r="G471" i="34"/>
  <c r="F190" i="34"/>
  <c r="G192" i="34"/>
  <c r="G195" i="34"/>
  <c r="G198" i="34"/>
  <c r="G214" i="34" s="1"/>
  <c r="G201" i="34"/>
  <c r="G204" i="34"/>
  <c r="G207" i="34"/>
  <c r="F210" i="34"/>
  <c r="G219" i="34"/>
  <c r="F333" i="34"/>
  <c r="G336" i="34"/>
  <c r="F339" i="34"/>
  <c r="G349" i="34"/>
  <c r="F358" i="34"/>
  <c r="F450" i="34"/>
  <c r="F454" i="34"/>
  <c r="F347" i="34"/>
  <c r="F350" i="34"/>
  <c r="G445" i="34"/>
  <c r="F467" i="34"/>
  <c r="F481" i="34"/>
  <c r="G449" i="34"/>
  <c r="F562" i="34"/>
  <c r="F21" i="34"/>
  <c r="F225" i="34"/>
  <c r="G220" i="34"/>
  <c r="F223" i="34"/>
  <c r="G225" i="34"/>
  <c r="G229" i="34"/>
  <c r="G243" i="34"/>
  <c r="G289" i="34"/>
  <c r="G343" i="34"/>
  <c r="G347" i="34"/>
  <c r="F360" i="34"/>
  <c r="G454" i="34"/>
  <c r="G467" i="34"/>
  <c r="F472" i="34"/>
  <c r="F476" i="34"/>
  <c r="F241" i="34"/>
  <c r="F16" i="34"/>
  <c r="F24" i="34"/>
  <c r="F13" i="34"/>
  <c r="F17" i="34"/>
  <c r="F25" i="34"/>
  <c r="F196" i="34"/>
  <c r="F204" i="34"/>
  <c r="F212" i="34"/>
  <c r="F221" i="34"/>
  <c r="G223" i="34"/>
  <c r="G226" i="34"/>
  <c r="G231" i="34"/>
  <c r="F246" i="34"/>
  <c r="F305" i="34"/>
  <c r="F335" i="34"/>
  <c r="F349" i="34"/>
  <c r="F352" i="34"/>
  <c r="F418" i="34"/>
  <c r="F421" i="34"/>
  <c r="F428" i="34"/>
  <c r="F431" i="34"/>
  <c r="F434" i="34"/>
  <c r="F437" i="34"/>
  <c r="G447" i="34"/>
  <c r="F469" i="34"/>
  <c r="F474" i="34"/>
  <c r="F543" i="34"/>
  <c r="F546" i="34"/>
  <c r="F549" i="34"/>
  <c r="F552" i="34"/>
  <c r="F567" i="34"/>
  <c r="F574" i="34"/>
  <c r="F64" i="33"/>
  <c r="F96" i="33"/>
  <c r="F194" i="33"/>
  <c r="F220" i="33"/>
  <c r="F53" i="33"/>
  <c r="F58" i="33" s="1"/>
  <c r="F59" i="33"/>
  <c r="G71" i="33"/>
  <c r="G86" i="33"/>
  <c r="F98" i="33"/>
  <c r="F112" i="33"/>
  <c r="F120" i="33"/>
  <c r="F135" i="33"/>
  <c r="F140" i="33"/>
  <c r="F144" i="33"/>
  <c r="F155" i="33" s="1"/>
  <c r="F148" i="33"/>
  <c r="F152" i="33"/>
  <c r="F157" i="33"/>
  <c r="F198" i="33"/>
  <c r="F214" i="33"/>
  <c r="G93" i="33"/>
  <c r="F195" i="33"/>
  <c r="F199" i="33"/>
  <c r="F203" i="33"/>
  <c r="F209" i="33"/>
  <c r="G70" i="33"/>
  <c r="G75" i="33"/>
  <c r="G79" i="33"/>
  <c r="G96" i="33"/>
  <c r="F167" i="33"/>
  <c r="G72" i="33"/>
  <c r="F75" i="33"/>
  <c r="G98" i="33"/>
  <c r="G102" i="33"/>
  <c r="F121" i="33"/>
  <c r="F125" i="33"/>
  <c r="F73" i="33"/>
  <c r="G99" i="33"/>
  <c r="G104" i="33"/>
  <c r="F114" i="33"/>
  <c r="F118" i="33"/>
  <c r="F122" i="33"/>
  <c r="F126" i="33"/>
  <c r="F131" i="33"/>
  <c r="F185" i="33"/>
  <c r="F196" i="33"/>
  <c r="F200" i="33"/>
  <c r="F205" i="33"/>
  <c r="F210" i="33"/>
  <c r="G220" i="33"/>
  <c r="F62" i="33"/>
  <c r="F71" i="33"/>
  <c r="G73" i="33"/>
  <c r="G76" i="33"/>
  <c r="G81" i="33"/>
  <c r="G94" i="33"/>
  <c r="G97" i="33"/>
  <c r="F115" i="33"/>
  <c r="F119" i="33"/>
  <c r="F123" i="33"/>
  <c r="F127" i="33"/>
  <c r="F133" i="33"/>
  <c r="D167" i="33"/>
  <c r="G165" i="33" s="1"/>
  <c r="F175" i="33"/>
  <c r="F179" i="33" s="1"/>
  <c r="F180" i="33"/>
  <c r="F193" i="33"/>
  <c r="F197" i="33"/>
  <c r="F201" i="33"/>
  <c r="F206" i="33"/>
  <c r="F213" i="33"/>
  <c r="F253" i="34"/>
  <c r="G304" i="34"/>
  <c r="G302" i="34"/>
  <c r="G300" i="34"/>
  <c r="G298" i="34"/>
  <c r="G296" i="34"/>
  <c r="G294" i="34"/>
  <c r="G292" i="34"/>
  <c r="G290" i="34"/>
  <c r="G288" i="34"/>
  <c r="F228" i="34"/>
  <c r="F230" i="34"/>
  <c r="F232" i="34"/>
  <c r="F244" i="34"/>
  <c r="F247" i="34"/>
  <c r="G255" i="34"/>
  <c r="G253" i="34"/>
  <c r="G251" i="34"/>
  <c r="G248" i="34"/>
  <c r="G246" i="34"/>
  <c r="G244" i="34"/>
  <c r="G242" i="34"/>
  <c r="F251" i="34"/>
  <c r="F254" i="34"/>
  <c r="G287" i="34"/>
  <c r="G295" i="34"/>
  <c r="G303" i="34"/>
  <c r="G358" i="34"/>
  <c r="F457" i="34"/>
  <c r="F479" i="34"/>
  <c r="F514" i="34"/>
  <c r="F519" i="34"/>
  <c r="F522" i="34"/>
  <c r="F527" i="34"/>
  <c r="F530" i="34"/>
  <c r="G531" i="34"/>
  <c r="G529" i="34"/>
  <c r="G527" i="34"/>
  <c r="G525" i="34"/>
  <c r="G523" i="34"/>
  <c r="G521" i="34"/>
  <c r="G519" i="34"/>
  <c r="G517" i="34"/>
  <c r="G515" i="34"/>
  <c r="F560" i="34"/>
  <c r="F565" i="34"/>
  <c r="F568" i="34"/>
  <c r="G569" i="34"/>
  <c r="G567" i="34"/>
  <c r="G565" i="34"/>
  <c r="G563" i="34"/>
  <c r="G561" i="34"/>
  <c r="G228" i="34"/>
  <c r="G230" i="34"/>
  <c r="G232" i="34"/>
  <c r="F242" i="34"/>
  <c r="F245" i="34"/>
  <c r="G247" i="34"/>
  <c r="F252" i="34"/>
  <c r="G254" i="34"/>
  <c r="G293" i="34"/>
  <c r="G301" i="34"/>
  <c r="F334" i="34"/>
  <c r="F336" i="34"/>
  <c r="F338" i="34"/>
  <c r="F340" i="34"/>
  <c r="F342" i="34"/>
  <c r="F448" i="34"/>
  <c r="F451" i="34"/>
  <c r="G459" i="34"/>
  <c r="G457" i="34"/>
  <c r="G455" i="34"/>
  <c r="G452" i="34"/>
  <c r="G450" i="34"/>
  <c r="G448" i="34"/>
  <c r="G446" i="34"/>
  <c r="F455" i="34"/>
  <c r="F458" i="34"/>
  <c r="F470" i="34"/>
  <c r="F473" i="34"/>
  <c r="G481" i="34"/>
  <c r="G479" i="34"/>
  <c r="G477" i="34"/>
  <c r="G474" i="34"/>
  <c r="G472" i="34"/>
  <c r="G470" i="34"/>
  <c r="G468" i="34"/>
  <c r="F477" i="34"/>
  <c r="F480" i="34"/>
  <c r="G514" i="34"/>
  <c r="F517" i="34"/>
  <c r="F520" i="34"/>
  <c r="G522" i="34"/>
  <c r="F525" i="34"/>
  <c r="F528" i="34"/>
  <c r="G530" i="34"/>
  <c r="G560" i="34"/>
  <c r="F563" i="34"/>
  <c r="F566" i="34"/>
  <c r="G568" i="34"/>
  <c r="F575" i="34"/>
  <c r="G576" i="34"/>
  <c r="G574" i="34"/>
  <c r="G359" i="34"/>
  <c r="G357" i="34"/>
  <c r="G360" i="34" s="1"/>
  <c r="F18" i="34"/>
  <c r="F22" i="34"/>
  <c r="F26" i="34"/>
  <c r="F12" i="34"/>
  <c r="F19" i="34"/>
  <c r="F191" i="34"/>
  <c r="F193" i="34"/>
  <c r="F195" i="34"/>
  <c r="F197" i="34"/>
  <c r="F199" i="34"/>
  <c r="F201" i="34"/>
  <c r="F203" i="34"/>
  <c r="F205" i="34"/>
  <c r="F207" i="34"/>
  <c r="F209" i="34"/>
  <c r="F211" i="34"/>
  <c r="F220" i="34"/>
  <c r="F222" i="34"/>
  <c r="F224" i="34"/>
  <c r="F226" i="34"/>
  <c r="F229" i="34"/>
  <c r="F231" i="34"/>
  <c r="F243" i="34"/>
  <c r="G245" i="34"/>
  <c r="F248" i="34"/>
  <c r="F250" i="34"/>
  <c r="G252" i="34"/>
  <c r="G291" i="34"/>
  <c r="G299" i="34"/>
  <c r="F348" i="34"/>
  <c r="F353" i="34" s="1"/>
  <c r="G352" i="34"/>
  <c r="G350" i="34"/>
  <c r="G348" i="34"/>
  <c r="G346" i="34"/>
  <c r="F419" i="34"/>
  <c r="F422" i="34"/>
  <c r="F427" i="34"/>
  <c r="F430" i="34"/>
  <c r="F435" i="34"/>
  <c r="G439" i="34"/>
  <c r="G437" i="34"/>
  <c r="G435" i="34"/>
  <c r="G433" i="34"/>
  <c r="G431" i="34"/>
  <c r="G429" i="34"/>
  <c r="G427" i="34"/>
  <c r="G425" i="34"/>
  <c r="G423" i="34"/>
  <c r="G421" i="34"/>
  <c r="G419" i="34"/>
  <c r="G417" i="34"/>
  <c r="F446" i="34"/>
  <c r="F449" i="34"/>
  <c r="G451" i="34"/>
  <c r="G458" i="34"/>
  <c r="F468" i="34"/>
  <c r="F471" i="34"/>
  <c r="G473" i="34"/>
  <c r="G480" i="34"/>
  <c r="F515" i="34"/>
  <c r="F518" i="34"/>
  <c r="G520" i="34"/>
  <c r="F523" i="34"/>
  <c r="F526" i="34"/>
  <c r="G528" i="34"/>
  <c r="F537" i="34"/>
  <c r="F542" i="34"/>
  <c r="F545" i="34"/>
  <c r="F550" i="34"/>
  <c r="G554" i="34"/>
  <c r="G552" i="34"/>
  <c r="G550" i="34"/>
  <c r="G548" i="34"/>
  <c r="G546" i="34"/>
  <c r="G544" i="34"/>
  <c r="G542" i="34"/>
  <c r="G540" i="34"/>
  <c r="G538" i="34"/>
  <c r="F561" i="34"/>
  <c r="F564" i="34"/>
  <c r="G566" i="34"/>
  <c r="G575" i="34"/>
  <c r="G164" i="33"/>
  <c r="G147" i="33"/>
  <c r="G139" i="33"/>
  <c r="G161" i="33"/>
  <c r="G159" i="33"/>
  <c r="G157" i="33"/>
  <c r="G154" i="33"/>
  <c r="G152" i="33"/>
  <c r="G150" i="33"/>
  <c r="G148" i="33"/>
  <c r="G146" i="33"/>
  <c r="G144" i="33"/>
  <c r="G142" i="33"/>
  <c r="G140" i="33"/>
  <c r="G138" i="33"/>
  <c r="G162" i="33"/>
  <c r="G158" i="33"/>
  <c r="G153" i="33"/>
  <c r="G149" i="33"/>
  <c r="G145" i="33"/>
  <c r="G141" i="33"/>
  <c r="G160" i="33"/>
  <c r="G156" i="33"/>
  <c r="G151" i="33"/>
  <c r="G143" i="33"/>
  <c r="G136" i="33"/>
  <c r="G134" i="33"/>
  <c r="G132" i="33"/>
  <c r="G130" i="33"/>
  <c r="G127" i="33"/>
  <c r="G125" i="33"/>
  <c r="G123" i="33"/>
  <c r="G121" i="33"/>
  <c r="G119" i="33"/>
  <c r="G117" i="33"/>
  <c r="G115" i="33"/>
  <c r="G113" i="33"/>
  <c r="G135" i="33"/>
  <c r="G133" i="33"/>
  <c r="G131" i="33"/>
  <c r="G128" i="33"/>
  <c r="G124" i="33"/>
  <c r="G122" i="33"/>
  <c r="G120" i="33"/>
  <c r="G118" i="33"/>
  <c r="G114" i="33"/>
  <c r="G112" i="33"/>
  <c r="G126" i="33"/>
  <c r="G116" i="33"/>
  <c r="F82" i="33"/>
  <c r="F103" i="33"/>
  <c r="F78" i="33"/>
  <c r="F80" i="33"/>
  <c r="F87" i="33"/>
  <c r="F101" i="33"/>
  <c r="F105" i="33"/>
  <c r="G78" i="33"/>
  <c r="G80" i="33"/>
  <c r="G82" i="33"/>
  <c r="G101" i="33"/>
  <c r="G103" i="33"/>
  <c r="F130" i="33"/>
  <c r="F132" i="33"/>
  <c r="F134" i="33"/>
  <c r="F182" i="33"/>
  <c r="F186" i="33"/>
  <c r="F211" i="33"/>
  <c r="F215" i="33"/>
  <c r="F70" i="33"/>
  <c r="F72" i="33"/>
  <c r="F74" i="33"/>
  <c r="F76" i="33"/>
  <c r="F79" i="33"/>
  <c r="F81" i="33"/>
  <c r="F93" i="33"/>
  <c r="F95" i="33"/>
  <c r="F97" i="33"/>
  <c r="F99" i="33"/>
  <c r="F102" i="33"/>
  <c r="F156" i="33"/>
  <c r="F158" i="33"/>
  <c r="F160" i="33"/>
  <c r="F183" i="33"/>
  <c r="F204" i="33"/>
  <c r="F15" i="34" l="1"/>
  <c r="F475" i="34"/>
  <c r="F453" i="34"/>
  <c r="F577" i="34"/>
  <c r="G555" i="34"/>
  <c r="G440" i="34"/>
  <c r="F440" i="34"/>
  <c r="F249" i="34"/>
  <c r="G453" i="34"/>
  <c r="F343" i="34"/>
  <c r="G227" i="34"/>
  <c r="G249" i="34"/>
  <c r="F214" i="34"/>
  <c r="F227" i="34"/>
  <c r="G577" i="34"/>
  <c r="G532" i="34"/>
  <c r="G475" i="34"/>
  <c r="G166" i="33"/>
  <c r="F129" i="33"/>
  <c r="G77" i="33"/>
  <c r="G100" i="33"/>
  <c r="F77" i="33"/>
  <c r="F208" i="33"/>
  <c r="G305" i="34"/>
  <c r="G570" i="34"/>
  <c r="G353" i="34"/>
  <c r="F532" i="34"/>
  <c r="F570" i="34"/>
  <c r="F555" i="34"/>
  <c r="F100" i="33"/>
  <c r="G129" i="33"/>
  <c r="G155" i="33"/>
  <c r="G167" i="33"/>
</calcChain>
</file>

<file path=xl/sharedStrings.xml><?xml version="1.0" encoding="utf-8"?>
<sst xmlns="http://schemas.openxmlformats.org/spreadsheetml/2006/main" count="3604" uniqueCount="2297">
  <si>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</si>
  <si>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</si>
  <si>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</si>
  <si>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</si>
  <si>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</si>
  <si>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</si>
  <si>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</si>
  <si>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</si>
  <si>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</si>
  <si>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</si>
  <si>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</si>
  <si>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</si>
  <si>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</si>
  <si>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</si>
  <si>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</si>
  <si>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</si>
  <si>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</si>
  <si>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</si>
  <si>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</si>
  <si>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</si>
  <si>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</si>
  <si>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</si>
  <si>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</si>
  <si>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</si>
  <si>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</si>
  <si>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</si>
  <si>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</si>
  <si>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</si>
  <si>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</si>
  <si>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</si>
  <si>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</si>
  <si>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</si>
  <si>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</si>
  <si>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</si>
  <si>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</si>
  <si>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</si>
  <si>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</si>
  <si>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</si>
  <si>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</si>
  <si>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</si>
  <si>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</si>
  <si>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</si>
  <si>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</si>
  <si>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</si>
  <si>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</si>
  <si>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</si>
  <si>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</si>
  <si>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</si>
  <si>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</si>
  <si>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</si>
  <si>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</si>
  <si>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</si>
  <si>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</si>
  <si>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</si>
  <si>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</si>
  <si>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</si>
  <si>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</si>
  <si>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</si>
  <si>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</si>
  <si>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</si>
  <si>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</si>
  <si>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</si>
  <si>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</si>
  <si>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</si>
  <si>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</si>
  <si>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</si>
  <si>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</si>
  <si>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</si>
  <si>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</si>
  <si>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</si>
  <si>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</si>
  <si>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</si>
  <si>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</si>
  <si>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</si>
  <si>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</si>
  <si>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</si>
  <si>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</si>
  <si>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</si>
  <si>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</si>
  <si>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</si>
  <si>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</si>
  <si>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</si>
  <si>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</si>
  <si>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</si>
  <si>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</si>
  <si>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</si>
  <si>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</si>
  <si>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</si>
  <si>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</si>
  <si>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</si>
  <si>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</si>
  <si>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</si>
  <si>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</si>
  <si>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</si>
  <si>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</si>
  <si>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</si>
  <si>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</si>
  <si>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</si>
  <si>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</si>
  <si>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</si>
  <si>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</si>
  <si>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</si>
  <si>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</si>
  <si>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</si>
  <si>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</si>
  <si>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</si>
  <si>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</si>
  <si>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</si>
  <si>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</si>
  <si>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</si>
  <si>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</si>
  <si>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</si>
  <si>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</si>
  <si>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</si>
  <si>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</si>
  <si>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</si>
  <si>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</si>
  <si>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</si>
  <si>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</si>
  <si>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</si>
  <si>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</si>
  <si>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</si>
  <si>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</si>
  <si>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</si>
  <si>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</si>
  <si>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</si>
  <si>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</si>
  <si>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</si>
  <si>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</si>
  <si>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</si>
  <si>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</si>
  <si>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</si>
  <si>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</si>
  <si>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</si>
  <si>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</si>
  <si>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</si>
  <si>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</si>
  <si>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</si>
  <si>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</si>
  <si>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</si>
  <si>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</si>
  <si>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</si>
  <si>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</si>
  <si>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</si>
  <si>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</si>
  <si>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</si>
  <si>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</si>
  <si>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</si>
  <si>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</si>
  <si>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</si>
  <si>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</si>
  <si>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</si>
  <si>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</si>
  <si>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</si>
  <si>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</si>
  <si>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</si>
  <si>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</si>
  <si>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</si>
  <si>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</si>
  <si>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</si>
  <si>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</si>
  <si>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</si>
  <si>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</si>
  <si>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</si>
  <si>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</si>
  <si>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</si>
  <si>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</si>
  <si>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</si>
  <si>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</si>
  <si>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</si>
  <si>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</si>
  <si>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</si>
  <si>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</si>
  <si>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</si>
  <si>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</si>
  <si>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</si>
  <si>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</si>
  <si>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</si>
  <si>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</si>
  <si>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</si>
  <si>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</si>
  <si>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</si>
  <si>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</si>
  <si>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</si>
  <si>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</si>
  <si>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</si>
  <si>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</si>
  <si>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</si>
  <si>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</si>
  <si>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</si>
  <si>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</si>
  <si>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</si>
  <si>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</si>
  <si>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</si>
  <si>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</si>
  <si>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</si>
  <si>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</si>
  <si>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</si>
  <si>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</si>
  <si>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</si>
  <si>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</si>
  <si>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</si>
  <si>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</si>
  <si>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</si>
  <si>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</si>
  <si>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</si>
  <si>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</si>
  <si>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</si>
  <si>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</si>
  <si>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</si>
  <si>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</si>
  <si>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</si>
  <si>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</si>
  <si>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</si>
  <si>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</si>
  <si>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</si>
  <si>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</si>
  <si>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</si>
  <si>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</si>
  <si>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</si>
  <si>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</si>
  <si>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</si>
  <si>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</si>
  <si>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</si>
  <si>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</si>
  <si>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</si>
  <si>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</si>
  <si>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</si>
  <si>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</si>
  <si>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</si>
  <si>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</si>
  <si>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</si>
  <si>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</si>
  <si>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</si>
  <si>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</si>
  <si>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</si>
  <si>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</si>
  <si>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</si>
  <si>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</si>
  <si>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</si>
  <si>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</si>
  <si>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</si>
  <si>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</si>
  <si>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</si>
  <si>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</si>
  <si>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</si>
  <si>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</si>
  <si>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</si>
  <si>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</si>
  <si>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</si>
  <si>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</si>
  <si>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</si>
  <si>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</si>
  <si>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</si>
  <si>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</si>
  <si>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</si>
  <si>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</si>
  <si>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</si>
  <si>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</si>
  <si>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</si>
  <si>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</si>
  <si>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</si>
  <si>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</si>
  <si>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</si>
  <si>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</si>
  <si>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</si>
  <si>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</si>
  <si>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</si>
  <si>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</si>
  <si>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</si>
  <si>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</si>
  <si>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</si>
  <si>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</si>
  <si>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</si>
  <si>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</si>
  <si>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</si>
  <si>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</si>
  <si>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</si>
  <si>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</si>
  <si>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</si>
  <si>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</si>
  <si>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</si>
  <si>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</si>
  <si>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</si>
  <si>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</si>
  <si>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</si>
  <si>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</si>
  <si>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</si>
  <si>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</si>
  <si>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</si>
  <si>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</si>
  <si>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</si>
  <si>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</si>
  <si>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</si>
  <si>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</si>
  <si>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</si>
  <si>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</si>
  <si>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</si>
  <si>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</si>
  <si>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</si>
  <si>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</si>
  <si>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</si>
  <si>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</si>
  <si>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</si>
  <si>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</si>
  <si>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</si>
  <si>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</si>
  <si>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</si>
  <si>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</si>
  <si>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</si>
  <si>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</si>
  <si>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</si>
  <si>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</si>
  <si>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</si>
  <si>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</si>
  <si>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</si>
  <si>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</si>
  <si>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</si>
  <si>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</si>
  <si>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</si>
  <si>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</si>
  <si>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</si>
  <si>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</si>
  <si>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</si>
  <si>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</si>
  <si>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</si>
  <si>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</si>
  <si>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</si>
  <si>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</si>
  <si>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</si>
  <si>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</si>
  <si>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</si>
  <si>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</si>
  <si>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</si>
  <si>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</si>
  <si>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</si>
  <si>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</si>
  <si>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</si>
  <si>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</si>
  <si>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</si>
  <si>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</si>
  <si>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</si>
  <si>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</si>
  <si>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</si>
  <si>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</si>
  <si>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</si>
  <si>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</si>
  <si>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</si>
  <si>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</si>
  <si>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</si>
  <si>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</si>
  <si>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</si>
  <si>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</si>
  <si>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</si>
  <si>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</si>
  <si>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</si>
  <si>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</si>
  <si>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</si>
  <si>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</si>
  <si>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</si>
  <si>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</si>
  <si>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</si>
  <si>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</si>
  <si>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</si>
  <si>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</si>
  <si>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</si>
  <si>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</si>
  <si>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</si>
  <si>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</si>
  <si>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</si>
  <si>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</si>
  <si>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</si>
  <si>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</si>
  <si>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</si>
  <si>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</si>
  <si>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</si>
  <si>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</si>
  <si>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</si>
  <si>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</si>
  <si>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</si>
  <si>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</si>
  <si>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</si>
  <si>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</si>
  <si>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</si>
  <si>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</si>
  <si>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</si>
  <si>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</si>
  <si>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</si>
  <si>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</si>
  <si>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</si>
  <si>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</si>
  <si>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</si>
  <si>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</si>
  <si>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</si>
  <si>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</si>
  <si>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</si>
  <si>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</si>
  <si>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</si>
  <si>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</si>
  <si>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</si>
  <si>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</si>
  <si>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</si>
  <si>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</si>
  <si>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</si>
  <si>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</si>
  <si>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</si>
  <si>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</si>
  <si>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</si>
  <si>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</si>
  <si>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</si>
  <si>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</si>
  <si>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</si>
  <si>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</si>
  <si>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</si>
  <si>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</si>
  <si>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</si>
  <si>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</si>
  <si>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</si>
  <si>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</si>
  <si>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</si>
  <si>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</si>
  <si>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</si>
  <si>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</si>
  <si>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</si>
  <si>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</si>
  <si>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</si>
  <si>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</si>
  <si>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</si>
  <si>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</si>
  <si>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</si>
  <si>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</si>
  <si>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</si>
  <si>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</si>
  <si>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</si>
  <si>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</si>
  <si>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</si>
  <si>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</si>
  <si>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</si>
  <si>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</si>
  <si>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</si>
  <si>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</si>
  <si>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</si>
  <si>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</si>
  <si>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</si>
  <si>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</si>
  <si>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</si>
  <si>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</si>
  <si>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</si>
  <si>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</si>
  <si>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</si>
  <si>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</si>
  <si>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</si>
  <si>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</si>
  <si>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</si>
  <si>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</si>
  <si>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</si>
  <si>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</si>
  <si>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</si>
  <si>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</si>
  <si>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</si>
  <si>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</si>
  <si>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</si>
  <si>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</si>
  <si>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</si>
  <si>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</si>
  <si>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</si>
  <si>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</si>
  <si>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</si>
  <si>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</si>
  <si>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</si>
  <si>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</si>
  <si>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</si>
  <si>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</si>
  <si>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</si>
  <si>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</si>
  <si>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</si>
  <si>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</si>
  <si>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</si>
  <si>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</si>
  <si>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</si>
  <si>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</si>
  <si>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</si>
  <si>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</si>
  <si>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</si>
  <si>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</si>
  <si>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</si>
  <si>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</si>
  <si>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</si>
  <si>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</si>
  <si>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</si>
  <si>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</si>
  <si>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</si>
  <si>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</si>
  <si>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</si>
  <si>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</si>
  <si>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</si>
  <si>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</si>
  <si>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</si>
  <si>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</si>
  <si>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</si>
  <si>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</si>
  <si>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</si>
  <si>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</si>
  <si>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</si>
  <si>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</si>
  <si>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</si>
  <si>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</si>
  <si>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</si>
  <si>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</si>
  <si>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</si>
  <si>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</si>
  <si>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</si>
  <si>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</si>
  <si>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</si>
  <si>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</si>
  <si>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</si>
  <si>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</si>
  <si>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</si>
  <si>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</si>
  <si>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</si>
  <si>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</si>
  <si>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</si>
  <si>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</si>
  <si>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</si>
  <si>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</si>
  <si>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</si>
  <si>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</si>
  <si>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</si>
  <si>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</si>
  <si>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</si>
  <si>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</si>
  <si>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</si>
  <si>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</si>
  <si>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</si>
  <si>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</si>
  <si>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</si>
  <si>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</si>
  <si>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</si>
  <si>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</si>
  <si>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</si>
  <si>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</si>
  <si>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</si>
  <si>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</si>
  <si>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</si>
  <si>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</si>
  <si>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</si>
  <si>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</si>
  <si>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</si>
  <si>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</si>
  <si>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</si>
  <si>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</si>
  <si>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</si>
  <si>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</si>
  <si>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</si>
  <si>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</si>
  <si>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</si>
  <si>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</si>
  <si>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</si>
  <si>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</si>
  <si>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</si>
  <si>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</si>
  <si>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</si>
  <si>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</si>
  <si>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</si>
  <si>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</si>
  <si>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</si>
  <si>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</si>
  <si>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</si>
  <si>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</si>
  <si>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</si>
  <si>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</si>
  <si>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</si>
  <si>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</si>
  <si>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</si>
  <si>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</si>
  <si>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</si>
  <si>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</si>
  <si>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</si>
  <si>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</si>
  <si>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</si>
  <si>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</si>
  <si>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</si>
  <si>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</si>
  <si>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</si>
  <si>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</si>
  <si>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</si>
  <si>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</si>
  <si>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</si>
  <si>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</si>
  <si>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</si>
  <si>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</si>
  <si>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</si>
  <si>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</si>
  <si>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</si>
  <si>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</si>
  <si>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</si>
  <si>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</si>
  <si>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</si>
  <si>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</si>
  <si>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</si>
  <si>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</si>
  <si>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</si>
  <si>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</si>
  <si>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</si>
  <si>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</si>
  <si>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</si>
  <si>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</si>
  <si>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</si>
  <si>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</si>
  <si>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</si>
  <si>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</si>
  <si>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</si>
  <si>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</si>
  <si>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</si>
  <si>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</si>
  <si>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</si>
  <si>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</si>
  <si>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</si>
  <si>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</si>
  <si>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</si>
  <si>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</si>
  <si>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</si>
  <si>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</si>
  <si>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</si>
  <si>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</si>
  <si>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</si>
  <si>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</si>
  <si>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</si>
  <si>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</si>
  <si>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</si>
  <si>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</si>
  <si>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</si>
  <si>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</si>
  <si>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</si>
  <si>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</si>
  <si>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</si>
  <si>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</si>
  <si>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</si>
  <si>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</si>
  <si>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</si>
  <si>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</si>
  <si>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</si>
  <si>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</si>
  <si>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</si>
  <si>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</si>
  <si>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</si>
  <si>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</si>
  <si>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</si>
  <si>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</si>
  <si>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</si>
  <si>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</si>
  <si>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</si>
  <si>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</si>
  <si>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</si>
  <si>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</si>
  <si>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</si>
  <si>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</si>
  <si>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</si>
  <si>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</si>
  <si>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</si>
  <si>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</si>
  <si>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</si>
  <si>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</si>
  <si>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</si>
  <si>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</si>
  <si>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</si>
  <si>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</si>
  <si>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</si>
  <si>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</si>
  <si>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</si>
  <si>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</si>
  <si>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</si>
  <si>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</si>
  <si>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</si>
  <si>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</si>
  <si>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</si>
  <si>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</si>
  <si>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</si>
  <si>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</si>
  <si>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</si>
  <si>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</si>
  <si>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</si>
  <si>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</si>
  <si>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</si>
  <si>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</si>
  <si>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</si>
  <si>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</si>
  <si>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</si>
  <si>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</si>
  <si>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</si>
  <si>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</si>
  <si>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</si>
  <si>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</si>
  <si>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</si>
  <si>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</si>
  <si>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</si>
  <si>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</si>
  <si>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</si>
  <si>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</si>
  <si>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</si>
  <si>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</si>
  <si>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</si>
  <si>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</si>
  <si>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</si>
  <si>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</si>
  <si>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</si>
  <si>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</si>
  <si>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</si>
  <si>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</si>
  <si>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</si>
  <si>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</si>
  <si>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</si>
  <si>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</si>
  <si>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</si>
  <si>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</si>
  <si>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</si>
  <si>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</si>
  <si>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</si>
  <si>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</si>
  <si>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</si>
  <si>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</si>
  <si>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</si>
  <si>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</si>
  <si>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</si>
  <si>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</si>
  <si>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</si>
  <si>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</si>
  <si>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</si>
  <si>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</si>
  <si>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</si>
  <si>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</si>
  <si>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</si>
  <si>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</si>
  <si>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</si>
  <si>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</si>
  <si>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</si>
  <si>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</si>
  <si>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</si>
  <si>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</si>
  <si>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</si>
  <si>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</si>
  <si>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</si>
  <si>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</si>
  <si>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</si>
  <si>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</si>
  <si>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</si>
  <si>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</si>
  <si>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</si>
  <si>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</si>
  <si>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</si>
  <si>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</si>
  <si>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</si>
  <si>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</si>
  <si>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</si>
  <si>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</si>
  <si>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</si>
  <si>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</si>
  <si>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</si>
  <si>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</si>
  <si>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</si>
  <si>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</si>
  <si>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</si>
  <si>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</si>
  <si>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</si>
  <si>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</si>
  <si>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</si>
  <si>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</si>
  <si>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</si>
  <si>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</si>
  <si>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</si>
  <si>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</si>
  <si>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</si>
  <si>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</si>
  <si>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</si>
  <si>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</si>
  <si>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</si>
  <si>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</si>
  <si>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</si>
  <si>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</si>
  <si>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</si>
  <si>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</si>
  <si>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</si>
  <si>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</si>
  <si>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</si>
  <si>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</si>
  <si>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</si>
  <si>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</si>
  <si>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</si>
  <si>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</si>
  <si>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</si>
  <si>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</si>
  <si>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</si>
  <si>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</si>
  <si>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</si>
  <si>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</si>
  <si>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</si>
  <si>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</si>
  <si>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</si>
  <si>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</si>
  <si>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</si>
  <si>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</si>
  <si>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</si>
  <si>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</si>
  <si>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</si>
  <si>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</si>
  <si>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</si>
  <si>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</si>
  <si>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</si>
  <si>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</si>
  <si>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</si>
  <si>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</si>
  <si>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</si>
  <si>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</si>
  <si>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</si>
  <si>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</si>
  <si>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</si>
  <si>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</si>
  <si>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</si>
  <si>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</si>
  <si>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</si>
  <si>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</si>
  <si>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</si>
  <si>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</si>
  <si>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</si>
  <si>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</si>
  <si>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</si>
  <si>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</si>
  <si>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</si>
  <si>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</si>
  <si>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</si>
  <si>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</si>
  <si>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</si>
  <si>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</si>
  <si>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</si>
  <si>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</si>
  <si>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</si>
  <si>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</si>
  <si>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</si>
  <si>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</si>
  <si>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</si>
  <si>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</si>
  <si>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</si>
  <si>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</si>
  <si>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</si>
  <si>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</si>
  <si>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</si>
  <si>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</si>
  <si>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</si>
  <si>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</si>
  <si>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</si>
  <si>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</si>
  <si>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</si>
  <si>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</si>
  <si>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</si>
  <si>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</si>
  <si>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Retained Covered Bonds</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</si>
  <si>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</si>
  <si>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</si>
  <si>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</si>
  <si>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</si>
  <si>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</si>
  <si>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</si>
  <si>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</si>
  <si>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</si>
  <si>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</si>
  <si>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</si>
  <si>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</si>
  <si>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</si>
  <si>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</si>
  <si>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</si>
  <si>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</si>
  <si>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</si>
  <si>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</si>
  <si>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</si>
  <si>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</si>
  <si>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</si>
  <si>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</si>
  <si>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</si>
  <si>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</si>
  <si>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</si>
  <si>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</si>
  <si>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</si>
  <si>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</si>
  <si>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</si>
  <si>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</si>
  <si>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</si>
  <si>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</si>
  <si>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</si>
  <si>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</si>
  <si>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</si>
  <si>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</si>
  <si>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</si>
  <si>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</si>
  <si>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</si>
  <si>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</si>
  <si>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</si>
  <si>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</si>
  <si>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</si>
  <si>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</si>
  <si>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BD@155375</t>
  </si>
  <si>
    <t>BE6312092115</t>
  </si>
  <si>
    <t>BD@167469</t>
  </si>
  <si>
    <t>BE0002700814</t>
  </si>
  <si>
    <t>BD@167470</t>
  </si>
  <si>
    <t>BE0002701820</t>
  </si>
  <si>
    <t>BD@178945</t>
  </si>
  <si>
    <t>BE0002762434</t>
  </si>
  <si>
    <t>Extended Maturity Date</t>
  </si>
  <si>
    <t>25/02/2027</t>
  </si>
  <si>
    <t>25/02/2030</t>
  </si>
  <si>
    <t>20/05/2028</t>
  </si>
  <si>
    <t>20/05/2031</t>
  </si>
  <si>
    <t>10/12/2028</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</si>
  <si>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</si>
  <si>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</si>
  <si>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</si>
  <si>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</si>
  <si>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</si>
  <si>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</si>
  <si>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</si>
  <si>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</si>
  <si>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</si>
  <si>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</si>
  <si>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</si>
  <si>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</si>
  <si>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</si>
  <si>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</si>
  <si>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</si>
  <si>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</si>
  <si>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</si>
  <si>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</si>
  <si>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</si>
  <si>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</si>
  <si>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</si>
  <si>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</si>
  <si>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</si>
  <si>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</si>
  <si>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</si>
  <si>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</si>
  <si>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</si>
  <si>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</si>
  <si>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</si>
  <si>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</si>
  <si>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</si>
  <si>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</si>
  <si>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</si>
  <si>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</si>
  <si>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</si>
  <si>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</si>
  <si>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</si>
  <si>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</si>
  <si>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</si>
  <si>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</si>
  <si>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</si>
  <si>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</si>
  <si>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</si>
  <si>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</si>
  <si>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</si>
  <si>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</si>
  <si>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</si>
  <si>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</si>
  <si>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</si>
  <si>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</si>
  <si>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</si>
  <si>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</si>
  <si>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</si>
  <si>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</si>
  <si>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</si>
  <si>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</si>
  <si>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</si>
  <si>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</si>
  <si>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</si>
  <si>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</si>
  <si>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</si>
  <si>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</si>
  <si>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</si>
  <si>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</si>
  <si>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</si>
  <si>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</si>
  <si>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</si>
  <si>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</si>
  <si>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</si>
  <si>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</si>
  <si>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</si>
  <si>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</si>
  <si>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</si>
  <si>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</si>
  <si>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</si>
  <si>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</si>
  <si>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</si>
  <si>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</si>
  <si>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</si>
  <si>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</si>
  <si>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</si>
  <si>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</si>
  <si>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</si>
  <si>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</si>
  <si>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</si>
  <si>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</si>
  <si>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</si>
  <si>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</si>
  <si>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</si>
  <si>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</si>
  <si>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</si>
  <si>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</si>
  <si>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</si>
  <si>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</si>
  <si>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</si>
  <si>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</si>
  <si>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</si>
  <si>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</si>
  <si>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</si>
  <si>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</si>
  <si>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</si>
  <si>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</si>
  <si>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</si>
  <si>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</si>
  <si>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</si>
  <si>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BE0000341504</t>
  </si>
  <si>
    <t>BE0000351602</t>
  </si>
  <si>
    <t>Issuer Name(Liquid_Bonds_CB_DATASOURCE)</t>
  </si>
  <si>
    <t>Kingdom of Belgium</t>
  </si>
  <si>
    <t>Series(Liquid_Bonds_CB_DATASOURCE)</t>
  </si>
  <si>
    <t>BGB 0.8 22JUN2027 81</t>
  </si>
  <si>
    <t xml:space="preserve">BGB 0.0 22OCT2027 91 </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</si>
  <si>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</si>
  <si>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</si>
  <si>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</si>
  <si>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</si>
  <si>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</si>
  <si>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</si>
  <si>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</si>
  <si>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</si>
  <si>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</si>
  <si>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</si>
  <si>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</si>
  <si>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</si>
  <si>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</si>
  <si>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</si>
  <si>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</si>
  <si>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</si>
  <si>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</si>
  <si>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</si>
  <si>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</si>
  <si>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</si>
  <si>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</si>
  <si>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</si>
  <si>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</si>
  <si>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</si>
  <si>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</si>
  <si>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</si>
  <si>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</si>
  <si>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</si>
  <si>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</si>
  <si>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</si>
  <si>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</si>
  <si>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</si>
  <si>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</si>
  <si>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</si>
  <si>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</si>
  <si>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</si>
  <si>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</si>
  <si>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</si>
  <si>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</si>
  <si>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</si>
  <si>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</si>
  <si>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</si>
  <si>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</si>
  <si>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</si>
  <si>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</si>
  <si>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</si>
  <si>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</si>
  <si>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</si>
  <si>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</si>
  <si>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</si>
  <si>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</si>
  <si>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</si>
  <si>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</si>
  <si>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</si>
  <si>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</si>
  <si>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&gt;25 and &lt;=26</t>
  </si>
  <si>
    <t>&gt;28 and &lt;=29</t>
  </si>
  <si>
    <t>&lt;0</t>
  </si>
  <si>
    <t>&gt;26 and &lt;=27</t>
  </si>
  <si>
    <t>&gt;27 and &lt;=28</t>
  </si>
  <si>
    <t>&gt;30 and &lt;=31</t>
  </si>
  <si>
    <t>&gt;33 and &lt;=34</t>
  </si>
  <si>
    <t>&gt;34 and &lt;=35</t>
  </si>
  <si>
    <t>&gt;35 and &lt;=36</t>
  </si>
  <si>
    <t>&gt;36 and &lt;=37</t>
  </si>
  <si>
    <t>&gt;39 and &lt;=40</t>
  </si>
  <si>
    <t>&gt;32 and &lt;=33</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</si>
  <si>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</si>
  <si>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</si>
  <si>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</si>
  <si>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</si>
  <si>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</si>
  <si>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</si>
  <si>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</si>
  <si>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</si>
  <si>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</si>
  <si>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</si>
  <si>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</si>
  <si>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</si>
  <si>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</si>
  <si>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</si>
  <si>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</si>
  <si>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</si>
  <si>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</si>
  <si>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</si>
  <si>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</si>
  <si>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</si>
  <si>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</si>
  <si>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</si>
  <si>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</si>
  <si>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</si>
  <si>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</si>
  <si>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7 - 7.5%</t>
  </si>
  <si>
    <t>8 - 8.5%</t>
  </si>
  <si>
    <t>7.5 - 8%</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</si>
  <si>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</si>
  <si>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</si>
  <si>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</si>
  <si>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</si>
  <si>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</si>
  <si>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</si>
  <si>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</si>
  <si>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</si>
  <si>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</si>
  <si>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</si>
  <si>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</si>
  <si>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</si>
  <si>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</si>
  <si>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</si>
  <si>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</si>
  <si>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</si>
  <si>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</si>
  <si>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</si>
  <si>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</si>
  <si>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</si>
  <si>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</si>
  <si>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</si>
  <si>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</si>
  <si>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</si>
  <si>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</si>
  <si>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</si>
  <si>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</si>
  <si>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</si>
  <si>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</si>
  <si>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</si>
  <si>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</si>
  <si>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</si>
  <si>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</si>
  <si>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</si>
  <si>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</si>
  <si>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</si>
  <si>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</si>
  <si>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</si>
  <si>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</si>
  <si>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</si>
  <si>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</si>
  <si>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</si>
  <si>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</si>
  <si>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</si>
  <si>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</si>
  <si>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</si>
  <si>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</si>
  <si>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</si>
  <si>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</si>
  <si>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</si>
  <si>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</si>
  <si>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</si>
  <si>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</si>
  <si>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</si>
  <si>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</si>
  <si>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</si>
  <si>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60 - 90 Days</t>
  </si>
  <si>
    <t>Cover Pool Performance</t>
  </si>
  <si>
    <t xml:space="preserve">1. Delinquencies (at cut-off date)
</t>
  </si>
  <si>
    <t>Performing</t>
  </si>
  <si>
    <t>&gt; 90 Days</t>
  </si>
  <si>
    <t>Amortisation</t>
  </si>
  <si>
    <t>TIME</t>
  </si>
  <si>
    <t>LIABILITIES</t>
  </si>
  <si>
    <t>COVER LOAN ASSETS</t>
  </si>
  <si>
    <t>Cutt-off</t>
  </si>
  <si>
    <t>Maturity</t>
  </si>
  <si>
    <t>Month</t>
  </si>
  <si>
    <t>Days</t>
  </si>
  <si>
    <t>Covered bonds</t>
  </si>
  <si>
    <t>CPR 0%</t>
  </si>
  <si>
    <t>CPR 2%</t>
  </si>
  <si>
    <t>CPR 5%</t>
  </si>
  <si>
    <t>CPR 10%</t>
  </si>
  <si>
    <t>1/07/2021</t>
  </si>
  <si>
    <t>1/08/2021</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</si>
  <si>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</si>
  <si>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</si>
  <si>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</si>
  <si>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</si>
  <si>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</si>
  <si>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</si>
  <si>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</si>
  <si>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</si>
  <si>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</si>
  <si>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</si>
  <si>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</si>
  <si>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</si>
  <si>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</si>
  <si>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</si>
  <si>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</si>
  <si>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</si>
  <si>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</si>
  <si>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</si>
  <si>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</si>
  <si>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</si>
  <si>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</si>
  <si>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</si>
  <si>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</si>
  <si>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</si>
  <si>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</si>
  <si>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</si>
  <si>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</si>
  <si>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</si>
  <si>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</si>
  <si>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</si>
  <si>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</si>
  <si>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</si>
  <si>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</si>
  <si>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</si>
  <si>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</si>
  <si>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</si>
  <si>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</si>
  <si>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</si>
  <si>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</si>
  <si>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</si>
  <si>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</si>
  <si>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</si>
  <si>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</si>
  <si>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</si>
  <si>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</si>
  <si>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</si>
  <si>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</si>
  <si>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</si>
  <si>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</si>
  <si>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</si>
  <si>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</si>
  <si>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</si>
  <si>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</si>
  <si>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</si>
  <si>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</si>
  <si>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</si>
  <si>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</si>
  <si>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</si>
  <si>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</si>
  <si>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</si>
  <si>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</si>
  <si>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</si>
  <si>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</si>
  <si>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</si>
  <si>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</si>
  <si>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</si>
  <si>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</si>
  <si>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</si>
  <si>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</si>
  <si>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</si>
  <si>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</si>
  <si>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</si>
  <si>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</si>
  <si>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</si>
  <si>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</si>
  <si>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</si>
  <si>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</si>
  <si>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</si>
  <si>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</si>
  <si>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</si>
  <si>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</si>
  <si>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</si>
  <si>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</si>
  <si>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</si>
  <si>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</si>
  <si>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</si>
  <si>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</si>
  <si>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</si>
  <si>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</si>
  <si>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</si>
  <si>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</si>
  <si>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</si>
  <si>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</si>
  <si>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</si>
  <si>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</si>
  <si>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</si>
  <si>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</si>
  <si>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</si>
  <si>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</si>
  <si>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</si>
  <si>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</si>
  <si>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</si>
  <si>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</si>
  <si>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</si>
  <si>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</si>
  <si>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</si>
  <si>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</si>
  <si>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</si>
  <si>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</si>
  <si>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</si>
  <si>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</si>
  <si>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</si>
  <si>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</si>
  <si>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</si>
  <si>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</si>
  <si>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</si>
  <si>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</si>
  <si>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</si>
  <si>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</si>
  <si>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</si>
  <si>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</si>
  <si>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</si>
  <si>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</si>
  <si>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</si>
  <si>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</si>
  <si>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</si>
  <si>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</si>
  <si>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</si>
  <si>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</si>
  <si>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</si>
  <si>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</si>
  <si>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</si>
  <si>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</si>
  <si>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</si>
  <si>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</si>
  <si>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</si>
  <si>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</si>
  <si>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</si>
  <si>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</si>
  <si>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</si>
  <si>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</si>
  <si>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</si>
  <si>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</si>
  <si>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</si>
  <si>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</si>
  <si>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</si>
  <si>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</si>
  <si>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</si>
  <si>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</si>
  <si>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</si>
  <si>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</si>
  <si>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</si>
  <si>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</si>
  <si>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</si>
  <si>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</si>
  <si>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</si>
  <si>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</si>
  <si>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</si>
  <si>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</si>
  <si>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</si>
  <si>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</si>
  <si>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</si>
  <si>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</si>
  <si>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</si>
  <si>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</si>
  <si>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</si>
  <si>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</si>
  <si>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</si>
  <si>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</si>
  <si>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</si>
  <si>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</si>
  <si>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</si>
  <si>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</si>
  <si>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</si>
  <si>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</si>
  <si>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</si>
  <si>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</si>
  <si>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</si>
  <si>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</si>
  <si>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</si>
  <si>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</si>
  <si>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</si>
  <si>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</si>
  <si>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</si>
  <si>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</si>
  <si>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</si>
  <si>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</si>
  <si>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</si>
  <si>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</si>
  <si>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</si>
  <si>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</si>
  <si>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</si>
  <si>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</si>
  <si>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</si>
  <si>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</si>
  <si>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</si>
  <si>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</si>
  <si>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</si>
  <si>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</si>
  <si>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</si>
  <si>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</si>
  <si>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</si>
  <si>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</si>
  <si>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</si>
  <si>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</si>
  <si>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</si>
  <si>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</si>
  <si>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</si>
  <si>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</si>
  <si>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</si>
  <si>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</si>
  <si>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</si>
  <si>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</si>
  <si>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</si>
  <si>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</si>
  <si>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</si>
  <si>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</si>
  <si>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</si>
  <si>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</si>
  <si>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</si>
  <si>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</si>
  <si>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</si>
  <si>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</si>
  <si>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</si>
  <si>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</si>
  <si>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</si>
  <si>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</si>
  <si>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</si>
  <si>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</si>
  <si>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</si>
  <si>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</si>
  <si>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</si>
  <si>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</si>
  <si>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</si>
  <si>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</si>
  <si>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</si>
  <si>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</si>
  <si>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</si>
  <si>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</si>
  <si>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</si>
  <si>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</si>
  <si>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</si>
  <si>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</si>
  <si>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</si>
  <si>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</si>
  <si>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</si>
  <si>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</si>
  <si>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</si>
  <si>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</si>
  <si>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</si>
  <si>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</si>
  <si>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</si>
  <si>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</si>
  <si>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</si>
  <si>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</si>
  <si>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</si>
  <si>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</si>
  <si>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</si>
  <si>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</si>
  <si>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</si>
  <si>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</si>
  <si>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</si>
  <si>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</si>
  <si>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</si>
  <si>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</si>
  <si>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</si>
  <si>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</si>
  <si>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</si>
  <si>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</si>
  <si>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</si>
  <si>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</si>
  <si>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</si>
  <si>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</si>
  <si>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</si>
  <si>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</si>
  <si>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</si>
  <si>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</si>
  <si>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</si>
  <si>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</si>
  <si>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</si>
  <si>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</si>
  <si>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</si>
  <si>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</si>
  <si>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</si>
  <si>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</si>
  <si>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</si>
  <si>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</si>
  <si>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</si>
  <si>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</si>
  <si>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</si>
  <si>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</si>
  <si>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</si>
  <si>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</si>
  <si>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</si>
  <si>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</si>
  <si>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</si>
  <si>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</si>
  <si>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</si>
  <si>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</si>
  <si>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</si>
  <si>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</si>
  <si>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</si>
  <si>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</si>
  <si>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</si>
  <si>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</si>
  <si>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</si>
  <si>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</si>
  <si>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</si>
  <si>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</si>
  <si>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</si>
  <si>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</si>
  <si>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</si>
  <si>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</si>
  <si>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</si>
  <si>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</si>
  <si>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</si>
  <si>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</si>
  <si>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</si>
  <si>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</si>
  <si>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</si>
  <si>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</si>
  <si>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</si>
  <si>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</si>
  <si>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</si>
  <si>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</si>
  <si>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</si>
  <si>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</si>
  <si>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</si>
  <si>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</si>
  <si>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</si>
  <si>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</si>
  <si>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</si>
  <si>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</si>
  <si>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</si>
  <si>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</si>
  <si>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</si>
  <si>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</si>
  <si>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</si>
  <si>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</si>
  <si>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</si>
  <si>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</si>
  <si>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</si>
  <si>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</si>
  <si>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</si>
  <si>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</si>
  <si>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</si>
  <si>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</si>
  <si>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</si>
  <si>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</si>
  <si>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</si>
  <si>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</si>
  <si>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</si>
  <si>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1/01/2051</t>
  </si>
  <si>
    <t>1/02/2051</t>
  </si>
  <si>
    <t>1/03/2051</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</si>
  <si>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</si>
  <si>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</si>
  <si>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</si>
  <si>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</si>
  <si>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</si>
  <si>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</si>
  <si>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</si>
  <si>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</si>
  <si>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</si>
  <si>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</si>
  <si>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</si>
  <si>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</si>
  <si>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</si>
  <si>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</si>
  <si>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</si>
  <si>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</si>
  <si>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</si>
  <si>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</si>
  <si>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</si>
  <si>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</si>
  <si>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</si>
  <si>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</si>
  <si>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</si>
  <si>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</si>
  <si>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</si>
  <si>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</si>
  <si>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</si>
  <si>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</si>
  <si>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</si>
  <si>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</si>
  <si>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</si>
  <si>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</si>
  <si>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</si>
  <si>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</si>
  <si>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</si>
  <si>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</si>
  <si>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</si>
  <si>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</si>
  <si>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</si>
  <si>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</si>
  <si>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</si>
  <si>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</si>
  <si>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</si>
  <si>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</si>
  <si>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</si>
  <si>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</si>
  <si>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</si>
  <si>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</si>
  <si>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</si>
  <si>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</si>
  <si>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</si>
  <si>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</si>
  <si>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</si>
  <si>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</si>
  <si>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</si>
  <si>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</si>
  <si>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</si>
  <si>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</si>
  <si>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</si>
  <si>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</si>
  <si>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</si>
  <si>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</si>
  <si>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</si>
  <si>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</si>
  <si>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</si>
  <si>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</si>
  <si>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</si>
  <si>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</si>
  <si>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</si>
  <si>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</si>
  <si>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</si>
  <si>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</si>
  <si>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</si>
  <si>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</si>
  <si>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</si>
  <si>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</si>
  <si>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</si>
  <si>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</si>
  <si>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</si>
  <si>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</si>
  <si>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</si>
  <si>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</si>
  <si>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</si>
  <si>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</si>
  <si>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</si>
  <si>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</si>
  <si>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</si>
  <si>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</si>
  <si>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</si>
  <si>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</si>
  <si>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</si>
  <si>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</si>
  <si>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</si>
  <si>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</si>
  <si>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</si>
  <si>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</si>
  <si>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</si>
  <si>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</si>
  <si>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</si>
  <si>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</si>
  <si>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</si>
  <si>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</si>
  <si>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</si>
  <si>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</si>
  <si>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</si>
  <si>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</si>
  <si>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</si>
  <si>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</si>
  <si>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</si>
  <si>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</si>
  <si>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</si>
  <si>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</si>
  <si>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</si>
  <si>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</si>
  <si>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</si>
  <si>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</si>
  <si>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</si>
  <si>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</si>
  <si>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</si>
  <si>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</si>
  <si>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</si>
  <si>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</si>
  <si>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</si>
  <si>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</si>
  <si>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</si>
  <si>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</si>
  <si>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</si>
  <si>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</si>
  <si>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</si>
  <si>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</si>
  <si>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</si>
  <si>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</si>
  <si>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</si>
  <si>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</si>
  <si>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</si>
  <si>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</si>
  <si>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</si>
  <si>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</si>
  <si>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</si>
  <si>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</si>
  <si>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</si>
  <si>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</si>
  <si>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</si>
  <si>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</si>
  <si>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</si>
  <si>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</si>
  <si>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</si>
  <si>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</si>
  <si>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</si>
  <si>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</si>
  <si>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</si>
  <si>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</si>
  <si>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</si>
  <si>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</si>
  <si>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</si>
  <si>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</si>
  <si>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</si>
  <si>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</si>
  <si>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</si>
  <si>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</si>
  <si>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</si>
  <si>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</si>
  <si>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</si>
  <si>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</si>
  <si>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</si>
  <si>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</si>
  <si>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</si>
  <si>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</si>
  <si>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</si>
  <si>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30/6/2021</t>
  </si>
  <si>
    <t>Cut-off Date: 30/6/2021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</si>
  <si>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</si>
  <si>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</si>
  <si>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</si>
  <si>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</si>
  <si>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</si>
  <si>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</si>
  <si>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</si>
  <si>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</si>
  <si>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</si>
  <si>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</si>
  <si>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</si>
  <si>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</si>
  <si>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</si>
  <si>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</si>
  <si>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</si>
  <si>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</si>
  <si>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</si>
  <si>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</si>
  <si>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</si>
  <si>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</si>
  <si>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</si>
  <si>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</si>
  <si>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</si>
  <si>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</si>
  <si>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</si>
  <si>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</si>
  <si>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</si>
  <si>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</si>
  <si>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</si>
  <si>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</si>
  <si>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</si>
  <si>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</si>
  <si>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</si>
  <si>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</si>
  <si>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</si>
  <si>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</si>
  <si>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</si>
  <si>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</si>
  <si>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</si>
  <si>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</si>
  <si>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</si>
  <si>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</si>
  <si>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</si>
  <si>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</si>
  <si>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</si>
  <si>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</si>
  <si>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</si>
  <si>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</si>
  <si>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</si>
  <si>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</si>
  <si>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</si>
  <si>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</si>
  <si>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</si>
  <si>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</si>
  <si>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</si>
  <si>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</si>
  <si>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</si>
  <si>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</si>
  <si>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</si>
  <si>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</si>
  <si>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</si>
  <si>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</si>
  <si>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</si>
  <si>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</si>
  <si>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</si>
  <si>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</si>
  <si>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</si>
  <si>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</si>
  <si>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</si>
  <si>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</si>
  <si>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</si>
  <si>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</si>
  <si>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</si>
  <si>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</si>
  <si>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</si>
  <si>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</si>
  <si>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</si>
  <si>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</si>
  <si>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</si>
  <si>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</si>
  <si>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</si>
  <si>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</si>
  <si>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</si>
  <si>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</si>
  <si>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</si>
  <si>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</si>
  <si>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</si>
  <si>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</si>
  <si>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</si>
  <si>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</si>
  <si>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</si>
  <si>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</si>
  <si>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</si>
  <si>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</si>
  <si>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</si>
  <si>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</si>
  <si>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</si>
  <si>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</si>
  <si>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</si>
  <si>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</si>
  <si>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</si>
  <si>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</si>
  <si>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</si>
  <si>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</si>
  <si>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</si>
  <si>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</si>
  <si>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</si>
  <si>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</si>
  <si>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</si>
  <si>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</si>
  <si>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</si>
  <si>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</si>
  <si>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</si>
  <si>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</si>
  <si>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</si>
  <si>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</si>
  <si>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</si>
  <si>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</si>
  <si>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</si>
  <si>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</si>
  <si>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</si>
  <si>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</si>
  <si>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</si>
  <si>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</si>
  <si>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</si>
  <si>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</si>
  <si>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</si>
  <si>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</si>
  <si>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</si>
  <si>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</si>
  <si>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</si>
  <si>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</si>
  <si>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</si>
  <si>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</si>
  <si>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</si>
  <si>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</si>
  <si>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</si>
  <si>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</si>
  <si>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</si>
  <si>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</si>
  <si>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</si>
  <si>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</si>
  <si>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</si>
  <si>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</si>
  <si>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</si>
  <si>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</si>
  <si>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</si>
  <si>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</si>
  <si>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</si>
  <si>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</si>
  <si>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</si>
  <si>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</si>
  <si>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</si>
  <si>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</si>
  <si>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</si>
  <si>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</si>
  <si>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</si>
  <si>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</si>
  <si>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</si>
  <si>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</si>
  <si>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</si>
  <si>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</si>
  <si>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</si>
  <si>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</si>
  <si>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</si>
  <si>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</si>
  <si>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</si>
  <si>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</si>
  <si>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</si>
  <si>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</si>
  <si>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</si>
  <si>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</si>
  <si>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</si>
  <si>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</si>
  <si>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</si>
  <si>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</si>
  <si>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</si>
  <si>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</si>
  <si>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</si>
  <si>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</si>
  <si>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</si>
  <si>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</si>
  <si>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</si>
  <si>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</si>
  <si>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</si>
  <si>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</si>
  <si>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</si>
  <si>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</si>
  <si>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</si>
  <si>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</si>
  <si>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</si>
  <si>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</si>
  <si>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</si>
  <si>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</si>
  <si>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</si>
  <si>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</si>
  <si>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</si>
  <si>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</si>
  <si>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</si>
  <si>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</si>
  <si>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</si>
  <si>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</si>
  <si>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</si>
  <si>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</si>
  <si>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</si>
  <si>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</si>
  <si>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</si>
  <si>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</si>
  <si>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</si>
  <si>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</si>
  <si>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</si>
  <si>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</si>
  <si>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</si>
  <si>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</si>
  <si>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</si>
  <si>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</si>
  <si>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</si>
  <si>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</si>
  <si>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</si>
  <si>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</si>
  <si>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</si>
  <si>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</si>
  <si>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</si>
  <si>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</si>
  <si>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</si>
  <si>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</si>
  <si>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</si>
  <si>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</si>
  <si>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</si>
  <si>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</si>
  <si>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</si>
  <si>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</si>
  <si>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</si>
  <si>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</si>
  <si>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</si>
  <si>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</si>
  <si>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</si>
  <si>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</si>
  <si>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</si>
  <si>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</si>
  <si>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</si>
  <si>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</si>
  <si>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</si>
  <si>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</si>
  <si>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</si>
  <si>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</si>
  <si>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</si>
  <si>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</si>
  <si>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</si>
  <si>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</si>
  <si>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</si>
  <si>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</si>
  <si>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</si>
  <si>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</si>
  <si>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</si>
  <si>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</si>
  <si>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</si>
  <si>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</si>
  <si>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</si>
  <si>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</si>
  <si>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</si>
  <si>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</si>
  <si>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</si>
  <si>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</si>
  <si>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</si>
  <si>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</si>
  <si>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</si>
  <si>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</si>
  <si>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</si>
  <si>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</si>
  <si>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</si>
  <si>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</si>
  <si>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</si>
  <si>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</si>
  <si>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</si>
  <si>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</si>
  <si>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</si>
  <si>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</si>
  <si>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</si>
  <si>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</si>
  <si>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</si>
  <si>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</si>
  <si>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</si>
  <si>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</si>
  <si>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</si>
  <si>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</si>
  <si>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</si>
  <si>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</si>
  <si>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</si>
  <si>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</si>
  <si>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</si>
  <si>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</si>
  <si>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</si>
  <si>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</si>
  <si>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</si>
  <si>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</si>
  <si>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</si>
  <si>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</si>
  <si>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</si>
  <si>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</si>
  <si>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</si>
  <si>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</si>
  <si>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</si>
  <si>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</si>
  <si>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</si>
  <si>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</si>
  <si>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</si>
  <si>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</si>
  <si>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</si>
  <si>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</si>
  <si>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</si>
  <si>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</si>
  <si>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</si>
  <si>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</si>
  <si>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</si>
  <si>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</si>
  <si>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</si>
  <si>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</si>
  <si>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</si>
  <si>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</si>
  <si>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</si>
  <si>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</si>
  <si>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</si>
  <si>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</si>
  <si>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</si>
  <si>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</si>
  <si>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</si>
  <si>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</si>
  <si>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</si>
  <si>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</si>
  <si>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</si>
  <si>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</si>
  <si>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</si>
  <si>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</si>
  <si>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</si>
  <si>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</si>
  <si>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</si>
  <si>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</si>
  <si>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</si>
  <si>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</si>
  <si>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</si>
  <si>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</si>
  <si>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</si>
  <si>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</si>
  <si>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</si>
  <si>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</si>
  <si>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</si>
  <si>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</si>
  <si>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</si>
  <si>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</si>
  <si>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</si>
  <si>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</si>
  <si>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</si>
  <si>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</si>
  <si>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</si>
  <si>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</si>
  <si>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</si>
  <si>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</si>
  <si>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</si>
  <si>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</si>
  <si>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</si>
  <si>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</si>
  <si>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</si>
  <si>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</si>
  <si>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</si>
  <si>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</si>
  <si>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</si>
  <si>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</si>
  <si>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</si>
  <si>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</si>
  <si>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</si>
  <si>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</si>
  <si>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</si>
  <si>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</si>
  <si>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</si>
  <si>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</si>
  <si>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</si>
  <si>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</si>
  <si>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</si>
  <si>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</si>
  <si>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</si>
  <si>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</si>
  <si>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</si>
  <si>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</si>
  <si>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</si>
  <si>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</si>
  <si>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</si>
  <si>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</si>
  <si>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</si>
  <si>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</si>
  <si>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</si>
  <si>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</si>
  <si>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</si>
  <si>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</si>
  <si>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</si>
  <si>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</si>
  <si>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</si>
  <si>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</si>
  <si>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</si>
  <si>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</si>
  <si>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</si>
  <si>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</si>
  <si>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</si>
  <si>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</si>
  <si>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</si>
  <si>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</si>
  <si>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</si>
  <si>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</si>
  <si>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</si>
  <si>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</si>
  <si>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</si>
  <si>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</si>
  <si>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</si>
  <si>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</si>
  <si>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</si>
  <si>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</si>
  <si>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</si>
  <si>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</si>
  <si>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</si>
  <si>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</si>
  <si>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</si>
  <si>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</si>
  <si>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</si>
  <si>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</si>
  <si>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</si>
  <si>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</si>
  <si>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</si>
  <si>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</si>
  <si>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</si>
  <si>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</si>
  <si>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</si>
  <si>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</si>
  <si>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</si>
  <si>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</si>
  <si>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</si>
  <si>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</si>
  <si>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</si>
  <si>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</si>
  <si>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</si>
  <si>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</si>
  <si>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</si>
  <si>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</si>
  <si>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</si>
  <si>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</si>
  <si>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</si>
  <si>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</si>
  <si>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</si>
  <si>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</si>
  <si>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</si>
  <si>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</si>
  <si>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</si>
  <si>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</si>
  <si>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</si>
  <si>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</si>
  <si>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</si>
  <si>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</si>
  <si>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</si>
  <si>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</si>
  <si>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</si>
  <si>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</si>
  <si>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</si>
  <si>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</si>
  <si>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</si>
  <si>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</si>
  <si>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</si>
  <si>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</si>
  <si>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</si>
  <si>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</si>
  <si>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</si>
  <si>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</si>
  <si>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</si>
  <si>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</si>
  <si>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</si>
  <si>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</si>
  <si>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</si>
  <si>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</si>
  <si>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</si>
  <si>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</si>
  <si>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</si>
  <si>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</si>
  <si>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</si>
  <si>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</si>
  <si>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</si>
  <si>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</si>
  <si>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</si>
  <si>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</si>
  <si>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</si>
  <si>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</si>
  <si>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</si>
  <si>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</si>
  <si>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</si>
  <si>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</si>
  <si>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</si>
  <si>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</si>
  <si>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</si>
  <si>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</si>
  <si>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</si>
  <si>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</si>
  <si>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</si>
  <si>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</si>
  <si>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</si>
  <si>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</si>
  <si>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</si>
  <si>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</si>
  <si>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</si>
  <si>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</si>
  <si>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</si>
  <si>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</si>
  <si>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</si>
  <si>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</si>
  <si>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</si>
  <si>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</si>
  <si>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</si>
  <si>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</si>
  <si>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</si>
  <si>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</si>
  <si>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</si>
  <si>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</si>
  <si>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</si>
  <si>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</si>
  <si>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</si>
  <si>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</si>
  <si>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</si>
  <si>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</si>
  <si>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</si>
  <si>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</si>
  <si>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</si>
  <si>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</si>
  <si>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</si>
  <si>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</si>
  <si>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</si>
  <si>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</si>
  <si>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</si>
  <si>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</si>
  <si>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</si>
  <si>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</si>
  <si>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</si>
  <si>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</si>
  <si>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</si>
  <si>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</si>
  <si>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</si>
  <si>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</si>
  <si>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</si>
  <si>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</si>
  <si>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</si>
  <si>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</si>
  <si>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</si>
  <si>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</si>
  <si>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</si>
  <si>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</si>
  <si>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</si>
  <si>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</si>
  <si>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</si>
  <si>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</si>
  <si>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</si>
  <si>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</si>
  <si>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</si>
  <si>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</si>
  <si>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</si>
  <si>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</si>
  <si>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</si>
  <si>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</si>
  <si>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</si>
  <si>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</si>
  <si>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</si>
  <si>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</si>
  <si>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</si>
  <si>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</si>
  <si>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Example Bank</t>
  </si>
  <si>
    <t>Example Guarantor</t>
  </si>
  <si>
    <t>Example Bank(LEI)</t>
  </si>
  <si>
    <t>FX</t>
  </si>
  <si>
    <t>Weighted Average Maturity (months)**</t>
  </si>
  <si>
    <t>1-&lt;30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</si>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</sst>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0" x14ac:knownFonts="1">
    <font>
      <sz val="10"/>
      <name val="Arial"/>
    </font>
    <font>
      <sz val="11"/>
      <color theme="1"/>
      <name val="Calibri"/>
      <family val="2"/>
      <scheme val="minor"/>
    </font>
    <font>
      <sz val="10"/>
      <name val="Arial"/>
      <family val="2"/>
    </font>
    <font>
      <b/>
      <sz val="12"/>
      <color indexed="8"/>
      <name val="Arial"/>
    </font>
    <font>
      <b/>
      <sz val="12"/>
      <name val="Arial"/>
    </font>
    <font>
      <sz val="10"/>
      <name val="Arial"/>
    </font>
    <font>
      <b/>
      <sz val="10"/>
      <color indexed="8"/>
      <name val="Arial"/>
    </font>
    <font>
      <i/>
      <sz val="10"/>
      <name val="Arial"/>
    </font>
    <font>
      <b/>
      <sz val="10"/>
      <name val="Arial"/>
    </font>
    <font>
      <u/>
      <sz val="10"/>
      <name val="Arial"/>
    </font>
    <font>
      <sz val="14"/>
      <color indexed="8"/>
      <name val="Arial"/>
    </font>
    <font>
      <sz val="14"/>
      <name val="Arial"/>
    </font>
    <font>
      <b/>
      <sz val="12"/>
      <color indexed="14"/>
      <name val="Arial"/>
    </font>
    <font>
      <u/>
      <sz val="10"/>
      <color indexed="8"/>
      <name val="Arial"/>
    </font>
    <font>
      <sz val="10"/>
      <color indexed="8"/>
      <name val="Arial"/>
    </font>
    <font>
      <b/>
      <sz val="10"/>
      <color indexed="12"/>
      <name val="Arial"/>
    </font>
    <font>
      <u/>
      <sz val="10"/>
      <color indexed="15"/>
      <name val="Arial"/>
    </font>
    <font>
      <sz val="8"/>
      <color indexed="8"/>
      <name val="Arial"/>
    </font>
    <font>
      <sz val="8"/>
      <name val="Arial"/>
    </font>
    <font>
      <b/>
      <sz val="8"/>
      <name val="Arial"/>
    </font>
    <font>
      <b/>
      <sz val="8"/>
      <color indexed="12"/>
      <name val="Arial"/>
    </font>
    <font>
      <u/>
      <sz val="8"/>
      <color indexed="15"/>
      <name val="Arial"/>
    </font>
    <font>
      <sz val="10"/>
      <color indexed="12"/>
      <name val="Arial"/>
    </font>
    <font>
      <b/>
      <i/>
      <u/>
      <sz val="18"/>
      <color indexed="8"/>
      <name val="Arial"/>
    </font>
    <font>
      <b/>
      <i/>
      <u/>
      <sz val="18"/>
      <color indexed="16"/>
      <name val="Arial"/>
    </font>
    <font>
      <sz val="10"/>
      <color indexed="17"/>
      <name val="Arial"/>
    </font>
    <font>
      <i/>
      <sz val="8"/>
      <color indexed="8"/>
      <name val="Arial"/>
    </font>
    <font>
      <i/>
      <sz val="8"/>
      <name val="Arial"/>
    </font>
    <font>
      <i/>
      <sz val="10"/>
      <color indexed="12"/>
      <name val="Arial"/>
    </font>
    <font>
      <i/>
      <sz val="10"/>
      <color indexed="8"/>
      <name val="Arial"/>
    </font>
    <font>
      <b/>
      <sz val="10"/>
      <color indexed="18"/>
      <name val="Arial"/>
    </font>
    <font>
      <b/>
      <sz val="8"/>
      <color indexed="8"/>
      <name val="Arial"/>
    </font>
    <font>
      <sz val="7"/>
      <color indexed="8"/>
      <name val="Arial"/>
    </font>
    <font>
      <sz val="7"/>
      <name val="Arial"/>
    </font>
    <font>
      <b/>
      <i/>
      <sz val="8"/>
      <color indexed="16"/>
      <name val="Arial"/>
    </font>
    <font>
      <b/>
      <i/>
      <sz val="10"/>
      <color indexed="21"/>
      <name val="Arial"/>
    </font>
    <font>
      <b/>
      <i/>
      <sz val="10"/>
      <name val="Arial"/>
    </font>
    <font>
      <b/>
      <i/>
      <sz val="10"/>
      <color indexed="16"/>
      <name val="Arial"/>
    </font>
    <font>
      <b/>
      <i/>
      <sz val="10"/>
      <color indexed="18"/>
      <name val="Arial"/>
    </font>
    <font>
      <b/>
      <sz val="7"/>
      <color indexed="8"/>
      <name val="Arial"/>
    </font>
    <font>
      <b/>
      <sz val="7"/>
      <name val="Arial"/>
    </font>
    <font>
      <b/>
      <sz val="7"/>
      <color indexed="12"/>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4"/>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6"/>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style="thin">
        <color indexed="9"/>
      </left>
      <right/>
      <top/>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right/>
      <top style="thin">
        <color indexed="9"/>
      </top>
      <bottom/>
      <diagonal/>
    </border>
    <border>
      <left/>
      <right style="thin">
        <color indexed="9"/>
      </right>
      <top/>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05">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9" fillId="5" borderId="7" xfId="0" applyNumberFormat="1" applyFont="1" applyFill="1" applyBorder="1" applyAlignment="1">
      <alignment horizontal="center" vertical="center"/>
    </xf>
    <xf numFmtId="0" fontId="19" fillId="5" borderId="7" xfId="0" applyNumberFormat="1" applyFont="1" applyFill="1" applyBorder="1" applyAlignment="1">
      <alignment horizontal="center" vertical="center" wrapText="1"/>
    </xf>
    <xf numFmtId="0" fontId="21"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4"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4" fontId="18" fillId="3" borderId="0"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8"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18" fillId="3" borderId="20" xfId="0" applyNumberFormat="1" applyFont="1" applyFill="1" applyBorder="1" applyAlignment="1">
      <alignment horizontal="center" vertical="center"/>
    </xf>
    <xf numFmtId="0" fontId="33" fillId="3" borderId="0" xfId="0" applyNumberFormat="1" applyFont="1" applyFill="1" applyBorder="1" applyAlignment="1">
      <alignment horizontal="center" vertical="center"/>
    </xf>
    <xf numFmtId="0" fontId="34" fillId="4" borderId="7"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0" fontId="15" fillId="5" borderId="7" xfId="0" applyNumberFormat="1" applyFont="1" applyFill="1" applyBorder="1" applyAlignment="1">
      <alignment horizontal="center" vertical="center"/>
    </xf>
    <xf numFmtId="164" fontId="17" fillId="3" borderId="0" xfId="0" applyNumberFormat="1" applyFont="1" applyFill="1" applyBorder="1" applyAlignment="1">
      <alignment horizontal="left" vertical="center"/>
    </xf>
    <xf numFmtId="164" fontId="18" fillId="3" borderId="0" xfId="0" applyNumberFormat="1" applyFont="1" applyFill="1" applyBorder="1" applyAlignment="1">
      <alignment horizontal="left" vertical="center"/>
    </xf>
    <xf numFmtId="3" fontId="17" fillId="3" borderId="0" xfId="0" applyNumberFormat="1" applyFont="1" applyFill="1" applyBorder="1" applyAlignment="1">
      <alignment horizontal="center"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left" vertical="center"/>
    </xf>
    <xf numFmtId="0" fontId="15" fillId="5" borderId="7" xfId="0" applyNumberFormat="1" applyFont="1" applyFill="1" applyBorder="1" applyAlignment="1">
      <alignment vertical="center"/>
    </xf>
    <xf numFmtId="0" fontId="5"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8" fillId="5" borderId="7" xfId="0" applyNumberFormat="1" applyFont="1" applyFill="1" applyBorder="1" applyAlignment="1">
      <alignment horizontal="center" vertical="center"/>
    </xf>
    <xf numFmtId="0" fontId="16" fillId="3" borderId="0" xfId="0" applyNumberFormat="1" applyFont="1" applyFill="1" applyBorder="1" applyAlignment="1">
      <alignment horizontal="left" vertical="center"/>
    </xf>
    <xf numFmtId="0" fontId="8" fillId="5" borderId="7" xfId="0" applyNumberFormat="1" applyFont="1" applyFill="1" applyBorder="1" applyAlignment="1">
      <alignment horizontal="left" vertical="top" wrapText="1"/>
    </xf>
    <xf numFmtId="0" fontId="5" fillId="3" borderId="0" xfId="0" applyNumberFormat="1"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2"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13"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3" fontId="19" fillId="7" borderId="7" xfId="0" applyNumberFormat="1" applyFont="1" applyFill="1" applyBorder="1" applyAlignment="1">
      <alignment horizontal="center" vertical="center"/>
    </xf>
    <xf numFmtId="0" fontId="20"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15" fillId="7" borderId="7" xfId="0" applyNumberFormat="1" applyFont="1" applyFill="1" applyBorder="1" applyAlignment="1">
      <alignment vertical="center"/>
    </xf>
    <xf numFmtId="4" fontId="5" fillId="7" borderId="0" xfId="0" applyNumberFormat="1" applyFont="1" applyFill="1" applyBorder="1" applyAlignment="1">
      <alignment horizontal="right" vertical="center"/>
    </xf>
    <xf numFmtId="0" fontId="22" fillId="7" borderId="0" xfId="0" applyNumberFormat="1" applyFont="1" applyFill="1" applyBorder="1" applyAlignment="1">
      <alignment vertical="center"/>
    </xf>
    <xf numFmtId="3" fontId="18" fillId="3" borderId="0" xfId="0" applyNumberFormat="1" applyFont="1" applyFill="1" applyBorder="1" applyAlignment="1">
      <alignment horizontal="center" vertical="center"/>
    </xf>
    <xf numFmtId="0" fontId="17" fillId="3" borderId="0" xfId="0" applyNumberFormat="1" applyFont="1" applyFill="1" applyBorder="1" applyAlignment="1">
      <alignment vertical="center"/>
    </xf>
    <xf numFmtId="164" fontId="18"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14" fillId="2" borderId="0" xfId="0" applyNumberFormat="1" applyFont="1" applyFill="1" applyBorder="1" applyAlignment="1">
      <alignment vertical="center"/>
    </xf>
    <xf numFmtId="0" fontId="18" fillId="2" borderId="0" xfId="0" applyNumberFormat="1" applyFont="1" applyFill="1" applyBorder="1" applyAlignment="1">
      <alignment horizontal="left" vertical="center"/>
    </xf>
    <xf numFmtId="0" fontId="17" fillId="2" borderId="0" xfId="0" applyNumberFormat="1" applyFont="1" applyFill="1" applyBorder="1" applyAlignment="1">
      <alignment vertical="center"/>
    </xf>
    <xf numFmtId="0" fontId="19" fillId="5" borderId="7" xfId="0" applyNumberFormat="1" applyFont="1" applyFill="1" applyBorder="1" applyAlignment="1">
      <alignment horizontal="center" vertical="center"/>
    </xf>
    <xf numFmtId="0" fontId="20" fillId="5" borderId="7" xfId="0" applyNumberFormat="1" applyFont="1" applyFill="1" applyBorder="1" applyAlignment="1">
      <alignment vertical="center"/>
    </xf>
    <xf numFmtId="0" fontId="19" fillId="5" borderId="7" xfId="0" applyNumberFormat="1" applyFont="1" applyFill="1" applyBorder="1" applyAlignment="1">
      <alignment horizontal="center" vertical="center" wrapText="1"/>
    </xf>
    <xf numFmtId="3" fontId="5" fillId="2" borderId="0" xfId="0" applyNumberFormat="1" applyFont="1" applyFill="1" applyBorder="1" applyAlignment="1">
      <alignment horizontal="righ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5" fillId="3" borderId="16" xfId="0" applyNumberFormat="1" applyFont="1" applyFill="1" applyBorder="1" applyAlignment="1">
      <alignment horizontal="left" vertical="center"/>
    </xf>
    <xf numFmtId="0" fontId="14" fillId="3" borderId="18" xfId="0" applyNumberFormat="1" applyFont="1" applyFill="1" applyBorder="1" applyAlignment="1">
      <alignment vertical="center"/>
    </xf>
    <xf numFmtId="0" fontId="14" fillId="3" borderId="19"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0" fontId="6" fillId="11" borderId="16" xfId="0" applyNumberFormat="1" applyFont="1" applyFill="1" applyBorder="1" applyAlignment="1">
      <alignment horizontal="center" vertical="center"/>
    </xf>
    <xf numFmtId="0" fontId="30" fillId="11" borderId="18" xfId="0" applyNumberFormat="1" applyFont="1" applyFill="1" applyBorder="1" applyAlignment="1">
      <alignment vertical="center"/>
    </xf>
    <xf numFmtId="0" fontId="30" fillId="11" borderId="19" xfId="0" applyNumberFormat="1" applyFont="1" applyFill="1" applyBorder="1" applyAlignment="1">
      <alignment vertical="center"/>
    </xf>
    <xf numFmtId="3" fontId="5" fillId="7" borderId="0"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0" fontId="27" fillId="2" borderId="0" xfId="0" applyNumberFormat="1" applyFont="1" applyFill="1" applyBorder="1" applyAlignment="1">
      <alignment horizontal="left" vertical="center"/>
    </xf>
    <xf numFmtId="0" fontId="26" fillId="2" borderId="0" xfId="0" applyNumberFormat="1" applyFont="1" applyFill="1" applyBorder="1" applyAlignment="1">
      <alignment vertical="center"/>
    </xf>
    <xf numFmtId="0" fontId="5" fillId="2" borderId="16" xfId="0" applyNumberFormat="1" applyFont="1" applyFill="1" applyBorder="1" applyAlignment="1">
      <alignment horizontal="left" vertical="center"/>
    </xf>
    <xf numFmtId="0" fontId="14" fillId="2" borderId="18" xfId="0" applyNumberFormat="1" applyFont="1" applyFill="1" applyBorder="1" applyAlignment="1">
      <alignment vertical="center"/>
    </xf>
    <xf numFmtId="0" fontId="14" fillId="2" borderId="19" xfId="0" applyNumberFormat="1" applyFont="1" applyFill="1" applyBorder="1" applyAlignment="1">
      <alignment vertical="center"/>
    </xf>
    <xf numFmtId="0" fontId="4" fillId="2" borderId="14" xfId="0" applyNumberFormat="1" applyFont="1" applyFill="1" applyBorder="1" applyAlignment="1">
      <alignment horizontal="center" vertical="center"/>
    </xf>
    <xf numFmtId="0" fontId="3" fillId="2" borderId="14" xfId="0" applyNumberFormat="1" applyFont="1" applyFill="1" applyBorder="1" applyAlignment="1">
      <alignment vertical="center"/>
    </xf>
    <xf numFmtId="0" fontId="6" fillId="10" borderId="16" xfId="0" applyNumberFormat="1" applyFont="1" applyFill="1" applyBorder="1" applyAlignment="1">
      <alignment horizontal="center" vertical="center"/>
    </xf>
    <xf numFmtId="0" fontId="30" fillId="10" borderId="18" xfId="0" applyNumberFormat="1" applyFont="1" applyFill="1" applyBorder="1" applyAlignment="1">
      <alignment vertical="center"/>
    </xf>
    <xf numFmtId="0" fontId="30" fillId="10" borderId="19"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29"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4" fillId="2" borderId="6"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3" fillId="2" borderId="4" xfId="0" applyNumberFormat="1" applyFont="1" applyFill="1" applyBorder="1" applyAlignment="1">
      <alignment vertical="center"/>
    </xf>
    <xf numFmtId="0" fontId="7" fillId="8" borderId="16" xfId="0" applyNumberFormat="1" applyFont="1" applyFill="1" applyBorder="1" applyAlignment="1">
      <alignment horizontal="center" vertical="center" wrapText="1"/>
    </xf>
    <xf numFmtId="0" fontId="28" fillId="8" borderId="11" xfId="0" applyNumberFormat="1" applyFont="1" applyFill="1" applyBorder="1" applyAlignment="1">
      <alignment vertical="center"/>
    </xf>
    <xf numFmtId="0" fontId="28" fillId="8" borderId="12" xfId="0" applyNumberFormat="1" applyFont="1" applyFill="1" applyBorder="1" applyAlignment="1">
      <alignment vertical="center"/>
    </xf>
    <xf numFmtId="0" fontId="28" fillId="8" borderId="9" xfId="0" applyNumberFormat="1" applyFont="1" applyFill="1" applyBorder="1" applyAlignment="1">
      <alignment vertical="center"/>
    </xf>
    <xf numFmtId="0" fontId="28" fillId="8" borderId="0" xfId="0" applyNumberFormat="1" applyFont="1" applyFill="1" applyBorder="1" applyAlignment="1">
      <alignment vertical="center"/>
    </xf>
    <xf numFmtId="0" fontId="28" fillId="8" borderId="10" xfId="0" applyNumberFormat="1" applyFont="1" applyFill="1" applyBorder="1" applyAlignment="1">
      <alignment vertical="center"/>
    </xf>
    <xf numFmtId="0" fontId="28" fillId="8" borderId="13" xfId="0" applyNumberFormat="1" applyFont="1" applyFill="1" applyBorder="1" applyAlignment="1">
      <alignment vertical="center"/>
    </xf>
    <xf numFmtId="0" fontId="28" fillId="8" borderId="14" xfId="0" applyNumberFormat="1" applyFont="1" applyFill="1" applyBorder="1" applyAlignment="1">
      <alignment vertical="center"/>
    </xf>
    <xf numFmtId="0" fontId="28" fillId="8" borderId="15"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25"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4"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18" fillId="6" borderId="22" xfId="0" applyNumberFormat="1" applyFont="1" applyFill="1" applyBorder="1" applyAlignment="1">
      <alignment horizontal="left" vertical="center"/>
    </xf>
    <xf numFmtId="0" fontId="17" fillId="6" borderId="21" xfId="0" applyNumberFormat="1" applyFont="1" applyFill="1" applyBorder="1" applyAlignment="1">
      <alignment vertical="center"/>
    </xf>
    <xf numFmtId="165" fontId="18" fillId="3" borderId="0" xfId="0" applyNumberFormat="1" applyFont="1" applyFill="1" applyBorder="1" applyAlignment="1">
      <alignment horizontal="center" vertical="center"/>
    </xf>
    <xf numFmtId="0" fontId="18"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8" fillId="6" borderId="3" xfId="0" applyNumberFormat="1" applyFont="1" applyFill="1" applyBorder="1" applyAlignment="1">
      <alignment horizontal="left" vertical="center"/>
    </xf>
    <xf numFmtId="0" fontId="17" fillId="6" borderId="5" xfId="0" applyNumberFormat="1" applyFont="1" applyFill="1" applyBorder="1" applyAlignment="1">
      <alignment vertical="center"/>
    </xf>
    <xf numFmtId="0" fontId="18" fillId="3" borderId="20" xfId="0" applyNumberFormat="1" applyFont="1" applyFill="1" applyBorder="1" applyAlignment="1">
      <alignment horizontal="center" vertical="center"/>
    </xf>
    <xf numFmtId="0" fontId="17" fillId="3" borderId="20" xfId="0" applyNumberFormat="1" applyFont="1" applyFill="1" applyBorder="1" applyAlignment="1">
      <alignment vertical="center"/>
    </xf>
    <xf numFmtId="0" fontId="5" fillId="3" borderId="1" xfId="0" applyNumberFormat="1" applyFont="1" applyFill="1" applyBorder="1" applyAlignment="1">
      <alignment horizontal="left" vertical="center"/>
    </xf>
    <xf numFmtId="0" fontId="14"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31" fillId="3" borderId="0" xfId="0" applyNumberFormat="1" applyFont="1" applyFill="1" applyBorder="1" applyAlignment="1">
      <alignment vertical="center"/>
    </xf>
    <xf numFmtId="2" fontId="5" fillId="3" borderId="0" xfId="0" applyNumberFormat="1" applyFont="1" applyFill="1" applyBorder="1" applyAlignment="1">
      <alignment horizontal="right" vertical="center"/>
    </xf>
    <xf numFmtId="0" fontId="18" fillId="3" borderId="0" xfId="0" applyNumberFormat="1" applyFont="1" applyFill="1" applyBorder="1" applyAlignment="1">
      <alignment horizontal="left" vertical="center"/>
    </xf>
    <xf numFmtId="4"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wrapText="1"/>
    </xf>
    <xf numFmtId="0" fontId="5" fillId="3" borderId="20" xfId="0" applyNumberFormat="1" applyFont="1" applyFill="1" applyBorder="1" applyAlignment="1">
      <alignment horizontal="left" vertical="center" wrapText="1"/>
    </xf>
    <xf numFmtId="0" fontId="14" fillId="3" borderId="20" xfId="0" applyNumberFormat="1" applyFont="1" applyFill="1" applyBorder="1" applyAlignment="1">
      <alignment vertical="center"/>
    </xf>
    <xf numFmtId="4" fontId="5" fillId="3" borderId="20"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center" vertical="center"/>
    </xf>
    <xf numFmtId="0" fontId="20" fillId="4" borderId="7" xfId="0" applyNumberFormat="1" applyFont="1" applyFill="1" applyBorder="1" applyAlignment="1">
      <alignment vertical="center"/>
    </xf>
    <xf numFmtId="4" fontId="19" fillId="4" borderId="7"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xf>
    <xf numFmtId="3" fontId="19" fillId="4" borderId="7" xfId="0" applyNumberFormat="1" applyFont="1" applyFill="1" applyBorder="1" applyAlignment="1">
      <alignment horizontal="center" vertical="center"/>
    </xf>
    <xf numFmtId="1"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left" vertical="center"/>
    </xf>
    <xf numFmtId="0" fontId="19" fillId="5" borderId="7" xfId="0" applyNumberFormat="1" applyFont="1" applyFill="1" applyBorder="1" applyAlignment="1">
      <alignment horizontal="left" vertical="center"/>
    </xf>
    <xf numFmtId="4" fontId="8" fillId="4" borderId="7" xfId="0" applyNumberFormat="1" applyFont="1" applyFill="1" applyBorder="1" applyAlignment="1">
      <alignment horizontal="center" vertical="center"/>
    </xf>
    <xf numFmtId="0" fontId="15"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3" fontId="8" fillId="4" borderId="7" xfId="0" applyNumberFormat="1" applyFont="1" applyFill="1" applyBorder="1" applyAlignment="1">
      <alignment horizontal="center" vertical="center"/>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3" fontId="18" fillId="3" borderId="0" xfId="0" applyNumberFormat="1" applyFont="1" applyFill="1" applyBorder="1" applyAlignment="1">
      <alignment horizontal="right" vertical="center" wrapText="1"/>
    </xf>
    <xf numFmtId="0" fontId="8" fillId="5" borderId="7" xfId="0" applyNumberFormat="1" applyFont="1" applyFill="1" applyBorder="1" applyAlignment="1">
      <alignment horizontal="center"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7" fontId="5" fillId="3" borderId="0" xfId="0" applyNumberFormat="1" applyFont="1" applyFill="1" applyBorder="1" applyAlignment="1">
      <alignment horizontal="lef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8"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15" borderId="0" xfId="2" applyFont="1" applyFill="1" applyAlignment="1">
      <alignment horizontal="center"/>
    </xf>
    <xf numFmtId="0" fontId="44" fillId="0" borderId="0" xfId="2" applyFont="1"/>
    <xf numFmtId="0" fontId="44" fillId="0" borderId="0" xfId="2" applyFont="1"/>
    <xf numFmtId="0" fontId="44" fillId="16" borderId="0" xfId="1" applyFont="1" applyFill="1" applyAlignment="1">
      <alignment horizontal="center"/>
    </xf>
    <xf numFmtId="0" fontId="1" fillId="0" borderId="0" xfId="1"/>
    <xf numFmtId="0" fontId="44" fillId="16" borderId="0" xfId="2" applyFont="1" applyFill="1" applyAlignment="1">
      <alignment horizontal="center"/>
    </xf>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Border="1" applyAlignment="1">
      <alignment horizontal="center" vertical="center" wrapText="1"/>
    </xf>
    <xf numFmtId="0" fontId="63" fillId="0" borderId="34" xfId="2" applyBorder="1" applyAlignment="1">
      <alignment horizontal="center" vertical="center" wrapText="1"/>
    </xf>
    <xf numFmtId="0" fontId="63" fillId="0" borderId="35" xfId="2" quotePrefix="1" applyBorder="1" applyAlignment="1">
      <alignment horizontal="center" vertical="center" wrapText="1"/>
    </xf>
    <xf numFmtId="0" fontId="63" fillId="0" borderId="0" xfId="2" quotePrefix="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8"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lignment horizontal="center" vertical="center" wrapText="1"/>
    </xf>
    <xf numFmtId="169" fontId="65" fillId="0" borderId="0" xfId="3" applyNumberFormat="1" applyFont="1" applyAlignment="1">
      <alignment horizontal="center" vertical="center" wrapText="1"/>
    </xf>
    <xf numFmtId="3" fontId="65" fillId="0" borderId="0" xfId="1" quotePrefix="1" applyNumberFormat="1" applyFont="1" applyAlignment="1">
      <alignment horizontal="center" vertical="center" wrapText="1"/>
    </xf>
    <xf numFmtId="169"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8" fontId="65" fillId="0" borderId="0" xfId="1" quotePrefix="1" applyNumberFormat="1" applyFont="1" applyAlignment="1">
      <alignment horizontal="center" vertical="center" wrapText="1"/>
    </xf>
    <xf numFmtId="169" fontId="65" fillId="0" borderId="0" xfId="3" quotePrefix="1" applyNumberFormat="1" applyFont="1" applyAlignment="1">
      <alignment horizontal="center" vertical="center" wrapText="1"/>
    </xf>
    <xf numFmtId="0" fontId="68" fillId="0" borderId="0" xfId="1" applyFont="1" applyAlignment="1">
      <alignment horizontal="right" vertical="center" wrapText="1"/>
    </xf>
    <xf numFmtId="168" fontId="45" fillId="0" borderId="0" xfId="1" applyNumberFormat="1" applyFont="1" applyAlignment="1">
      <alignment horizontal="center" vertical="center" wrapText="1"/>
    </xf>
    <xf numFmtId="9" fontId="65" fillId="0" borderId="0" xfId="3" quotePrefix="1" applyFont="1" applyAlignment="1">
      <alignment horizontal="center" vertical="center" wrapText="1"/>
    </xf>
    <xf numFmtId="0" fontId="71" fillId="17" borderId="0" xfId="1" applyFont="1" applyFill="1" applyAlignment="1">
      <alignment horizontal="center" vertical="center" wrapText="1"/>
    </xf>
    <xf numFmtId="170"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69" fontId="43" fillId="0" borderId="0" xfId="1" quotePrefix="1" applyNumberFormat="1" applyFont="1" applyAlignment="1">
      <alignment horizontal="center" vertical="center" wrapText="1"/>
    </xf>
    <xf numFmtId="169" fontId="43" fillId="0" borderId="0" xfId="1" applyNumberFormat="1" applyFont="1" applyAlignment="1">
      <alignment horizontal="center" vertical="center" wrapText="1"/>
    </xf>
    <xf numFmtId="170"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Alignment="1">
      <alignment horizontal="center" vertical="center" wrapText="1"/>
    </xf>
    <xf numFmtId="0" fontId="1" fillId="0" borderId="0" xfId="1" applyAlignment="1">
      <alignment horizontal="right" vertical="center" wrapText="1"/>
    </xf>
    <xf numFmtId="168" fontId="1" fillId="0" borderId="0" xfId="1" applyNumberFormat="1" applyAlignment="1">
      <alignment horizontal="center" vertical="center" wrapText="1"/>
    </xf>
    <xf numFmtId="169" fontId="0" fillId="0" borderId="0" xfId="3" quotePrefix="1" applyNumberFormat="1" applyFont="1" applyAlignment="1">
      <alignment horizontal="center" vertical="center" wrapText="1"/>
    </xf>
    <xf numFmtId="0" fontId="68" fillId="0" borderId="0" xfId="1" quotePrefix="1" applyFont="1" applyAlignment="1">
      <alignment horizontal="right" vertical="center" wrapText="1"/>
    </xf>
    <xf numFmtId="168" fontId="68" fillId="0" borderId="0" xfId="1" quotePrefix="1" applyNumberFormat="1" applyFont="1" applyAlignment="1">
      <alignment horizontal="right" vertical="center" wrapText="1"/>
    </xf>
    <xf numFmtId="0" fontId="63" fillId="0" borderId="0" xfId="2" applyAlignment="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0" fontId="63" fillId="0" borderId="34" xfId="2" quotePrefix="1" applyBorder="1" applyAlignment="1">
      <alignment horizontal="right" vertical="center" wrapText="1"/>
    </xf>
    <xf numFmtId="0" fontId="63" fillId="0" borderId="35" xfId="2" quotePrefix="1" applyBorder="1" applyAlignment="1">
      <alignment horizontal="right" vertical="center" wrapText="1"/>
    </xf>
    <xf numFmtId="0" fontId="65" fillId="0" borderId="0" xfId="1" applyFont="1" applyAlignment="1">
      <alignment horizontal="right" vertical="center" wrapText="1"/>
    </xf>
    <xf numFmtId="1" fontId="65" fillId="0" borderId="0" xfId="1" applyNumberFormat="1" applyFont="1" applyAlignment="1">
      <alignment horizontal="center" vertical="center" wrapText="1"/>
    </xf>
    <xf numFmtId="10" fontId="65" fillId="0" borderId="0" xfId="3" applyNumberFormat="1" applyFont="1" applyAlignment="1">
      <alignment horizontal="center" vertical="center" wrapText="1"/>
    </xf>
    <xf numFmtId="169" fontId="65" fillId="0" borderId="0" xfId="1" applyNumberFormat="1" applyFont="1" applyAlignment="1">
      <alignment horizontal="center" vertical="center" wrapText="1"/>
    </xf>
    <xf numFmtId="0" fontId="76" fillId="0" borderId="0" xfId="1" applyFont="1" applyAlignment="1">
      <alignment horizontal="center" vertical="center" wrapText="1"/>
    </xf>
    <xf numFmtId="169" fontId="76" fillId="0" borderId="0" xfId="3" applyNumberFormat="1" applyFont="1" applyAlignment="1">
      <alignment horizontal="center" vertical="center" wrapText="1"/>
    </xf>
    <xf numFmtId="169" fontId="0" fillId="0" borderId="0" xfId="3" applyNumberFormat="1" applyFont="1" applyAlignment="1">
      <alignment horizontal="center" vertical="center" wrapText="1"/>
    </xf>
    <xf numFmtId="9" fontId="68" fillId="0" borderId="0" xfId="3" applyFont="1" applyAlignment="1">
      <alignment horizontal="center" vertical="center" wrapText="1"/>
    </xf>
    <xf numFmtId="0" fontId="67" fillId="18" borderId="0" xfId="1" applyFont="1" applyFill="1" applyAlignment="1">
      <alignment horizontal="center" vertical="center" wrapText="1"/>
    </xf>
    <xf numFmtId="0" fontId="77" fillId="18" borderId="0" xfId="1" quotePrefix="1" applyFont="1" applyFill="1" applyAlignment="1">
      <alignment horizontal="center" vertical="center" wrapText="1"/>
    </xf>
    <xf numFmtId="0" fontId="43" fillId="18" borderId="0" xfId="1" applyFont="1" applyFill="1" applyAlignment="1">
      <alignment horizontal="center" vertical="center" wrapText="1"/>
    </xf>
    <xf numFmtId="0" fontId="70" fillId="0" borderId="0" xfId="1" quotePrefix="1" applyFont="1" applyAlignment="1">
      <alignment horizontal="center" vertical="center" wrapText="1"/>
    </xf>
    <xf numFmtId="3" fontId="65" fillId="0" borderId="0" xfId="1" applyNumberFormat="1" applyFont="1" applyAlignment="1">
      <alignment horizontal="center" vertical="center" wrapText="1"/>
    </xf>
    <xf numFmtId="169" fontId="45" fillId="0" borderId="0" xfId="3" applyNumberFormat="1" applyFont="1" applyAlignment="1">
      <alignment horizontal="center" vertical="center" wrapText="1"/>
    </xf>
    <xf numFmtId="0" fontId="1" fillId="0" borderId="0" xfId="1" quotePrefix="1" applyAlignment="1">
      <alignment horizontal="center"/>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0" fontId="78" fillId="0" borderId="0" xfId="1" applyFont="1" applyAlignment="1">
      <alignment horizontal="left" vertical="center" wrapText="1"/>
    </xf>
    <xf numFmtId="0" fontId="67" fillId="0" borderId="0" xfId="1" quotePrefix="1" applyFont="1" applyAlignment="1">
      <alignment horizontal="left" vertical="center" wrapText="1"/>
    </xf>
    <xf numFmtId="0" fontId="67" fillId="0" borderId="0" xfId="1" applyFont="1" applyAlignment="1">
      <alignment horizontal="left" vertical="center" wrapText="1"/>
    </xf>
    <xf numFmtId="0" fontId="79" fillId="0" borderId="0" xfId="1" applyFont="1" applyAlignment="1">
      <alignment horizontal="center" vertical="center" wrapText="1"/>
    </xf>
    <xf numFmtId="14" fontId="79" fillId="0" borderId="0" xfId="1" applyNumberFormat="1" applyFont="1" applyAlignment="1">
      <alignment horizontal="center" vertical="center" wrapText="1"/>
    </xf>
    <xf numFmtId="10" fontId="79" fillId="0" borderId="0" xfId="1" applyNumberFormat="1" applyFont="1" applyAlignment="1">
      <alignment horizontal="center" vertical="center" wrapText="1"/>
    </xf>
  </cellXfs>
  <cellStyles count="4">
    <cellStyle name="Hyperlink 2" xfId="2" xr:uid="{F33CC67A-A43B-426F-86DB-5FE1703433C6}"/>
    <cellStyle name="Normal" xfId="0" builtinId="0"/>
    <cellStyle name="Normal 2" xfId="1" xr:uid="{0FB949AD-774B-4A96-892F-B7433B1FE4B1}"/>
    <cellStyle name="Percent 2" xfId="3" xr:uid="{24F309F5-AE6F-427B-BD5F-C98A12DC707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00915A"/>
      <rgbColor rgb="000000FF"/>
      <rgbColor rgb="00FF0000"/>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6891708027518538"/>
          <c:y val="0.24305637972133967"/>
          <c:w val="0.26216660598279135"/>
          <c:h val="0.51736286540685161"/>
        </c:manualLayout>
      </c:layout>
      <c:pie3DChart>
        <c:varyColors val="1"/>
        <c:ser>
          <c:idx val="0"/>
          <c:order val="0"/>
          <c:tx>
            <c:strRef>
              <c:f>_Hidden11!$B$1:$B$1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B1BD-45B4-9415-E7551B90156D}"/>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B1BD-45B4-9415-E7551B90156D}"/>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B1BD-45B4-9415-E7551B90156D}"/>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B1BD-45B4-9415-E7551B90156D}"/>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B1BD-45B4-9415-E7551B90156D}"/>
              </c:ext>
            </c:extLst>
          </c:dPt>
          <c:dPt>
            <c:idx val="5"/>
            <c:bubble3D val="0"/>
            <c:spPr>
              <a:solidFill>
                <a:srgbClr val="00915A"/>
              </a:solidFill>
              <a:ln w="3175">
                <a:solidFill>
                  <a:srgbClr val="000000"/>
                </a:solidFill>
                <a:prstDash val="solid"/>
              </a:ln>
            </c:spPr>
            <c:extLst>
              <c:ext xmlns:c16="http://schemas.microsoft.com/office/drawing/2014/chart" uri="{C3380CC4-5D6E-409C-BE32-E72D297353CC}">
                <c16:uniqueId val="{00000005-B1BD-45B4-9415-E7551B90156D}"/>
              </c:ext>
            </c:extLst>
          </c:dPt>
          <c:dPt>
            <c:idx val="6"/>
            <c:bubble3D val="0"/>
            <c:spPr>
              <a:solidFill>
                <a:srgbClr val="008888"/>
              </a:solidFill>
              <a:ln w="3175">
                <a:solidFill>
                  <a:srgbClr val="000000"/>
                </a:solidFill>
                <a:prstDash val="solid"/>
              </a:ln>
            </c:spPr>
            <c:extLst>
              <c:ext xmlns:c16="http://schemas.microsoft.com/office/drawing/2014/chart" uri="{C3380CC4-5D6E-409C-BE32-E72D297353CC}">
                <c16:uniqueId val="{00000006-B1BD-45B4-9415-E7551B90156D}"/>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B1BD-45B4-9415-E7551B90156D}"/>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B1BD-45B4-9415-E7551B90156D}"/>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B1BD-45B4-9415-E7551B90156D}"/>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B1BD-45B4-9415-E7551B90156D}"/>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B1BD-45B4-9415-E7551B90156D}"/>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_Hidden11!$A$2:$A$13</c:f>
              <c:strCache>
                <c:ptCount val="12"/>
                <c:pt idx="0">
                  <c:v>Other</c:v>
                </c:pt>
                <c:pt idx="1">
                  <c:v>Luxembourg</c:v>
                </c:pt>
                <c:pt idx="2">
                  <c:v>Namur</c:v>
                </c:pt>
                <c:pt idx="3">
                  <c:v>Brabant Wallon</c:v>
                </c:pt>
                <c:pt idx="4">
                  <c:v>Hainaut</c:v>
                </c:pt>
                <c:pt idx="5">
                  <c:v>Liège</c:v>
                </c:pt>
                <c:pt idx="6">
                  <c:v>Limburg</c:v>
                </c:pt>
                <c:pt idx="7">
                  <c:v>Brussels</c:v>
                </c:pt>
                <c:pt idx="8">
                  <c:v>West-Vlaanderen</c:v>
                </c:pt>
                <c:pt idx="9">
                  <c:v>Vlaams-Brabant</c:v>
                </c:pt>
                <c:pt idx="10">
                  <c:v>Oost-Vlaanderen</c:v>
                </c:pt>
                <c:pt idx="11">
                  <c:v>Antwerpen</c:v>
                </c:pt>
              </c:strCache>
            </c:strRef>
          </c:cat>
          <c:val>
            <c:numRef>
              <c:f>_Hidden11!$B$2:$B$13</c:f>
              <c:numCache>
                <c:formatCode>General</c:formatCode>
                <c:ptCount val="12"/>
                <c:pt idx="0">
                  <c:v>43383391.230000012</c:v>
                </c:pt>
                <c:pt idx="1">
                  <c:v>402225504.53999901</c:v>
                </c:pt>
                <c:pt idx="2">
                  <c:v>652026599.13000178</c:v>
                </c:pt>
                <c:pt idx="3">
                  <c:v>769208891.52000165</c:v>
                </c:pt>
                <c:pt idx="4">
                  <c:v>1033890660.0900061</c:v>
                </c:pt>
                <c:pt idx="5">
                  <c:v>1115553947.3399947</c:v>
                </c:pt>
                <c:pt idx="6">
                  <c:v>1219784264.400008</c:v>
                </c:pt>
                <c:pt idx="7">
                  <c:v>1333831075.2500038</c:v>
                </c:pt>
                <c:pt idx="8">
                  <c:v>1683621050.4700029</c:v>
                </c:pt>
                <c:pt idx="9">
                  <c:v>2175620835.7000012</c:v>
                </c:pt>
                <c:pt idx="10">
                  <c:v>2357330765.9899817</c:v>
                </c:pt>
                <c:pt idx="11">
                  <c:v>2374025165.250011</c:v>
                </c:pt>
              </c:numCache>
            </c:numRef>
          </c:val>
          <c:extLst>
            <c:ext xmlns:c16="http://schemas.microsoft.com/office/drawing/2014/chart" uri="{C3380CC4-5D6E-409C-BE32-E72D297353CC}">
              <c16:uniqueId val="{0000000C-B1BD-45B4-9415-E7551B90156D}"/>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5187969924812026E-3"/>
          <c:y val="0.1012662400540614"/>
        </c:manualLayout>
      </c:layout>
      <c:overlay val="0"/>
      <c:spPr>
        <a:noFill/>
        <a:ln w="3175">
          <a:solidFill>
            <a:srgbClr val="000000"/>
          </a:solidFill>
          <a:prstDash val="solid"/>
        </a:ln>
      </c:spPr>
    </c:title>
    <c:autoTitleDeleted val="0"/>
    <c:plotArea>
      <c:layout>
        <c:manualLayout>
          <c:layoutTarget val="inner"/>
          <c:xMode val="edge"/>
          <c:yMode val="edge"/>
          <c:x val="0.44360902255639095"/>
          <c:y val="0.4219426668919225"/>
          <c:w val="0.11278195488721804"/>
          <c:h val="0.3164570001689419"/>
        </c:manualLayout>
      </c:layout>
      <c:pieChart>
        <c:varyColors val="1"/>
        <c:ser>
          <c:idx val="0"/>
          <c:order val="0"/>
          <c:tx>
            <c:strRef>
              <c:f>_Hidden20!$B$1:$B$1</c:f>
              <c:strCache>
                <c:ptCount val="1"/>
              </c:strCache>
            </c:strRef>
          </c:tx>
          <c:spPr>
            <a:solidFill>
              <a:srgbClr val="008888"/>
            </a:solidFill>
            <a:ln w="12700">
              <a:solidFill>
                <a:srgbClr val="000000"/>
              </a:solidFill>
              <a:prstDash val="solid"/>
            </a:ln>
          </c:spPr>
          <c:dPt>
            <c:idx val="0"/>
            <c:bubble3D val="0"/>
            <c:spPr>
              <a:solidFill>
                <a:srgbClr val="FFFF00"/>
              </a:solidFill>
              <a:ln w="3175">
                <a:solidFill>
                  <a:srgbClr val="000000"/>
                </a:solidFill>
                <a:prstDash val="solid"/>
              </a:ln>
            </c:spPr>
            <c:extLst>
              <c:ext xmlns:c16="http://schemas.microsoft.com/office/drawing/2014/chart" uri="{C3380CC4-5D6E-409C-BE32-E72D297353CC}">
                <c16:uniqueId val="{00000000-CD0F-40AC-9731-AB5D5D24390B}"/>
              </c:ext>
            </c:extLst>
          </c:dPt>
          <c:dPt>
            <c:idx val="1"/>
            <c:bubble3D val="0"/>
            <c:spPr>
              <a:solidFill>
                <a:srgbClr val="00915A"/>
              </a:solidFill>
              <a:ln w="12700">
                <a:solidFill>
                  <a:srgbClr val="000000"/>
                </a:solidFill>
                <a:prstDash val="solid"/>
              </a:ln>
            </c:spPr>
            <c:extLst>
              <c:ext xmlns:c16="http://schemas.microsoft.com/office/drawing/2014/chart" uri="{C3380CC4-5D6E-409C-BE32-E72D297353CC}">
                <c16:uniqueId val="{00000001-CD0F-40AC-9731-AB5D5D24390B}"/>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_Hidden20!$A$2:$A$3</c:f>
              <c:strCache>
                <c:ptCount val="2"/>
                <c:pt idx="0">
                  <c:v>Twice A Year</c:v>
                </c:pt>
                <c:pt idx="1">
                  <c:v>Monthly</c:v>
                </c:pt>
              </c:strCache>
            </c:strRef>
          </c:cat>
          <c:val>
            <c:numRef>
              <c:f>_Hidden20!$B$2:$B$3</c:f>
              <c:numCache>
                <c:formatCode>General</c:formatCode>
                <c:ptCount val="2"/>
                <c:pt idx="0">
                  <c:v>8.8590647369775052E-6</c:v>
                </c:pt>
                <c:pt idx="1">
                  <c:v>0.99999114093526298</c:v>
                </c:pt>
              </c:numCache>
            </c:numRef>
          </c:val>
          <c:extLst>
            <c:ext xmlns:c16="http://schemas.microsoft.com/office/drawing/2014/chart" uri="{C3380CC4-5D6E-409C-BE32-E72D297353CC}">
              <c16:uniqueId val="{00000002-CD0F-40AC-9731-AB5D5D24390B}"/>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7847451618544006E-3"/>
          <c:y val="5.7268722466960353E-2"/>
        </c:manualLayout>
      </c:layout>
      <c:overlay val="0"/>
      <c:spPr>
        <a:noFill/>
        <a:ln w="3175">
          <a:solidFill>
            <a:srgbClr val="000000"/>
          </a:solidFill>
          <a:prstDash val="solid"/>
        </a:ln>
      </c:spPr>
    </c:title>
    <c:autoTitleDeleted val="0"/>
    <c:plotArea>
      <c:layout>
        <c:manualLayout>
          <c:layoutTarget val="inner"/>
          <c:xMode val="edge"/>
          <c:yMode val="edge"/>
          <c:x val="0.43444268518633539"/>
          <c:y val="0.43612334801762115"/>
          <c:w val="0.13111558516884897"/>
          <c:h val="0.29515418502202645"/>
        </c:manualLayout>
      </c:layout>
      <c:pieChart>
        <c:varyColors val="1"/>
        <c:ser>
          <c:idx val="0"/>
          <c:order val="0"/>
          <c:tx>
            <c:strRef>
              <c:f>_Hidden21!$B$1:$B$1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62A5-4106-87CD-4D8B70F5950D}"/>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62A5-4106-87CD-4D8B70F5950D}"/>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62A5-4106-87CD-4D8B70F5950D}"/>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_Hidden21!$A$2:$A$4</c:f>
              <c:strCache>
                <c:ptCount val="3"/>
                <c:pt idx="0">
                  <c:v>Linear</c:v>
                </c:pt>
                <c:pt idx="1">
                  <c:v>Interest only</c:v>
                </c:pt>
                <c:pt idx="2">
                  <c:v>Annuity</c:v>
                </c:pt>
              </c:strCache>
            </c:strRef>
          </c:cat>
          <c:val>
            <c:numRef>
              <c:f>_Hidden21!$B$2:$B$4</c:f>
              <c:numCache>
                <c:formatCode>General</c:formatCode>
                <c:ptCount val="3"/>
                <c:pt idx="0">
                  <c:v>159797268.96999988</c:v>
                </c:pt>
                <c:pt idx="1">
                  <c:v>699404830.07999957</c:v>
                </c:pt>
                <c:pt idx="2">
                  <c:v>14301300051.860237</c:v>
                </c:pt>
              </c:numCache>
            </c:numRef>
          </c:val>
          <c:extLst>
            <c:ext xmlns:c16="http://schemas.microsoft.com/office/drawing/2014/chart" uri="{C3380CC4-5D6E-409C-BE32-E72D297353CC}">
              <c16:uniqueId val="{00000003-62A5-4106-87CD-4D8B70F5950D}"/>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816581612002611"/>
          <c:y val="4.1775456919060053E-2"/>
        </c:manualLayout>
      </c:layout>
      <c:overlay val="0"/>
      <c:spPr>
        <a:noFill/>
        <a:ln w="3175">
          <a:solidFill>
            <a:srgbClr val="000000"/>
          </a:solidFill>
          <a:prstDash val="solid"/>
        </a:ln>
      </c:spPr>
    </c:title>
    <c:autoTitleDeleted val="0"/>
    <c:plotArea>
      <c:layout>
        <c:manualLayout>
          <c:layoutTarget val="inner"/>
          <c:xMode val="edge"/>
          <c:yMode val="edge"/>
          <c:x val="0.1005292736739309"/>
          <c:y val="0.17493472584856398"/>
          <c:w val="0.87478104810999524"/>
          <c:h val="0.64229765013054829"/>
        </c:manualLayout>
      </c:layout>
      <c:barChart>
        <c:barDir val="col"/>
        <c:grouping val="clustered"/>
        <c:varyColors val="0"/>
        <c:ser>
          <c:idx val="0"/>
          <c:order val="0"/>
          <c:tx>
            <c:strRef>
              <c:f>_Hidden22!$B$1:$B$1</c:f>
              <c:strCache>
                <c:ptCount val="1"/>
              </c:strCache>
            </c:strRef>
          </c:tx>
          <c:spPr>
            <a:solidFill>
              <a:srgbClr val="00915A"/>
            </a:solidFill>
            <a:ln w="3175">
              <a:solidFill>
                <a:srgbClr val="008000"/>
              </a:solidFill>
              <a:prstDash val="solid"/>
            </a:ln>
          </c:spPr>
          <c:invertIfNegative val="0"/>
          <c:cat>
            <c:strRef>
              <c:f>_Hidden22!$A$2:$A$15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_Hidden22!$B$2:$B$15</c:f>
              <c:numCache>
                <c:formatCode>General</c:formatCode>
                <c:ptCount val="14"/>
                <c:pt idx="0">
                  <c:v>1.1826631777446634E-3</c:v>
                </c:pt>
                <c:pt idx="1">
                  <c:v>9.1875384372171909E-2</c:v>
                </c:pt>
                <c:pt idx="2">
                  <c:v>8.0623431850945323E-2</c:v>
                </c:pt>
                <c:pt idx="3">
                  <c:v>8.7555746634705958E-2</c:v>
                </c:pt>
                <c:pt idx="4">
                  <c:v>9.3931244779680734E-2</c:v>
                </c:pt>
                <c:pt idx="5">
                  <c:v>9.6858517390326401E-2</c:v>
                </c:pt>
                <c:pt idx="6">
                  <c:v>0.10084988726961355</c:v>
                </c:pt>
                <c:pt idx="7">
                  <c:v>0.11110786621793362</c:v>
                </c:pt>
                <c:pt idx="8">
                  <c:v>0.11835542355846707</c:v>
                </c:pt>
                <c:pt idx="9">
                  <c:v>0.11913765937572067</c:v>
                </c:pt>
                <c:pt idx="10">
                  <c:v>7.5444545715218622E-2</c:v>
                </c:pt>
                <c:pt idx="11">
                  <c:v>4.7587763170278425E-3</c:v>
                </c:pt>
                <c:pt idx="12">
                  <c:v>2.5602700249391297E-3</c:v>
                </c:pt>
                <c:pt idx="13">
                  <c:v>1.5758583315504504E-2</c:v>
                </c:pt>
              </c:numCache>
            </c:numRef>
          </c:val>
          <c:extLst>
            <c:ext xmlns:c16="http://schemas.microsoft.com/office/drawing/2014/chart" uri="{C3380CC4-5D6E-409C-BE32-E72D297353CC}">
              <c16:uniqueId val="{00000000-6213-4483-91E2-C5C94A1BDF56}"/>
            </c:ext>
          </c:extLst>
        </c:ser>
        <c:dLbls>
          <c:showLegendKey val="0"/>
          <c:showVal val="0"/>
          <c:showCatName val="0"/>
          <c:showSerName val="0"/>
          <c:showPercent val="0"/>
          <c:showBubbleSize val="0"/>
        </c:dLbls>
        <c:gapWidth val="80"/>
        <c:axId val="1056340768"/>
        <c:axId val="1"/>
      </c:barChart>
      <c:catAx>
        <c:axId val="105634076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563407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8.9285714285714281E-3"/>
          <c:y val="4.3227665706051875E-2"/>
        </c:manualLayout>
      </c:layout>
      <c:overlay val="0"/>
      <c:spPr>
        <a:noFill/>
        <a:ln w="3175">
          <a:solidFill>
            <a:srgbClr val="000000"/>
          </a:solidFill>
          <a:prstDash val="solid"/>
        </a:ln>
      </c:spPr>
    </c:title>
    <c:autoTitleDeleted val="0"/>
    <c:plotArea>
      <c:layout>
        <c:manualLayout>
          <c:layoutTarget val="inner"/>
          <c:xMode val="edge"/>
          <c:yMode val="edge"/>
          <c:x val="0.10178571428571428"/>
          <c:y val="0.19020172910662825"/>
          <c:w val="0.87321428571428572"/>
          <c:h val="0.58501440922190207"/>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_Hidden23!$B$2:$B$15</c:f>
              <c:numCache>
                <c:formatCode>General</c:formatCode>
                <c:ptCount val="14"/>
                <c:pt idx="0">
                  <c:v>1.7974231044427788E-2</c:v>
                </c:pt>
                <c:pt idx="1">
                  <c:v>2.8480102244771745E-2</c:v>
                </c:pt>
                <c:pt idx="2">
                  <c:v>5.1312221048912081E-2</c:v>
                </c:pt>
                <c:pt idx="3">
                  <c:v>0.10003202941130633</c:v>
                </c:pt>
                <c:pt idx="4">
                  <c:v>0.19497071838036525</c:v>
                </c:pt>
                <c:pt idx="5">
                  <c:v>4.7249145415477194E-2</c:v>
                </c:pt>
                <c:pt idx="6">
                  <c:v>4.8412201257855225E-2</c:v>
                </c:pt>
                <c:pt idx="7">
                  <c:v>5.2019945876440592E-2</c:v>
                </c:pt>
                <c:pt idx="8">
                  <c:v>5.7800460292629724E-2</c:v>
                </c:pt>
                <c:pt idx="9">
                  <c:v>5.870484562719977E-2</c:v>
                </c:pt>
                <c:pt idx="10">
                  <c:v>0.16596203194753473</c:v>
                </c:pt>
                <c:pt idx="11">
                  <c:v>7.1482857970173036E-2</c:v>
                </c:pt>
                <c:pt idx="12">
                  <c:v>2.9051363124114125E-2</c:v>
                </c:pt>
                <c:pt idx="13">
                  <c:v>7.6547846358792387E-2</c:v>
                </c:pt>
              </c:numCache>
            </c:numRef>
          </c:val>
          <c:extLst>
            <c:ext xmlns:c16="http://schemas.microsoft.com/office/drawing/2014/chart" uri="{C3380CC4-5D6E-409C-BE32-E72D297353CC}">
              <c16:uniqueId val="{00000000-DB6E-4C7E-BE3B-09D420BBB239}"/>
            </c:ext>
          </c:extLst>
        </c:ser>
        <c:dLbls>
          <c:showLegendKey val="0"/>
          <c:showVal val="0"/>
          <c:showCatName val="0"/>
          <c:showSerName val="0"/>
          <c:showPercent val="0"/>
          <c:showBubbleSize val="0"/>
        </c:dLbls>
        <c:gapWidth val="80"/>
        <c:axId val="1056337488"/>
        <c:axId val="1"/>
      </c:barChart>
      <c:catAx>
        <c:axId val="105633748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5633748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0476222216366283"/>
          <c:y val="3.0634606035675555E-2"/>
        </c:manualLayout>
      </c:layout>
      <c:overlay val="0"/>
      <c:spPr>
        <a:noFill/>
        <a:ln w="3175">
          <a:solidFill>
            <a:srgbClr val="000000"/>
          </a:solidFill>
          <a:prstDash val="solid"/>
        </a:ln>
      </c:spPr>
    </c:title>
    <c:autoTitleDeleted val="0"/>
    <c:plotArea>
      <c:layout>
        <c:manualLayout>
          <c:layoutTarget val="inner"/>
          <c:xMode val="edge"/>
          <c:yMode val="edge"/>
          <c:x val="0.11111128334462324"/>
          <c:y val="0.15317303017837777"/>
          <c:w val="0.86666801008806127"/>
          <c:h val="0.6367621683129705"/>
        </c:manualLayout>
      </c:layout>
      <c:barChart>
        <c:barDir val="col"/>
        <c:grouping val="clustered"/>
        <c:varyColors val="0"/>
        <c:ser>
          <c:idx val="0"/>
          <c:order val="0"/>
          <c:tx>
            <c:strRef>
              <c:f>_Hidden24!$B$1:$B$1</c:f>
              <c:strCache>
                <c:ptCount val="1"/>
              </c:strCache>
            </c:strRef>
          </c:tx>
          <c:spPr>
            <a:solidFill>
              <a:srgbClr val="00915A"/>
            </a:solidFill>
            <a:ln w="25400">
              <a:noFill/>
            </a:ln>
          </c:spPr>
          <c:invertIfNegative val="0"/>
          <c:cat>
            <c:strRef>
              <c:f>_Hidden24!$A$2:$A$19</c:f>
              <c:strCache>
                <c:ptCount val="18"/>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strCache>
            </c:strRef>
          </c:cat>
          <c:val>
            <c:numRef>
              <c:f>_Hidden24!$B$2:$B$19</c:f>
              <c:numCache>
                <c:formatCode>General</c:formatCode>
                <c:ptCount val="18"/>
                <c:pt idx="0">
                  <c:v>2.0597895872548958E-2</c:v>
                </c:pt>
                <c:pt idx="1">
                  <c:v>2.7208825665793666E-2</c:v>
                </c:pt>
                <c:pt idx="2">
                  <c:v>4.2483481050219499E-2</c:v>
                </c:pt>
                <c:pt idx="3">
                  <c:v>5.8264884177136211E-2</c:v>
                </c:pt>
                <c:pt idx="4">
                  <c:v>7.5492680172952131E-2</c:v>
                </c:pt>
                <c:pt idx="5">
                  <c:v>7.936733745245915E-2</c:v>
                </c:pt>
                <c:pt idx="6">
                  <c:v>0.10285972943755006</c:v>
                </c:pt>
                <c:pt idx="7">
                  <c:v>8.0258275841935969E-2</c:v>
                </c:pt>
                <c:pt idx="8">
                  <c:v>0.10047927068685936</c:v>
                </c:pt>
                <c:pt idx="9">
                  <c:v>0.15494072586500718</c:v>
                </c:pt>
                <c:pt idx="10">
                  <c:v>6.2075164513829273E-2</c:v>
                </c:pt>
                <c:pt idx="11">
                  <c:v>6.6622716298310486E-2</c:v>
                </c:pt>
                <c:pt idx="12">
                  <c:v>0.12550447720399502</c:v>
                </c:pt>
                <c:pt idx="13">
                  <c:v>2.3726786957278217E-3</c:v>
                </c:pt>
                <c:pt idx="14">
                  <c:v>1.0748627926563687E-3</c:v>
                </c:pt>
                <c:pt idx="15">
                  <c:v>3.7340944802809173E-4</c:v>
                </c:pt>
                <c:pt idx="16">
                  <c:v>1.3572566921053401E-5</c:v>
                </c:pt>
                <c:pt idx="17">
                  <c:v>1.0012258069623956E-5</c:v>
                </c:pt>
              </c:numCache>
            </c:numRef>
          </c:val>
          <c:extLst>
            <c:ext xmlns:c16="http://schemas.microsoft.com/office/drawing/2014/chart" uri="{C3380CC4-5D6E-409C-BE32-E72D297353CC}">
              <c16:uniqueId val="{00000000-1272-4B42-8133-B11069C465E0}"/>
            </c:ext>
          </c:extLst>
        </c:ser>
        <c:dLbls>
          <c:showLegendKey val="0"/>
          <c:showVal val="0"/>
          <c:showCatName val="0"/>
          <c:showSerName val="0"/>
          <c:showPercent val="0"/>
          <c:showBubbleSize val="0"/>
        </c:dLbls>
        <c:gapWidth val="80"/>
        <c:axId val="1056333880"/>
        <c:axId val="1"/>
      </c:barChart>
      <c:catAx>
        <c:axId val="105633388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5633388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17629192413380104"/>
          <c:y val="2.9465983011738556E-2"/>
        </c:manualLayout>
      </c:layout>
      <c:overlay val="0"/>
      <c:spPr>
        <a:noFill/>
        <a:ln w="3175">
          <a:solidFill>
            <a:srgbClr val="000000"/>
          </a:solidFill>
          <a:prstDash val="solid"/>
        </a:ln>
      </c:spPr>
    </c:title>
    <c:autoTitleDeleted val="0"/>
    <c:plotArea>
      <c:layout>
        <c:manualLayout>
          <c:layoutTarget val="inner"/>
          <c:xMode val="edge"/>
          <c:yMode val="edge"/>
          <c:x val="8.6626204100229823E-2"/>
          <c:y val="0.13443854749105716"/>
          <c:w val="0.89209792643570007"/>
          <c:h val="0.762432310428735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_Hidden25!$A$2:$A$9</c:f>
              <c:strCache>
                <c:ptCount val="8"/>
                <c:pt idx="0">
                  <c:v>Fixed To Maturity</c:v>
                </c:pt>
                <c:pt idx="1">
                  <c:v>&gt;=0 and &lt;=1</c:v>
                </c:pt>
                <c:pt idx="2">
                  <c:v>&gt;1 and &lt;=2</c:v>
                </c:pt>
                <c:pt idx="3">
                  <c:v>&gt;2 and &lt;=3</c:v>
                </c:pt>
                <c:pt idx="4">
                  <c:v>&gt;3 and &lt;=4</c:v>
                </c:pt>
                <c:pt idx="5">
                  <c:v>&gt;4 and &lt;=5</c:v>
                </c:pt>
                <c:pt idx="6">
                  <c:v>&gt;6 and &lt;=7</c:v>
                </c:pt>
                <c:pt idx="7">
                  <c:v>&gt;7 and &lt;=8</c:v>
                </c:pt>
              </c:strCache>
            </c:strRef>
          </c:cat>
          <c:val>
            <c:numRef>
              <c:f>_Hidden25!$B$2:$B$9</c:f>
              <c:numCache>
                <c:formatCode>General</c:formatCode>
                <c:ptCount val="8"/>
                <c:pt idx="0">
                  <c:v>0.82230469132855777</c:v>
                </c:pt>
                <c:pt idx="1">
                  <c:v>8.5410579157649158E-2</c:v>
                </c:pt>
                <c:pt idx="2">
                  <c:v>3.9007707115724058E-2</c:v>
                </c:pt>
                <c:pt idx="3">
                  <c:v>1.4749107564130315E-2</c:v>
                </c:pt>
                <c:pt idx="4">
                  <c:v>6.804949730098985E-3</c:v>
                </c:pt>
                <c:pt idx="5">
                  <c:v>6.1421987558908679E-3</c:v>
                </c:pt>
                <c:pt idx="6">
                  <c:v>2.4716435599562884E-2</c:v>
                </c:pt>
                <c:pt idx="7">
                  <c:v>8.6433074838576358E-4</c:v>
                </c:pt>
              </c:numCache>
            </c:numRef>
          </c:val>
          <c:extLst>
            <c:ext xmlns:c16="http://schemas.microsoft.com/office/drawing/2014/chart" uri="{C3380CC4-5D6E-409C-BE32-E72D297353CC}">
              <c16:uniqueId val="{00000000-090F-4313-BF2B-46AACB0768AA}"/>
            </c:ext>
          </c:extLst>
        </c:ser>
        <c:dLbls>
          <c:showLegendKey val="0"/>
          <c:showVal val="0"/>
          <c:showCatName val="0"/>
          <c:showSerName val="0"/>
          <c:showPercent val="0"/>
          <c:showBubbleSize val="0"/>
        </c:dLbls>
        <c:gapWidth val="80"/>
        <c:axId val="1047492896"/>
        <c:axId val="1"/>
      </c:barChart>
      <c:catAx>
        <c:axId val="104749289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4749289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7.3637755457931192E-2"/>
          <c:y val="3.9647619733897188E-2"/>
        </c:manualLayout>
      </c:layout>
      <c:overlay val="0"/>
      <c:spPr>
        <a:noFill/>
        <a:ln w="3175">
          <a:solidFill>
            <a:srgbClr val="000000"/>
          </a:solidFill>
          <a:prstDash val="solid"/>
        </a:ln>
      </c:spPr>
    </c:title>
    <c:autoTitleDeleted val="0"/>
    <c:plotArea>
      <c:layout>
        <c:manualLayout>
          <c:layoutTarget val="inner"/>
          <c:xMode val="edge"/>
          <c:yMode val="edge"/>
          <c:x val="0.13402071493343479"/>
          <c:y val="0.15418518785404461"/>
          <c:w val="0.8453614326570501"/>
          <c:h val="0.75550742048481867"/>
        </c:manualLayout>
      </c:layout>
      <c:barChart>
        <c:barDir val="col"/>
        <c:grouping val="clustered"/>
        <c:varyColors val="0"/>
        <c:ser>
          <c:idx val="0"/>
          <c:order val="0"/>
          <c:tx>
            <c:strRef>
              <c:f>_Hidden27!$B$1:$B$1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_Hidden27!$A$2:$A$4</c:f>
              <c:strCache>
                <c:ptCount val="3"/>
                <c:pt idx="0">
                  <c:v>0 - 30 Days</c:v>
                </c:pt>
                <c:pt idx="1">
                  <c:v>30 - 60 Days</c:v>
                </c:pt>
                <c:pt idx="2">
                  <c:v>60 - 90 Days</c:v>
                </c:pt>
              </c:strCache>
            </c:strRef>
          </c:cat>
          <c:val>
            <c:numRef>
              <c:f>_Hidden27!$B$2:$B$4</c:f>
              <c:numCache>
                <c:formatCode>General</c:formatCode>
                <c:ptCount val="3"/>
                <c:pt idx="0">
                  <c:v>15056127.660000002</c:v>
                </c:pt>
                <c:pt idx="1">
                  <c:v>3069263.69</c:v>
                </c:pt>
                <c:pt idx="2">
                  <c:v>1898835.75</c:v>
                </c:pt>
              </c:numCache>
            </c:numRef>
          </c:val>
          <c:extLst>
            <c:ext xmlns:c16="http://schemas.microsoft.com/office/drawing/2014/chart" uri="{C3380CC4-5D6E-409C-BE32-E72D297353CC}">
              <c16:uniqueId val="{00000000-3971-40F7-B7DD-53B4921C1B55}"/>
            </c:ext>
          </c:extLst>
        </c:ser>
        <c:ser>
          <c:idx val="1"/>
          <c:order val="1"/>
          <c:tx>
            <c:strRef>
              <c:f>_Hidden27!$C$1:$C$1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_Hidden27!$A$2:$A$4</c:f>
              <c:strCache>
                <c:ptCount val="3"/>
                <c:pt idx="0">
                  <c:v>0 - 30 Days</c:v>
                </c:pt>
                <c:pt idx="1">
                  <c:v>30 - 60 Days</c:v>
                </c:pt>
                <c:pt idx="2">
                  <c:v>60 - 90 Days</c:v>
                </c:pt>
              </c:strCache>
            </c:strRef>
          </c:cat>
          <c:val>
            <c:numRef>
              <c:f>_Hidden27!$C$2:$C$4</c:f>
              <c:numCache>
                <c:formatCode>General</c:formatCode>
                <c:ptCount val="3"/>
                <c:pt idx="0">
                  <c:v>138</c:v>
                </c:pt>
                <c:pt idx="1">
                  <c:v>37</c:v>
                </c:pt>
                <c:pt idx="2">
                  <c:v>19</c:v>
                </c:pt>
              </c:numCache>
            </c:numRef>
          </c:val>
          <c:extLst>
            <c:ext xmlns:c16="http://schemas.microsoft.com/office/drawing/2014/chart" uri="{C3380CC4-5D6E-409C-BE32-E72D297353CC}">
              <c16:uniqueId val="{00000001-3971-40F7-B7DD-53B4921C1B55}"/>
            </c:ext>
          </c:extLst>
        </c:ser>
        <c:dLbls>
          <c:showLegendKey val="0"/>
          <c:showVal val="0"/>
          <c:showCatName val="0"/>
          <c:showSerName val="0"/>
          <c:showPercent val="0"/>
          <c:showBubbleSize val="0"/>
        </c:dLbls>
        <c:gapWidth val="100"/>
        <c:axId val="852693144"/>
        <c:axId val="1"/>
      </c:barChart>
      <c:catAx>
        <c:axId val="852693144"/>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5269314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0301835574892506E-3"/>
          <c:y val="3.6450107445172783E-2"/>
        </c:manualLayout>
      </c:layout>
      <c:overlay val="0"/>
      <c:spPr>
        <a:noFill/>
        <a:ln w="3175">
          <a:solidFill>
            <a:srgbClr val="000000"/>
          </a:solidFill>
          <a:prstDash val="solid"/>
        </a:ln>
      </c:spPr>
    </c:title>
    <c:autoTitleDeleted val="0"/>
    <c:plotArea>
      <c:layout>
        <c:manualLayout>
          <c:layoutTarget val="inner"/>
          <c:xMode val="edge"/>
          <c:yMode val="edge"/>
          <c:x val="0.11670025853375061"/>
          <c:y val="0.15372436618181565"/>
          <c:w val="0.8692157187341425"/>
          <c:h val="0.7290021489034556"/>
        </c:manualLayout>
      </c:layout>
      <c:areaChart>
        <c:grouping val="standard"/>
        <c:varyColors val="0"/>
        <c:ser>
          <c:idx val="0"/>
          <c:order val="0"/>
          <c:tx>
            <c:strRef>
              <c:f>_Hidden30!$B$1:$B$1</c:f>
              <c:strCache>
                <c:ptCount val="1"/>
                <c:pt idx="0">
                  <c:v>Outstanding Residential Mortgage Loans (0% CPR)</c:v>
                </c:pt>
              </c:strCache>
            </c:strRef>
          </c:tx>
          <c:spPr>
            <a:solidFill>
              <a:srgbClr val="800000"/>
            </a:solidFill>
            <a:ln w="25400">
              <a:noFill/>
            </a:ln>
          </c:spPr>
          <c:cat>
            <c:strRef>
              <c:f>_Hidden30!$A$2:$A$358</c:f>
              <c:strCache>
                <c:ptCount val="357"/>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pt idx="355">
                  <c:v>1/02/2051</c:v>
                </c:pt>
                <c:pt idx="356">
                  <c:v>1/03/2051</c:v>
                </c:pt>
              </c:strCache>
            </c:strRef>
          </c:cat>
          <c:val>
            <c:numRef>
              <c:f>_Hidden30!$B$2:$B$358</c:f>
              <c:numCache>
                <c:formatCode>General</c:formatCode>
                <c:ptCount val="357"/>
                <c:pt idx="0">
                  <c:v>15061734499.379158</c:v>
                </c:pt>
                <c:pt idx="1">
                  <c:v>14965774451.963594</c:v>
                </c:pt>
                <c:pt idx="2">
                  <c:v>14870972989.525108</c:v>
                </c:pt>
                <c:pt idx="3">
                  <c:v>14775111655.154406</c:v>
                </c:pt>
                <c:pt idx="4">
                  <c:v>14677244460.674013</c:v>
                </c:pt>
                <c:pt idx="5">
                  <c:v>14581676239.434122</c:v>
                </c:pt>
                <c:pt idx="6">
                  <c:v>14487077247.567802</c:v>
                </c:pt>
                <c:pt idx="7">
                  <c:v>14391525563.914724</c:v>
                </c:pt>
                <c:pt idx="8">
                  <c:v>14295140553.424978</c:v>
                </c:pt>
                <c:pt idx="9">
                  <c:v>14197716708.480165</c:v>
                </c:pt>
                <c:pt idx="10">
                  <c:v>14104275781.819542</c:v>
                </c:pt>
                <c:pt idx="11">
                  <c:v>14009138493.44932</c:v>
                </c:pt>
                <c:pt idx="12">
                  <c:v>13913612276.717152</c:v>
                </c:pt>
                <c:pt idx="13">
                  <c:v>13818433106.877045</c:v>
                </c:pt>
                <c:pt idx="14">
                  <c:v>13722040559.542114</c:v>
                </c:pt>
                <c:pt idx="15">
                  <c:v>13627037182.254925</c:v>
                </c:pt>
                <c:pt idx="16">
                  <c:v>13531847269.886305</c:v>
                </c:pt>
                <c:pt idx="17">
                  <c:v>13435993778.261152</c:v>
                </c:pt>
                <c:pt idx="18">
                  <c:v>13341461236.25441</c:v>
                </c:pt>
                <c:pt idx="19">
                  <c:v>13245852925.795448</c:v>
                </c:pt>
                <c:pt idx="20">
                  <c:v>13149403559.815464</c:v>
                </c:pt>
                <c:pt idx="21">
                  <c:v>13056790522.787968</c:v>
                </c:pt>
                <c:pt idx="22">
                  <c:v>12958815188.653736</c:v>
                </c:pt>
                <c:pt idx="23">
                  <c:v>12862312169.470884</c:v>
                </c:pt>
                <c:pt idx="24">
                  <c:v>12765968575.571342</c:v>
                </c:pt>
                <c:pt idx="25">
                  <c:v>12671562911.728567</c:v>
                </c:pt>
                <c:pt idx="26">
                  <c:v>12574005110.377773</c:v>
                </c:pt>
                <c:pt idx="27">
                  <c:v>12480469308.130489</c:v>
                </c:pt>
                <c:pt idx="28">
                  <c:v>12383599216.37652</c:v>
                </c:pt>
                <c:pt idx="29">
                  <c:v>12285236674.80216</c:v>
                </c:pt>
                <c:pt idx="30">
                  <c:v>12190376567.378281</c:v>
                </c:pt>
                <c:pt idx="31">
                  <c:v>12095029114.597609</c:v>
                </c:pt>
                <c:pt idx="32">
                  <c:v>12000049181.673014</c:v>
                </c:pt>
                <c:pt idx="33">
                  <c:v>11906223222.482162</c:v>
                </c:pt>
                <c:pt idx="34">
                  <c:v>11811254706.895306</c:v>
                </c:pt>
                <c:pt idx="35">
                  <c:v>11711904541.96357</c:v>
                </c:pt>
                <c:pt idx="36">
                  <c:v>11612543888.675627</c:v>
                </c:pt>
                <c:pt idx="37">
                  <c:v>11519713586.053699</c:v>
                </c:pt>
                <c:pt idx="38">
                  <c:v>11422825776.345312</c:v>
                </c:pt>
                <c:pt idx="39">
                  <c:v>11321390164.998217</c:v>
                </c:pt>
                <c:pt idx="40">
                  <c:v>11222605368.442007</c:v>
                </c:pt>
                <c:pt idx="41">
                  <c:v>11122616501.62122</c:v>
                </c:pt>
                <c:pt idx="42">
                  <c:v>11025801860.552876</c:v>
                </c:pt>
                <c:pt idx="43">
                  <c:v>10929001788.760735</c:v>
                </c:pt>
                <c:pt idx="44">
                  <c:v>10835561202.850674</c:v>
                </c:pt>
                <c:pt idx="45">
                  <c:v>10744496836.481174</c:v>
                </c:pt>
                <c:pt idx="46">
                  <c:v>10649774665.880211</c:v>
                </c:pt>
                <c:pt idx="47">
                  <c:v>10554526193.274738</c:v>
                </c:pt>
                <c:pt idx="48">
                  <c:v>10460997436.180111</c:v>
                </c:pt>
                <c:pt idx="49">
                  <c:v>10370958756.04171</c:v>
                </c:pt>
                <c:pt idx="50">
                  <c:v>10275049877.409124</c:v>
                </c:pt>
                <c:pt idx="51">
                  <c:v>10188351152.083456</c:v>
                </c:pt>
                <c:pt idx="52">
                  <c:v>10102198527.573856</c:v>
                </c:pt>
                <c:pt idx="53">
                  <c:v>10004686232.393841</c:v>
                </c:pt>
                <c:pt idx="54">
                  <c:v>9918139590.1122971</c:v>
                </c:pt>
                <c:pt idx="55">
                  <c:v>9830839407.6796227</c:v>
                </c:pt>
                <c:pt idx="56">
                  <c:v>9744984199.9241047</c:v>
                </c:pt>
                <c:pt idx="57">
                  <c:v>9659637691.2349834</c:v>
                </c:pt>
                <c:pt idx="58">
                  <c:v>9574959232.8581791</c:v>
                </c:pt>
                <c:pt idx="59">
                  <c:v>9489523501.1163177</c:v>
                </c:pt>
                <c:pt idx="60">
                  <c:v>9404802661.2818661</c:v>
                </c:pt>
                <c:pt idx="61">
                  <c:v>9320111656.8094578</c:v>
                </c:pt>
                <c:pt idx="62">
                  <c:v>9236284311.6038895</c:v>
                </c:pt>
                <c:pt idx="63">
                  <c:v>9153039029.4760494</c:v>
                </c:pt>
                <c:pt idx="64">
                  <c:v>9067049785.6662121</c:v>
                </c:pt>
                <c:pt idx="65">
                  <c:v>8983606778.4661903</c:v>
                </c:pt>
                <c:pt idx="66">
                  <c:v>8900590253.9892807</c:v>
                </c:pt>
                <c:pt idx="67">
                  <c:v>8818082137.6232262</c:v>
                </c:pt>
                <c:pt idx="68">
                  <c:v>8736432240.5412827</c:v>
                </c:pt>
                <c:pt idx="69">
                  <c:v>8654863297.1954613</c:v>
                </c:pt>
                <c:pt idx="70">
                  <c:v>8574209534.7714863</c:v>
                </c:pt>
                <c:pt idx="71">
                  <c:v>8493377834.514924</c:v>
                </c:pt>
                <c:pt idx="72">
                  <c:v>8413490295.4996977</c:v>
                </c:pt>
                <c:pt idx="73">
                  <c:v>8333190310.9724207</c:v>
                </c:pt>
                <c:pt idx="74">
                  <c:v>8253318903.6375685</c:v>
                </c:pt>
                <c:pt idx="75">
                  <c:v>8172729654.193119</c:v>
                </c:pt>
                <c:pt idx="76">
                  <c:v>8093928343.9338751</c:v>
                </c:pt>
                <c:pt idx="77">
                  <c:v>8014292178.4076643</c:v>
                </c:pt>
                <c:pt idx="78">
                  <c:v>7934694523.4016924</c:v>
                </c:pt>
                <c:pt idx="79">
                  <c:v>7855190841.9056988</c:v>
                </c:pt>
                <c:pt idx="80">
                  <c:v>7774951523.2989225</c:v>
                </c:pt>
                <c:pt idx="81">
                  <c:v>7695104587.6722383</c:v>
                </c:pt>
                <c:pt idx="82">
                  <c:v>7615722765.0893507</c:v>
                </c:pt>
                <c:pt idx="83">
                  <c:v>7536127270.1855593</c:v>
                </c:pt>
                <c:pt idx="84">
                  <c:v>7460012912.370224</c:v>
                </c:pt>
                <c:pt idx="85">
                  <c:v>7383488246.9809523</c:v>
                </c:pt>
                <c:pt idx="86">
                  <c:v>7306378819.9710693</c:v>
                </c:pt>
                <c:pt idx="87">
                  <c:v>7231275721.0574942</c:v>
                </c:pt>
                <c:pt idx="88">
                  <c:v>7157429829.3971539</c:v>
                </c:pt>
                <c:pt idx="89">
                  <c:v>7082848353.0165739</c:v>
                </c:pt>
                <c:pt idx="90">
                  <c:v>7008445164.4424744</c:v>
                </c:pt>
                <c:pt idx="91">
                  <c:v>6934909659.8698063</c:v>
                </c:pt>
                <c:pt idx="92">
                  <c:v>6861377228.4065571</c:v>
                </c:pt>
                <c:pt idx="93">
                  <c:v>6789458588.3737803</c:v>
                </c:pt>
                <c:pt idx="94">
                  <c:v>6713677246.076231</c:v>
                </c:pt>
                <c:pt idx="95">
                  <c:v>6639573520.0191851</c:v>
                </c:pt>
                <c:pt idx="96">
                  <c:v>6567850815.1497669</c:v>
                </c:pt>
                <c:pt idx="97">
                  <c:v>6497094183.759057</c:v>
                </c:pt>
                <c:pt idx="98">
                  <c:v>6422532165.1155672</c:v>
                </c:pt>
                <c:pt idx="99">
                  <c:v>6353257834.8786774</c:v>
                </c:pt>
                <c:pt idx="100">
                  <c:v>6282492347.600421</c:v>
                </c:pt>
                <c:pt idx="101">
                  <c:v>6212610288.1542053</c:v>
                </c:pt>
                <c:pt idx="102">
                  <c:v>6144960402.6507072</c:v>
                </c:pt>
                <c:pt idx="103">
                  <c:v>6078201221.5647516</c:v>
                </c:pt>
                <c:pt idx="104">
                  <c:v>6010160462.9523487</c:v>
                </c:pt>
                <c:pt idx="105">
                  <c:v>5944536000.1382933</c:v>
                </c:pt>
                <c:pt idx="106">
                  <c:v>5876074938.9565887</c:v>
                </c:pt>
                <c:pt idx="107">
                  <c:v>5811630246.7588167</c:v>
                </c:pt>
                <c:pt idx="108">
                  <c:v>5747086491.3482876</c:v>
                </c:pt>
                <c:pt idx="109">
                  <c:v>5682391274.1278362</c:v>
                </c:pt>
                <c:pt idx="110">
                  <c:v>5618696892.4770346</c:v>
                </c:pt>
                <c:pt idx="111">
                  <c:v>5555161286.8102818</c:v>
                </c:pt>
                <c:pt idx="112">
                  <c:v>5492557233.6293859</c:v>
                </c:pt>
                <c:pt idx="113">
                  <c:v>5429801773.0595188</c:v>
                </c:pt>
                <c:pt idx="114">
                  <c:v>5367009137.8669157</c:v>
                </c:pt>
                <c:pt idx="115">
                  <c:v>5304970047.5815592</c:v>
                </c:pt>
                <c:pt idx="116">
                  <c:v>5242687648.3865709</c:v>
                </c:pt>
                <c:pt idx="117">
                  <c:v>5180897466.6736917</c:v>
                </c:pt>
                <c:pt idx="118">
                  <c:v>5119555514.9559937</c:v>
                </c:pt>
                <c:pt idx="119">
                  <c:v>5058609523.7113667</c:v>
                </c:pt>
                <c:pt idx="120">
                  <c:v>4997860837.5484428</c:v>
                </c:pt>
                <c:pt idx="121">
                  <c:v>4938236916.2715864</c:v>
                </c:pt>
                <c:pt idx="122">
                  <c:v>4878238938.8619747</c:v>
                </c:pt>
                <c:pt idx="123">
                  <c:v>4818216673.4368219</c:v>
                </c:pt>
                <c:pt idx="124">
                  <c:v>4759338715.0731583</c:v>
                </c:pt>
                <c:pt idx="125">
                  <c:v>4701034204.3127413</c:v>
                </c:pt>
                <c:pt idx="126">
                  <c:v>4643199735.1806936</c:v>
                </c:pt>
                <c:pt idx="127">
                  <c:v>4585085356.8665276</c:v>
                </c:pt>
                <c:pt idx="128">
                  <c:v>4526924380.6488724</c:v>
                </c:pt>
                <c:pt idx="129">
                  <c:v>4469873142.8583164</c:v>
                </c:pt>
                <c:pt idx="130">
                  <c:v>4413074564.1926126</c:v>
                </c:pt>
                <c:pt idx="131">
                  <c:v>4356364598.0513668</c:v>
                </c:pt>
                <c:pt idx="132">
                  <c:v>4299884891.2597618</c:v>
                </c:pt>
                <c:pt idx="133">
                  <c:v>4243232519.5609808</c:v>
                </c:pt>
                <c:pt idx="134">
                  <c:v>4186652020.7105951</c:v>
                </c:pt>
                <c:pt idx="135">
                  <c:v>4131072193.7055588</c:v>
                </c:pt>
                <c:pt idx="136">
                  <c:v>4076206804.7461071</c:v>
                </c:pt>
                <c:pt idx="137">
                  <c:v>4021674201.0320392</c:v>
                </c:pt>
                <c:pt idx="138">
                  <c:v>3967178367.7144408</c:v>
                </c:pt>
                <c:pt idx="139">
                  <c:v>3912963506.028327</c:v>
                </c:pt>
                <c:pt idx="140">
                  <c:v>3859751192.4251938</c:v>
                </c:pt>
                <c:pt idx="141">
                  <c:v>3805388413.619781</c:v>
                </c:pt>
                <c:pt idx="142">
                  <c:v>3752840374.1418581</c:v>
                </c:pt>
                <c:pt idx="143">
                  <c:v>3700593942.326849</c:v>
                </c:pt>
                <c:pt idx="144">
                  <c:v>3648000302.3559508</c:v>
                </c:pt>
                <c:pt idx="145">
                  <c:v>3596747465.5393991</c:v>
                </c:pt>
                <c:pt idx="146">
                  <c:v>3545629851.5040612</c:v>
                </c:pt>
                <c:pt idx="147">
                  <c:v>3494074220.7785969</c:v>
                </c:pt>
                <c:pt idx="148">
                  <c:v>3443705946.0944309</c:v>
                </c:pt>
                <c:pt idx="149">
                  <c:v>3393636274.0934691</c:v>
                </c:pt>
                <c:pt idx="150">
                  <c:v>3344256424.5499778</c:v>
                </c:pt>
                <c:pt idx="151">
                  <c:v>3294279011.920218</c:v>
                </c:pt>
                <c:pt idx="152">
                  <c:v>3244917476.1919641</c:v>
                </c:pt>
                <c:pt idx="153">
                  <c:v>3195914660.207561</c:v>
                </c:pt>
                <c:pt idx="154">
                  <c:v>3146833219.985568</c:v>
                </c:pt>
                <c:pt idx="155">
                  <c:v>3098471949.1066971</c:v>
                </c:pt>
                <c:pt idx="156">
                  <c:v>3050925329.1442971</c:v>
                </c:pt>
                <c:pt idx="157">
                  <c:v>3003566631.3499889</c:v>
                </c:pt>
                <c:pt idx="158">
                  <c:v>2956985029.0975142</c:v>
                </c:pt>
                <c:pt idx="159">
                  <c:v>2911202971.2638988</c:v>
                </c:pt>
                <c:pt idx="160">
                  <c:v>2865519871.6505561</c:v>
                </c:pt>
                <c:pt idx="161">
                  <c:v>2820886760.0448451</c:v>
                </c:pt>
                <c:pt idx="162">
                  <c:v>2776195602.1047158</c:v>
                </c:pt>
                <c:pt idx="163">
                  <c:v>2732827333.7279048</c:v>
                </c:pt>
                <c:pt idx="164">
                  <c:v>2690136646.1674018</c:v>
                </c:pt>
                <c:pt idx="165">
                  <c:v>2647537819.8799868</c:v>
                </c:pt>
                <c:pt idx="166">
                  <c:v>2605460747.615252</c:v>
                </c:pt>
                <c:pt idx="167">
                  <c:v>2563625290.8479118</c:v>
                </c:pt>
                <c:pt idx="168">
                  <c:v>2521916473.0107031</c:v>
                </c:pt>
                <c:pt idx="169">
                  <c:v>2480526029.0655599</c:v>
                </c:pt>
                <c:pt idx="170">
                  <c:v>2439320660.6112242</c:v>
                </c:pt>
                <c:pt idx="171">
                  <c:v>2398659403.4551692</c:v>
                </c:pt>
                <c:pt idx="172">
                  <c:v>2358101990.3984628</c:v>
                </c:pt>
                <c:pt idx="173">
                  <c:v>2318043967.8727059</c:v>
                </c:pt>
                <c:pt idx="174">
                  <c:v>2278290158.8221979</c:v>
                </c:pt>
                <c:pt idx="175">
                  <c:v>2238760260.0209889</c:v>
                </c:pt>
                <c:pt idx="176">
                  <c:v>2198585074.9673991</c:v>
                </c:pt>
                <c:pt idx="177">
                  <c:v>2159217805.1268191</c:v>
                </c:pt>
                <c:pt idx="178">
                  <c:v>2119098292.7921259</c:v>
                </c:pt>
                <c:pt idx="179">
                  <c:v>2080433219.6175129</c:v>
                </c:pt>
                <c:pt idx="180">
                  <c:v>2041882241.7250431</c:v>
                </c:pt>
                <c:pt idx="181">
                  <c:v>2004159995.5610211</c:v>
                </c:pt>
                <c:pt idx="182">
                  <c:v>1966795261.913516</c:v>
                </c:pt>
                <c:pt idx="183">
                  <c:v>1929508122.814604</c:v>
                </c:pt>
                <c:pt idx="184">
                  <c:v>1892711010.911696</c:v>
                </c:pt>
                <c:pt idx="185">
                  <c:v>1856162199.1360619</c:v>
                </c:pt>
                <c:pt idx="186">
                  <c:v>1820337226.581094</c:v>
                </c:pt>
                <c:pt idx="187">
                  <c:v>1784901074.6469669</c:v>
                </c:pt>
                <c:pt idx="188">
                  <c:v>1749660087.6269929</c:v>
                </c:pt>
                <c:pt idx="189">
                  <c:v>1714598371.5405819</c:v>
                </c:pt>
                <c:pt idx="190">
                  <c:v>1680024141.9528279</c:v>
                </c:pt>
                <c:pt idx="191">
                  <c:v>1645542450.073143</c:v>
                </c:pt>
                <c:pt idx="192">
                  <c:v>1611391362.3458829</c:v>
                </c:pt>
                <c:pt idx="193">
                  <c:v>1577074809.493638</c:v>
                </c:pt>
                <c:pt idx="194">
                  <c:v>1543557350.0382409</c:v>
                </c:pt>
                <c:pt idx="195">
                  <c:v>1510118836.4659121</c:v>
                </c:pt>
                <c:pt idx="196">
                  <c:v>1477186815.76407</c:v>
                </c:pt>
                <c:pt idx="197">
                  <c:v>1444432124.3260131</c:v>
                </c:pt>
                <c:pt idx="198">
                  <c:v>1411541961.9348381</c:v>
                </c:pt>
                <c:pt idx="199">
                  <c:v>1379887930.8732331</c:v>
                </c:pt>
                <c:pt idx="200">
                  <c:v>1348578734.8492739</c:v>
                </c:pt>
                <c:pt idx="201">
                  <c:v>1317697555.6259511</c:v>
                </c:pt>
                <c:pt idx="202">
                  <c:v>1286177828.4967439</c:v>
                </c:pt>
                <c:pt idx="203">
                  <c:v>1255793158.954545</c:v>
                </c:pt>
                <c:pt idx="204">
                  <c:v>1226144613.9986291</c:v>
                </c:pt>
                <c:pt idx="205">
                  <c:v>1196932212.8148539</c:v>
                </c:pt>
                <c:pt idx="206">
                  <c:v>1167855435.7493329</c:v>
                </c:pt>
                <c:pt idx="207">
                  <c:v>1139470950.737196</c:v>
                </c:pt>
                <c:pt idx="208">
                  <c:v>1111199716.48546</c:v>
                </c:pt>
                <c:pt idx="209">
                  <c:v>1083327839.9008801</c:v>
                </c:pt>
                <c:pt idx="210">
                  <c:v>1055576787.8532799</c:v>
                </c:pt>
                <c:pt idx="211">
                  <c:v>1028415705.5364619</c:v>
                </c:pt>
                <c:pt idx="212">
                  <c:v>1001488969.370127</c:v>
                </c:pt>
                <c:pt idx="213">
                  <c:v>974816832.86658096</c:v>
                </c:pt>
                <c:pt idx="214">
                  <c:v>948087603.16819799</c:v>
                </c:pt>
                <c:pt idx="215">
                  <c:v>922130604.465626</c:v>
                </c:pt>
                <c:pt idx="216">
                  <c:v>895833017.49697804</c:v>
                </c:pt>
                <c:pt idx="217">
                  <c:v>870629823.29227901</c:v>
                </c:pt>
                <c:pt idx="218">
                  <c:v>845119903.90280998</c:v>
                </c:pt>
                <c:pt idx="219">
                  <c:v>821329547.08318603</c:v>
                </c:pt>
                <c:pt idx="220">
                  <c:v>798564431.01587296</c:v>
                </c:pt>
                <c:pt idx="221">
                  <c:v>776445494.37505198</c:v>
                </c:pt>
                <c:pt idx="222">
                  <c:v>756187172.64642</c:v>
                </c:pt>
                <c:pt idx="223">
                  <c:v>736388800.25902998</c:v>
                </c:pt>
                <c:pt idx="224">
                  <c:v>716728122.41389894</c:v>
                </c:pt>
                <c:pt idx="225">
                  <c:v>697903907.37223494</c:v>
                </c:pt>
                <c:pt idx="226">
                  <c:v>679490606.93882</c:v>
                </c:pt>
                <c:pt idx="227">
                  <c:v>661418026.70229101</c:v>
                </c:pt>
                <c:pt idx="228">
                  <c:v>643844590.00617003</c:v>
                </c:pt>
                <c:pt idx="229">
                  <c:v>626692372.74064302</c:v>
                </c:pt>
                <c:pt idx="230">
                  <c:v>610183774.72794998</c:v>
                </c:pt>
                <c:pt idx="231">
                  <c:v>593804749.50580096</c:v>
                </c:pt>
                <c:pt idx="232">
                  <c:v>577667261.67339301</c:v>
                </c:pt>
                <c:pt idx="233">
                  <c:v>561740085.75757396</c:v>
                </c:pt>
                <c:pt idx="234">
                  <c:v>545996818.48156595</c:v>
                </c:pt>
                <c:pt idx="235">
                  <c:v>530336413.69214201</c:v>
                </c:pt>
                <c:pt idx="236">
                  <c:v>514601975.59124798</c:v>
                </c:pt>
                <c:pt idx="237">
                  <c:v>499164237.65592498</c:v>
                </c:pt>
                <c:pt idx="238">
                  <c:v>483729314.22072202</c:v>
                </c:pt>
                <c:pt idx="239">
                  <c:v>468586984.08100998</c:v>
                </c:pt>
                <c:pt idx="240">
                  <c:v>453627999.26545399</c:v>
                </c:pt>
                <c:pt idx="241">
                  <c:v>439068806.97530299</c:v>
                </c:pt>
                <c:pt idx="242">
                  <c:v>424636430.85367298</c:v>
                </c:pt>
                <c:pt idx="243">
                  <c:v>410291258.31145501</c:v>
                </c:pt>
                <c:pt idx="244">
                  <c:v>396373313.62258899</c:v>
                </c:pt>
                <c:pt idx="245">
                  <c:v>382601196.64866501</c:v>
                </c:pt>
                <c:pt idx="246">
                  <c:v>369063464.47549802</c:v>
                </c:pt>
                <c:pt idx="247">
                  <c:v>355992167.90827501</c:v>
                </c:pt>
                <c:pt idx="248">
                  <c:v>343176225.04803199</c:v>
                </c:pt>
                <c:pt idx="249">
                  <c:v>330202524.84883797</c:v>
                </c:pt>
                <c:pt idx="250">
                  <c:v>317516186.67057598</c:v>
                </c:pt>
                <c:pt idx="251">
                  <c:v>305141026.62437302</c:v>
                </c:pt>
                <c:pt idx="252">
                  <c:v>293053863.92917401</c:v>
                </c:pt>
                <c:pt idx="253">
                  <c:v>280912737.93965298</c:v>
                </c:pt>
                <c:pt idx="254">
                  <c:v>269096455.14003903</c:v>
                </c:pt>
                <c:pt idx="255">
                  <c:v>257255250.18546101</c:v>
                </c:pt>
                <c:pt idx="256">
                  <c:v>245760102.75194901</c:v>
                </c:pt>
                <c:pt idx="257">
                  <c:v>234438644.18005401</c:v>
                </c:pt>
                <c:pt idx="258">
                  <c:v>223212918.852617</c:v>
                </c:pt>
                <c:pt idx="259">
                  <c:v>212061920.67166099</c:v>
                </c:pt>
                <c:pt idx="260">
                  <c:v>201231941.14852801</c:v>
                </c:pt>
                <c:pt idx="261">
                  <c:v>190589177.709968</c:v>
                </c:pt>
                <c:pt idx="262">
                  <c:v>180098652.416329</c:v>
                </c:pt>
                <c:pt idx="263">
                  <c:v>169791244.85140899</c:v>
                </c:pt>
                <c:pt idx="264">
                  <c:v>159698062.133405</c:v>
                </c:pt>
                <c:pt idx="265">
                  <c:v>149829413.08170301</c:v>
                </c:pt>
                <c:pt idx="266">
                  <c:v>140222754.96557</c:v>
                </c:pt>
                <c:pt idx="267">
                  <c:v>130567995.180176</c:v>
                </c:pt>
                <c:pt idx="268">
                  <c:v>121569242.072295</c:v>
                </c:pt>
                <c:pt idx="269">
                  <c:v>112784647.740786</c:v>
                </c:pt>
                <c:pt idx="270">
                  <c:v>104188244.74144299</c:v>
                </c:pt>
                <c:pt idx="271">
                  <c:v>95735586.510323003</c:v>
                </c:pt>
                <c:pt idx="272">
                  <c:v>87437248.965885997</c:v>
                </c:pt>
                <c:pt idx="273">
                  <c:v>79313821.074787006</c:v>
                </c:pt>
                <c:pt idx="274">
                  <c:v>71305501.450683996</c:v>
                </c:pt>
                <c:pt idx="275">
                  <c:v>63570975.864072002</c:v>
                </c:pt>
                <c:pt idx="276">
                  <c:v>56144407.262290999</c:v>
                </c:pt>
                <c:pt idx="277">
                  <c:v>49074052.567364998</c:v>
                </c:pt>
                <c:pt idx="278">
                  <c:v>42374243.979565002</c:v>
                </c:pt>
                <c:pt idx="279">
                  <c:v>36085599.866076998</c:v>
                </c:pt>
                <c:pt idx="280">
                  <c:v>30368308.037693001</c:v>
                </c:pt>
                <c:pt idx="281">
                  <c:v>25386076.87737</c:v>
                </c:pt>
                <c:pt idx="282">
                  <c:v>22080501.527449001</c:v>
                </c:pt>
                <c:pt idx="283">
                  <c:v>18994183.400922</c:v>
                </c:pt>
                <c:pt idx="284">
                  <c:v>16169742.242977999</c:v>
                </c:pt>
                <c:pt idx="285">
                  <c:v>13607729.551214</c:v>
                </c:pt>
                <c:pt idx="286">
                  <c:v>11203611.906540999</c:v>
                </c:pt>
                <c:pt idx="287">
                  <c:v>9069891.9371620007</c:v>
                </c:pt>
                <c:pt idx="288">
                  <c:v>7575688.5319609996</c:v>
                </c:pt>
                <c:pt idx="289">
                  <c:v>6423722.3762630001</c:v>
                </c:pt>
                <c:pt idx="290">
                  <c:v>5581510.8027560003</c:v>
                </c:pt>
                <c:pt idx="291">
                  <c:v>4891385.2924490003</c:v>
                </c:pt>
                <c:pt idx="292">
                  <c:v>4348847.2141669998</c:v>
                </c:pt>
                <c:pt idx="293">
                  <c:v>3926151.0243990002</c:v>
                </c:pt>
                <c:pt idx="294">
                  <c:v>3563136.7604970001</c:v>
                </c:pt>
                <c:pt idx="295">
                  <c:v>3343783.0162149998</c:v>
                </c:pt>
                <c:pt idx="296">
                  <c:v>3180315.6263230001</c:v>
                </c:pt>
                <c:pt idx="297">
                  <c:v>3031340.5273759998</c:v>
                </c:pt>
                <c:pt idx="298">
                  <c:v>2888038.569011</c:v>
                </c:pt>
                <c:pt idx="299">
                  <c:v>2748075.2218829999</c:v>
                </c:pt>
                <c:pt idx="300">
                  <c:v>2617015.5553250001</c:v>
                </c:pt>
                <c:pt idx="301">
                  <c:v>2425452.8600229998</c:v>
                </c:pt>
                <c:pt idx="302">
                  <c:v>2303574.5161009999</c:v>
                </c:pt>
                <c:pt idx="303">
                  <c:v>2184088.2231049999</c:v>
                </c:pt>
                <c:pt idx="304">
                  <c:v>2067436.726763</c:v>
                </c:pt>
                <c:pt idx="305">
                  <c:v>1953943.489324</c:v>
                </c:pt>
                <c:pt idx="306">
                  <c:v>1846912.220069</c:v>
                </c:pt>
                <c:pt idx="307">
                  <c:v>1745454.1690169999</c:v>
                </c:pt>
                <c:pt idx="308">
                  <c:v>1645472.2269600001</c:v>
                </c:pt>
                <c:pt idx="309">
                  <c:v>1552543.3134039999</c:v>
                </c:pt>
                <c:pt idx="310">
                  <c:v>1461165.8888429999</c:v>
                </c:pt>
                <c:pt idx="311">
                  <c:v>1372811.742784</c:v>
                </c:pt>
                <c:pt idx="312">
                  <c:v>1293652.3960140001</c:v>
                </c:pt>
                <c:pt idx="313">
                  <c:v>1215424.2888539999</c:v>
                </c:pt>
                <c:pt idx="314">
                  <c:v>1139568.74049</c:v>
                </c:pt>
                <c:pt idx="315">
                  <c:v>1067918.1819180001</c:v>
                </c:pt>
                <c:pt idx="316">
                  <c:v>997720.97225700004</c:v>
                </c:pt>
                <c:pt idx="317">
                  <c:v>929565.07238799997</c:v>
                </c:pt>
                <c:pt idx="318">
                  <c:v>864723.042105</c:v>
                </c:pt>
                <c:pt idx="319">
                  <c:v>801777.07143300003</c:v>
                </c:pt>
                <c:pt idx="320">
                  <c:v>740673.70096199994</c:v>
                </c:pt>
                <c:pt idx="321">
                  <c:v>681942.20025999995</c:v>
                </c:pt>
                <c:pt idx="322">
                  <c:v>624354.569288</c:v>
                </c:pt>
                <c:pt idx="323">
                  <c:v>571705.03900999995</c:v>
                </c:pt>
                <c:pt idx="324">
                  <c:v>525472.90873699996</c:v>
                </c:pt>
                <c:pt idx="325">
                  <c:v>483275.35915999999</c:v>
                </c:pt>
                <c:pt idx="326">
                  <c:v>442047.14978500002</c:v>
                </c:pt>
                <c:pt idx="327">
                  <c:v>404989.60531499999</c:v>
                </c:pt>
                <c:pt idx="328">
                  <c:v>368697.41585500003</c:v>
                </c:pt>
                <c:pt idx="329">
                  <c:v>336706.58600499999</c:v>
                </c:pt>
                <c:pt idx="330">
                  <c:v>306359.51957</c:v>
                </c:pt>
                <c:pt idx="331">
                  <c:v>275970.645946</c:v>
                </c:pt>
                <c:pt idx="332">
                  <c:v>246954.97244899999</c:v>
                </c:pt>
                <c:pt idx="333">
                  <c:v>219520.09134399999</c:v>
                </c:pt>
                <c:pt idx="334">
                  <c:v>192226.04183599999</c:v>
                </c:pt>
                <c:pt idx="335">
                  <c:v>166694.62422200001</c:v>
                </c:pt>
                <c:pt idx="336">
                  <c:v>142081.27681499999</c:v>
                </c:pt>
                <c:pt idx="337">
                  <c:v>119198.15</c:v>
                </c:pt>
                <c:pt idx="338">
                  <c:v>99545.19</c:v>
                </c:pt>
                <c:pt idx="339">
                  <c:v>79866.009999999995</c:v>
                </c:pt>
                <c:pt idx="340">
                  <c:v>60772.49</c:v>
                </c:pt>
                <c:pt idx="341">
                  <c:v>47790.91</c:v>
                </c:pt>
                <c:pt idx="342">
                  <c:v>41276.120000000003</c:v>
                </c:pt>
                <c:pt idx="343">
                  <c:v>35258.559999999998</c:v>
                </c:pt>
                <c:pt idx="344">
                  <c:v>30135.03</c:v>
                </c:pt>
                <c:pt idx="345">
                  <c:v>25003.08</c:v>
                </c:pt>
                <c:pt idx="346">
                  <c:v>19863.419999999998</c:v>
                </c:pt>
                <c:pt idx="347">
                  <c:v>16013.4</c:v>
                </c:pt>
                <c:pt idx="348">
                  <c:v>12156.9</c:v>
                </c:pt>
                <c:pt idx="349">
                  <c:v>8293.39</c:v>
                </c:pt>
                <c:pt idx="350">
                  <c:v>5971.14</c:v>
                </c:pt>
                <c:pt idx="351">
                  <c:v>4492.58</c:v>
                </c:pt>
                <c:pt idx="352">
                  <c:v>3010.42</c:v>
                </c:pt>
                <c:pt idx="353">
                  <c:v>1524.65</c:v>
                </c:pt>
                <c:pt idx="354">
                  <c:v>764.91</c:v>
                </c:pt>
                <c:pt idx="355">
                  <c:v>0</c:v>
                </c:pt>
                <c:pt idx="356">
                  <c:v>0</c:v>
                </c:pt>
              </c:numCache>
            </c:numRef>
          </c:val>
          <c:extLst>
            <c:ext xmlns:c16="http://schemas.microsoft.com/office/drawing/2014/chart" uri="{C3380CC4-5D6E-409C-BE32-E72D297353CC}">
              <c16:uniqueId val="{00000000-8891-488B-AD1A-5B05CB44EDBB}"/>
            </c:ext>
          </c:extLst>
        </c:ser>
        <c:ser>
          <c:idx val="1"/>
          <c:order val="1"/>
          <c:tx>
            <c:strRef>
              <c:f>_Hidden30!$C$1:$C$1</c:f>
              <c:strCache>
                <c:ptCount val="1"/>
                <c:pt idx="0">
                  <c:v>Outstanding Residential Mortgage Loans (2% CPR)</c:v>
                </c:pt>
              </c:strCache>
            </c:strRef>
          </c:tx>
          <c:spPr>
            <a:solidFill>
              <a:srgbClr val="804000"/>
            </a:solidFill>
            <a:ln w="25400">
              <a:noFill/>
            </a:ln>
          </c:spPr>
          <c:cat>
            <c:strRef>
              <c:f>_Hidden30!$A$2:$A$358</c:f>
              <c:strCache>
                <c:ptCount val="357"/>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pt idx="355">
                  <c:v>1/02/2051</c:v>
                </c:pt>
                <c:pt idx="356">
                  <c:v>1/03/2051</c:v>
                </c:pt>
              </c:strCache>
            </c:strRef>
          </c:cat>
          <c:val>
            <c:numRef>
              <c:f>_Hidden30!$C$2:$C$358</c:f>
              <c:numCache>
                <c:formatCode>General</c:formatCode>
                <c:ptCount val="357"/>
                <c:pt idx="0">
                  <c:v>15037012064.977345</c:v>
                </c:pt>
                <c:pt idx="1">
                  <c:v>14915868130.006332</c:v>
                </c:pt>
                <c:pt idx="2">
                  <c:v>14796244639.67012</c:v>
                </c:pt>
                <c:pt idx="3">
                  <c:v>14676734918.77107</c:v>
                </c:pt>
                <c:pt idx="4">
                  <c:v>14554791407.119961</c:v>
                </c:pt>
                <c:pt idx="5">
                  <c:v>14436285739.838408</c:v>
                </c:pt>
                <c:pt idx="6">
                  <c:v>14318303810.684633</c:v>
                </c:pt>
                <c:pt idx="7">
                  <c:v>14199740569.326582</c:v>
                </c:pt>
                <c:pt idx="8">
                  <c:v>14083030803.412201</c:v>
                </c:pt>
                <c:pt idx="9">
                  <c:v>13963329446.79808</c:v>
                </c:pt>
                <c:pt idx="10">
                  <c:v>13848662455.421747</c:v>
                </c:pt>
                <c:pt idx="11">
                  <c:v>13731919429.678873</c:v>
                </c:pt>
                <c:pt idx="12">
                  <c:v>13615897556.007288</c:v>
                </c:pt>
                <c:pt idx="13">
                  <c:v>13499819377.015167</c:v>
                </c:pt>
                <c:pt idx="14">
                  <c:v>13382912394.045694</c:v>
                </c:pt>
                <c:pt idx="15">
                  <c:v>13268442222.705858</c:v>
                </c:pt>
                <c:pt idx="16">
                  <c:v>13153410169.929512</c:v>
                </c:pt>
                <c:pt idx="17">
                  <c:v>13038800192.471199</c:v>
                </c:pt>
                <c:pt idx="18">
                  <c:v>12925103036.97015</c:v>
                </c:pt>
                <c:pt idx="19">
                  <c:v>12810713622.361748</c:v>
                </c:pt>
                <c:pt idx="20">
                  <c:v>12697948797.102034</c:v>
                </c:pt>
                <c:pt idx="21">
                  <c:v>12587130442.144705</c:v>
                </c:pt>
                <c:pt idx="22">
                  <c:v>12472173766.128145</c:v>
                </c:pt>
                <c:pt idx="23">
                  <c:v>12358298517.711294</c:v>
                </c:pt>
                <c:pt idx="24">
                  <c:v>12245597123.407719</c:v>
                </c:pt>
                <c:pt idx="25">
                  <c:v>12134423813.753387</c:v>
                </c:pt>
                <c:pt idx="26">
                  <c:v>12020578993.046236</c:v>
                </c:pt>
                <c:pt idx="27">
                  <c:v>11911576141.920834</c:v>
                </c:pt>
                <c:pt idx="28">
                  <c:v>11799075543.045364</c:v>
                </c:pt>
                <c:pt idx="29">
                  <c:v>11686142603.287338</c:v>
                </c:pt>
                <c:pt idx="30">
                  <c:v>11576240865.049381</c:v>
                </c:pt>
                <c:pt idx="31">
                  <c:v>11466216304.048302</c:v>
                </c:pt>
                <c:pt idx="32">
                  <c:v>11358123323.272276</c:v>
                </c:pt>
                <c:pt idx="33">
                  <c:v>11250202857.972303</c:v>
                </c:pt>
                <c:pt idx="34">
                  <c:v>11142148140.450285</c:v>
                </c:pt>
                <c:pt idx="35">
                  <c:v>11029687205.481981</c:v>
                </c:pt>
                <c:pt idx="36">
                  <c:v>10918163687.802959</c:v>
                </c:pt>
                <c:pt idx="37">
                  <c:v>10812514257.01544</c:v>
                </c:pt>
                <c:pt idx="38">
                  <c:v>10703389840.88833</c:v>
                </c:pt>
                <c:pt idx="39">
                  <c:v>10590930271.670368</c:v>
                </c:pt>
                <c:pt idx="40">
                  <c:v>10480712838.034027</c:v>
                </c:pt>
                <c:pt idx="41">
                  <c:v>10370284091.846109</c:v>
                </c:pt>
                <c:pt idx="42">
                  <c:v>10262582309.934189</c:v>
                </c:pt>
                <c:pt idx="43">
                  <c:v>10155229574.325487</c:v>
                </c:pt>
                <c:pt idx="44">
                  <c:v>10052979136.138334</c:v>
                </c:pt>
                <c:pt idx="45">
                  <c:v>9951584456.5890713</c:v>
                </c:pt>
                <c:pt idx="46">
                  <c:v>9847661909.3824959</c:v>
                </c:pt>
                <c:pt idx="47">
                  <c:v>9743034316.5960178</c:v>
                </c:pt>
                <c:pt idx="48">
                  <c:v>9640846013.1169014</c:v>
                </c:pt>
                <c:pt idx="49">
                  <c:v>9541655596.1026821</c:v>
                </c:pt>
                <c:pt idx="50">
                  <c:v>9437382280.2590485</c:v>
                </c:pt>
                <c:pt idx="51">
                  <c:v>9342391741.4581413</c:v>
                </c:pt>
                <c:pt idx="52">
                  <c:v>9247681144.4144802</c:v>
                </c:pt>
                <c:pt idx="53">
                  <c:v>9143384459.1896305</c:v>
                </c:pt>
                <c:pt idx="54">
                  <c:v>9048914898.6974697</c:v>
                </c:pt>
                <c:pt idx="55">
                  <c:v>8954053156.5416679</c:v>
                </c:pt>
                <c:pt idx="56">
                  <c:v>8862256770.2746391</c:v>
                </c:pt>
                <c:pt idx="57">
                  <c:v>8769741781.1874981</c:v>
                </c:pt>
                <c:pt idx="58">
                  <c:v>8678595814.2562714</c:v>
                </c:pt>
                <c:pt idx="59">
                  <c:v>8586569979.9762468</c:v>
                </c:pt>
                <c:pt idx="60">
                  <c:v>8495942328.859642</c:v>
                </c:pt>
                <c:pt idx="61">
                  <c:v>8405155698.812211</c:v>
                </c:pt>
                <c:pt idx="62">
                  <c:v>8315430143.2073231</c:v>
                </c:pt>
                <c:pt idx="63">
                  <c:v>8226958397.6284189</c:v>
                </c:pt>
                <c:pt idx="64">
                  <c:v>8135846879.1183519</c:v>
                </c:pt>
                <c:pt idx="65">
                  <c:v>8047742286.7841415</c:v>
                </c:pt>
                <c:pt idx="66">
                  <c:v>7959850551.0625381</c:v>
                </c:pt>
                <c:pt idx="67">
                  <c:v>7872687707.667038</c:v>
                </c:pt>
                <c:pt idx="68">
                  <c:v>7787841791.8580685</c:v>
                </c:pt>
                <c:pt idx="69">
                  <c:v>7702044067.7157249</c:v>
                </c:pt>
                <c:pt idx="70">
                  <c:v>7617745150.8759165</c:v>
                </c:pt>
                <c:pt idx="71">
                  <c:v>7533131877.1497869</c:v>
                </c:pt>
                <c:pt idx="72">
                  <c:v>7450027647.4932432</c:v>
                </c:pt>
                <c:pt idx="73">
                  <c:v>7366407937.8011265</c:v>
                </c:pt>
                <c:pt idx="74">
                  <c:v>7283428660.1586847</c:v>
                </c:pt>
                <c:pt idx="75">
                  <c:v>7200471535.8087559</c:v>
                </c:pt>
                <c:pt idx="76">
                  <c:v>7118949941.0363665</c:v>
                </c:pt>
                <c:pt idx="77">
                  <c:v>7037336464.901166</c:v>
                </c:pt>
                <c:pt idx="78">
                  <c:v>6955624601.0284948</c:v>
                </c:pt>
                <c:pt idx="79">
                  <c:v>6874251910.1230564</c:v>
                </c:pt>
                <c:pt idx="80">
                  <c:v>6793236492.276473</c:v>
                </c:pt>
                <c:pt idx="81">
                  <c:v>6712068035.3705444</c:v>
                </c:pt>
                <c:pt idx="82">
                  <c:v>6631923523.8970385</c:v>
                </c:pt>
                <c:pt idx="83">
                  <c:v>6551479504.3419657</c:v>
                </c:pt>
                <c:pt idx="84">
                  <c:v>6474664987.6385679</c:v>
                </c:pt>
                <c:pt idx="85">
                  <c:v>6397379139.0024071</c:v>
                </c:pt>
                <c:pt idx="86">
                  <c:v>6319831026.0850334</c:v>
                </c:pt>
                <c:pt idx="87">
                  <c:v>6244601979.6267786</c:v>
                </c:pt>
                <c:pt idx="88">
                  <c:v>6170348865.9139709</c:v>
                </c:pt>
                <c:pt idx="89">
                  <c:v>6096030401.8431177</c:v>
                </c:pt>
                <c:pt idx="90">
                  <c:v>6021762731.3627167</c:v>
                </c:pt>
                <c:pt idx="91">
                  <c:v>5948473714.3908072</c:v>
                </c:pt>
                <c:pt idx="92">
                  <c:v>5876383880.3952847</c:v>
                </c:pt>
                <c:pt idx="93">
                  <c:v>5804927294.6683455</c:v>
                </c:pt>
                <c:pt idx="94">
                  <c:v>5730713017.5977554</c:v>
                </c:pt>
                <c:pt idx="95">
                  <c:v>5657846550.96632</c:v>
                </c:pt>
                <c:pt idx="96">
                  <c:v>5587542252.2159433</c:v>
                </c:pt>
                <c:pt idx="97">
                  <c:v>5517971871.3167315</c:v>
                </c:pt>
                <c:pt idx="98">
                  <c:v>5445394982.0967321</c:v>
                </c:pt>
                <c:pt idx="99">
                  <c:v>5377818489.1716213</c:v>
                </c:pt>
                <c:pt idx="100">
                  <c:v>5308898308.5270824</c:v>
                </c:pt>
                <c:pt idx="101">
                  <c:v>5241228696.5809689</c:v>
                </c:pt>
                <c:pt idx="102">
                  <c:v>5175363593.2147369</c:v>
                </c:pt>
                <c:pt idx="103">
                  <c:v>5110455726.9845276</c:v>
                </c:pt>
                <c:pt idx="104">
                  <c:v>5045506232.6531944</c:v>
                </c:pt>
                <c:pt idx="105">
                  <c:v>4981950639.7328939</c:v>
                </c:pt>
                <c:pt idx="106">
                  <c:v>4916492092.6507883</c:v>
                </c:pt>
                <c:pt idx="107">
                  <c:v>4854324154.9427738</c:v>
                </c:pt>
                <c:pt idx="108">
                  <c:v>4792532776.8291035</c:v>
                </c:pt>
                <c:pt idx="109">
                  <c:v>4730546027.2620411</c:v>
                </c:pt>
                <c:pt idx="110">
                  <c:v>4669587533.9920111</c:v>
                </c:pt>
                <c:pt idx="111">
                  <c:v>4609206330.8955469</c:v>
                </c:pt>
                <c:pt idx="112">
                  <c:v>4549533289.9952412</c:v>
                </c:pt>
                <c:pt idx="113">
                  <c:v>4490170078.6843748</c:v>
                </c:pt>
                <c:pt idx="114">
                  <c:v>4430716171.1662378</c:v>
                </c:pt>
                <c:pt idx="115">
                  <c:v>4372072054.7126598</c:v>
                </c:pt>
                <c:pt idx="116">
                  <c:v>4314122586.6513901</c:v>
                </c:pt>
                <c:pt idx="117">
                  <c:v>4256045616.5132933</c:v>
                </c:pt>
                <c:pt idx="118">
                  <c:v>4198750743.9061518</c:v>
                </c:pt>
                <c:pt idx="119">
                  <c:v>4141729901.6666307</c:v>
                </c:pt>
                <c:pt idx="120">
                  <c:v>4085275370.9303775</c:v>
                </c:pt>
                <c:pt idx="121">
                  <c:v>4029692224.2935829</c:v>
                </c:pt>
                <c:pt idx="122">
                  <c:v>3973981152.9540181</c:v>
                </c:pt>
                <c:pt idx="123">
                  <c:v>3918642290.5945535</c:v>
                </c:pt>
                <c:pt idx="124">
                  <c:v>3864191919.614799</c:v>
                </c:pt>
                <c:pt idx="125">
                  <c:v>3810588438.8238869</c:v>
                </c:pt>
                <c:pt idx="126">
                  <c:v>3757325149.493135</c:v>
                </c:pt>
                <c:pt idx="127">
                  <c:v>3704005454.0996022</c:v>
                </c:pt>
                <c:pt idx="128">
                  <c:v>3651218087.3925557</c:v>
                </c:pt>
                <c:pt idx="129">
                  <c:v>3599088377.2094374</c:v>
                </c:pt>
                <c:pt idx="130">
                  <c:v>3547522340.175076</c:v>
                </c:pt>
                <c:pt idx="131">
                  <c:v>3495995563.0538278</c:v>
                </c:pt>
                <c:pt idx="132">
                  <c:v>3445006476.0268278</c:v>
                </c:pt>
                <c:pt idx="133">
                  <c:v>3393851400.7594471</c:v>
                </c:pt>
                <c:pt idx="134">
                  <c:v>3342917329.2774158</c:v>
                </c:pt>
                <c:pt idx="135">
                  <c:v>3293124243.9621334</c:v>
                </c:pt>
                <c:pt idx="136">
                  <c:v>3243876565.1984959</c:v>
                </c:pt>
                <c:pt idx="137">
                  <c:v>3195225813.5265503</c:v>
                </c:pt>
                <c:pt idx="138">
                  <c:v>3146582892.7598581</c:v>
                </c:pt>
                <c:pt idx="139">
                  <c:v>3098318260.1407008</c:v>
                </c:pt>
                <c:pt idx="140">
                  <c:v>3051502022.4454117</c:v>
                </c:pt>
                <c:pt idx="141">
                  <c:v>3003420375.0317359</c:v>
                </c:pt>
                <c:pt idx="142">
                  <c:v>2957084832.7885957</c:v>
                </c:pt>
                <c:pt idx="143">
                  <c:v>2910971169.235949</c:v>
                </c:pt>
                <c:pt idx="144">
                  <c:v>2864889637.7341609</c:v>
                </c:pt>
                <c:pt idx="145">
                  <c:v>2819848372.2175951</c:v>
                </c:pt>
                <c:pt idx="146">
                  <c:v>2775057486.7965856</c:v>
                </c:pt>
                <c:pt idx="147">
                  <c:v>2730217684.5031543</c:v>
                </c:pt>
                <c:pt idx="148">
                  <c:v>2686296764.1753263</c:v>
                </c:pt>
                <c:pt idx="149">
                  <c:v>2642894226.0862613</c:v>
                </c:pt>
                <c:pt idx="150">
                  <c:v>2600020893.5641985</c:v>
                </c:pt>
                <c:pt idx="151">
                  <c:v>2556821598.4116955</c:v>
                </c:pt>
                <c:pt idx="152">
                  <c:v>2514651620.0461779</c:v>
                </c:pt>
                <c:pt idx="153">
                  <c:v>2472476217.976573</c:v>
                </c:pt>
                <c:pt idx="154">
                  <c:v>2430509011.3044643</c:v>
                </c:pt>
                <c:pt idx="155">
                  <c:v>2389097408.5308952</c:v>
                </c:pt>
                <c:pt idx="156">
                  <c:v>2348574965.8674455</c:v>
                </c:pt>
                <c:pt idx="157">
                  <c:v>2308197140.5341802</c:v>
                </c:pt>
                <c:pt idx="158">
                  <c:v>2268545700.4074497</c:v>
                </c:pt>
                <c:pt idx="159">
                  <c:v>2229756574.4598384</c:v>
                </c:pt>
                <c:pt idx="160">
                  <c:v>2191044362.3561749</c:v>
                </c:pt>
                <c:pt idx="161">
                  <c:v>2153376450.0198865</c:v>
                </c:pt>
                <c:pt idx="162">
                  <c:v>2115666199.345736</c:v>
                </c:pt>
                <c:pt idx="163">
                  <c:v>2079084102.6006193</c:v>
                </c:pt>
                <c:pt idx="164">
                  <c:v>2043470292.8451288</c:v>
                </c:pt>
                <c:pt idx="165">
                  <c:v>2007700557.440975</c:v>
                </c:pt>
                <c:pt idx="166">
                  <c:v>1972549280.1208832</c:v>
                </c:pt>
                <c:pt idx="167">
                  <c:v>1937584509.2256072</c:v>
                </c:pt>
                <c:pt idx="168">
                  <c:v>1902932419.7351117</c:v>
                </c:pt>
                <c:pt idx="169">
                  <c:v>1868526383.0671558</c:v>
                </c:pt>
                <c:pt idx="170">
                  <c:v>1834370759.55708</c:v>
                </c:pt>
                <c:pt idx="171">
                  <c:v>1800832708.1460326</c:v>
                </c:pt>
                <c:pt idx="172">
                  <c:v>1767380866.6017699</c:v>
                </c:pt>
                <c:pt idx="173">
                  <c:v>1734505949.4982407</c:v>
                </c:pt>
                <c:pt idx="174">
                  <c:v>1701868256.5621822</c:v>
                </c:pt>
                <c:pt idx="175">
                  <c:v>1669503261.762408</c:v>
                </c:pt>
                <c:pt idx="176">
                  <c:v>1636942030.3064935</c:v>
                </c:pt>
                <c:pt idx="177">
                  <c:v>1604904727.1481912</c:v>
                </c:pt>
                <c:pt idx="178">
                  <c:v>1572499316.7579124</c:v>
                </c:pt>
                <c:pt idx="179">
                  <c:v>1541189078.2288351</c:v>
                </c:pt>
                <c:pt idx="180">
                  <c:v>1510147594.9385607</c:v>
                </c:pt>
                <c:pt idx="181">
                  <c:v>1479734744.8292704</c:v>
                </c:pt>
                <c:pt idx="182">
                  <c:v>1449684230.5206914</c:v>
                </c:pt>
                <c:pt idx="183">
                  <c:v>1419866239.275677</c:v>
                </c:pt>
                <c:pt idx="184">
                  <c:v>1390426093.6243467</c:v>
                </c:pt>
                <c:pt idx="185">
                  <c:v>1361338368.8710876</c:v>
                </c:pt>
                <c:pt idx="186">
                  <c:v>1332799407.0928395</c:v>
                </c:pt>
                <c:pt idx="187">
                  <c:v>1304637538.1915174</c:v>
                </c:pt>
                <c:pt idx="188">
                  <c:v>1276919523.8394475</c:v>
                </c:pt>
                <c:pt idx="189">
                  <c:v>1249208780.7139935</c:v>
                </c:pt>
                <c:pt idx="190">
                  <c:v>1222009843.6089141</c:v>
                </c:pt>
                <c:pt idx="191">
                  <c:v>1194898596.5034347</c:v>
                </c:pt>
                <c:pt idx="192">
                  <c:v>1168179424.0786741</c:v>
                </c:pt>
                <c:pt idx="193">
                  <c:v>1141362488.2004876</c:v>
                </c:pt>
                <c:pt idx="194">
                  <c:v>1115210498.8391142</c:v>
                </c:pt>
                <c:pt idx="195">
                  <c:v>1089260523.3966348</c:v>
                </c:pt>
                <c:pt idx="196">
                  <c:v>1063699221.6870977</c:v>
                </c:pt>
                <c:pt idx="197">
                  <c:v>1038405829.7268097</c:v>
                </c:pt>
                <c:pt idx="198">
                  <c:v>1013039900.7992676</c:v>
                </c:pt>
                <c:pt idx="199">
                  <c:v>988642675.67919147</c:v>
                </c:pt>
                <c:pt idx="200">
                  <c:v>964730407.49195027</c:v>
                </c:pt>
                <c:pt idx="201">
                  <c:v>941040206.91163719</c:v>
                </c:pt>
                <c:pt idx="202">
                  <c:v>917022556.51997435</c:v>
                </c:pt>
                <c:pt idx="203">
                  <c:v>893840217.61665285</c:v>
                </c:pt>
                <c:pt idx="204">
                  <c:v>871304653.97703516</c:v>
                </c:pt>
                <c:pt idx="205">
                  <c:v>849103582.55944669</c:v>
                </c:pt>
                <c:pt idx="206">
                  <c:v>827071362.56121445</c:v>
                </c:pt>
                <c:pt idx="207">
                  <c:v>805644998.63809359</c:v>
                </c:pt>
                <c:pt idx="208">
                  <c:v>784323736.32474506</c:v>
                </c:pt>
                <c:pt idx="209">
                  <c:v>763395685.1448468</c:v>
                </c:pt>
                <c:pt idx="210">
                  <c:v>742578562.56852961</c:v>
                </c:pt>
                <c:pt idx="211">
                  <c:v>722244187.4824903</c:v>
                </c:pt>
                <c:pt idx="212">
                  <c:v>702256306.90996468</c:v>
                </c:pt>
                <c:pt idx="213">
                  <c:v>682394121.48555982</c:v>
                </c:pt>
                <c:pt idx="214">
                  <c:v>662593674.26999819</c:v>
                </c:pt>
                <c:pt idx="215">
                  <c:v>643359965.5441947</c:v>
                </c:pt>
                <c:pt idx="216">
                  <c:v>623986540.47934568</c:v>
                </c:pt>
                <c:pt idx="217">
                  <c:v>605402870.32165027</c:v>
                </c:pt>
                <c:pt idx="218">
                  <c:v>586667520.44010246</c:v>
                </c:pt>
                <c:pt idx="219">
                  <c:v>569216816.51439261</c:v>
                </c:pt>
                <c:pt idx="220">
                  <c:v>552500934.23249197</c:v>
                </c:pt>
                <c:pt idx="221">
                  <c:v>536315796.70965385</c:v>
                </c:pt>
                <c:pt idx="222">
                  <c:v>521436826.39291006</c:v>
                </c:pt>
                <c:pt idx="223">
                  <c:v>506923409.92270976</c:v>
                </c:pt>
                <c:pt idx="224">
                  <c:v>492606297.84805989</c:v>
                </c:pt>
                <c:pt idx="225">
                  <c:v>478854886.38634515</c:v>
                </c:pt>
                <c:pt idx="226">
                  <c:v>465455655.51523012</c:v>
                </c:pt>
                <c:pt idx="227">
                  <c:v>452307365.86578751</c:v>
                </c:pt>
                <c:pt idx="228">
                  <c:v>439567165.43438685</c:v>
                </c:pt>
                <c:pt idx="229">
                  <c:v>427131284.31740868</c:v>
                </c:pt>
                <c:pt idx="230">
                  <c:v>415174247.09307456</c:v>
                </c:pt>
                <c:pt idx="231">
                  <c:v>403366641.2500751</c:v>
                </c:pt>
                <c:pt idx="232">
                  <c:v>391739032.40610522</c:v>
                </c:pt>
                <c:pt idx="233">
                  <c:v>380312909.51936322</c:v>
                </c:pt>
                <c:pt idx="234">
                  <c:v>369027339.73826176</c:v>
                </c:pt>
                <c:pt idx="235">
                  <c:v>357834868.20522231</c:v>
                </c:pt>
                <c:pt idx="236">
                  <c:v>346686381.13021511</c:v>
                </c:pt>
                <c:pt idx="237">
                  <c:v>335715640.22506469</c:v>
                </c:pt>
                <c:pt idx="238">
                  <c:v>324800791.21448499</c:v>
                </c:pt>
                <c:pt idx="239">
                  <c:v>314099808.76282859</c:v>
                </c:pt>
                <c:pt idx="240">
                  <c:v>303573504.31773418</c:v>
                </c:pt>
                <c:pt idx="241">
                  <c:v>293331953.63749933</c:v>
                </c:pt>
                <c:pt idx="242">
                  <c:v>283208849.85462916</c:v>
                </c:pt>
                <c:pt idx="243">
                  <c:v>273192261.79991323</c:v>
                </c:pt>
                <c:pt idx="244">
                  <c:v>263477367.84393308</c:v>
                </c:pt>
                <c:pt idx="245">
                  <c:v>253905315.6870074</c:v>
                </c:pt>
                <c:pt idx="246">
                  <c:v>244505877.06345069</c:v>
                </c:pt>
                <c:pt idx="247">
                  <c:v>235446083.48521644</c:v>
                </c:pt>
                <c:pt idx="248">
                  <c:v>226622143.50411719</c:v>
                </c:pt>
                <c:pt idx="249">
                  <c:v>217684907.22709808</c:v>
                </c:pt>
                <c:pt idx="250">
                  <c:v>208977899.60823479</c:v>
                </c:pt>
                <c:pt idx="251">
                  <c:v>200492380.26371822</c:v>
                </c:pt>
                <c:pt idx="252">
                  <c:v>192234477.29626232</c:v>
                </c:pt>
                <c:pt idx="253">
                  <c:v>183957729.60121512</c:v>
                </c:pt>
                <c:pt idx="254">
                  <c:v>175920869.96834984</c:v>
                </c:pt>
                <c:pt idx="255">
                  <c:v>167903672.13350216</c:v>
                </c:pt>
                <c:pt idx="256">
                  <c:v>160129042.45266992</c:v>
                </c:pt>
                <c:pt idx="257">
                  <c:v>152501630.89154288</c:v>
                </c:pt>
                <c:pt idx="258">
                  <c:v>144953061.61726108</c:v>
                </c:pt>
                <c:pt idx="259">
                  <c:v>137478104.54240039</c:v>
                </c:pt>
                <c:pt idx="260">
                  <c:v>130257243.90750636</c:v>
                </c:pt>
                <c:pt idx="261">
                  <c:v>123158951.68170261</c:v>
                </c:pt>
                <c:pt idx="262">
                  <c:v>116188934.98156506</c:v>
                </c:pt>
                <c:pt idx="263">
                  <c:v>109353422.28915636</c:v>
                </c:pt>
                <c:pt idx="264">
                  <c:v>102684121.8172338</c:v>
                </c:pt>
                <c:pt idx="265">
                  <c:v>96175289.972133785</c:v>
                </c:pt>
                <c:pt idx="266">
                  <c:v>89856128.042294055</c:v>
                </c:pt>
                <c:pt idx="267">
                  <c:v>83531927.194237158</c:v>
                </c:pt>
                <c:pt idx="268">
                  <c:v>77642990.380522266</c:v>
                </c:pt>
                <c:pt idx="269">
                  <c:v>71914272.669225842</c:v>
                </c:pt>
                <c:pt idx="270">
                  <c:v>66320318.855312258</c:v>
                </c:pt>
                <c:pt idx="271">
                  <c:v>60836478.251838364</c:v>
                </c:pt>
                <c:pt idx="272">
                  <c:v>55475022.842685446</c:v>
                </c:pt>
                <c:pt idx="273">
                  <c:v>50235722.997846015</c:v>
                </c:pt>
                <c:pt idx="274">
                  <c:v>45089288.529080957</c:v>
                </c:pt>
                <c:pt idx="275">
                  <c:v>40130262.586107478</c:v>
                </c:pt>
                <c:pt idx="276">
                  <c:v>35383939.581359968</c:v>
                </c:pt>
                <c:pt idx="277">
                  <c:v>30875527.522497617</c:v>
                </c:pt>
                <c:pt idx="278">
                  <c:v>26615044.983321741</c:v>
                </c:pt>
                <c:pt idx="279">
                  <c:v>22627977.13608595</c:v>
                </c:pt>
                <c:pt idx="280">
                  <c:v>19010571.684549015</c:v>
                </c:pt>
                <c:pt idx="281">
                  <c:v>15865608.463342393</c:v>
                </c:pt>
                <c:pt idx="282">
                  <c:v>13776308.326404883</c:v>
                </c:pt>
                <c:pt idx="283">
                  <c:v>11830615.142219206</c:v>
                </c:pt>
                <c:pt idx="284">
                  <c:v>10055968.856016884</c:v>
                </c:pt>
                <c:pt idx="285">
                  <c:v>8448298.9034004994</c:v>
                </c:pt>
                <c:pt idx="286">
                  <c:v>6944295.9068759736</c:v>
                </c:pt>
                <c:pt idx="287">
                  <c:v>5612224.7389321318</c:v>
                </c:pt>
                <c:pt idx="288">
                  <c:v>4679954.3001686083</c:v>
                </c:pt>
                <c:pt idx="289">
                  <c:v>3961585.5933498167</c:v>
                </c:pt>
                <c:pt idx="290">
                  <c:v>3436345.5527570662</c:v>
                </c:pt>
                <c:pt idx="291">
                  <c:v>3006515.8195541841</c:v>
                </c:pt>
                <c:pt idx="292">
                  <c:v>2668508.2456710804</c:v>
                </c:pt>
                <c:pt idx="293">
                  <c:v>2405182.0868167253</c:v>
                </c:pt>
                <c:pt idx="294">
                  <c:v>2179095.3313377597</c:v>
                </c:pt>
                <c:pt idx="295">
                  <c:v>2041477.5344669167</c:v>
                </c:pt>
                <c:pt idx="296">
                  <c:v>1938701.1308751483</c:v>
                </c:pt>
                <c:pt idx="297">
                  <c:v>1844752.6606673065</c:v>
                </c:pt>
                <c:pt idx="298">
                  <c:v>1754659.9714786906</c:v>
                </c:pt>
                <c:pt idx="299">
                  <c:v>1666791.8770603356</c:v>
                </c:pt>
                <c:pt idx="300">
                  <c:v>1584694.7656539998</c:v>
                </c:pt>
                <c:pt idx="301">
                  <c:v>1466205.8120440014</c:v>
                </c:pt>
                <c:pt idx="302">
                  <c:v>1390167.5374889895</c:v>
                </c:pt>
                <c:pt idx="303">
                  <c:v>1315896.1459148293</c:v>
                </c:pt>
                <c:pt idx="304">
                  <c:v>1243501.8733709787</c:v>
                </c:pt>
                <c:pt idx="305">
                  <c:v>1173310.0116732388</c:v>
                </c:pt>
                <c:pt idx="306">
                  <c:v>1107158.5319285817</c:v>
                </c:pt>
                <c:pt idx="307">
                  <c:v>1044563.3532095936</c:v>
                </c:pt>
                <c:pt idx="308">
                  <c:v>983220.70356113615</c:v>
                </c:pt>
                <c:pt idx="309">
                  <c:v>926119.359120387</c:v>
                </c:pt>
                <c:pt idx="310">
                  <c:v>870180.45171671908</c:v>
                </c:pt>
                <c:pt idx="311">
                  <c:v>816175.51561750611</c:v>
                </c:pt>
                <c:pt idx="312">
                  <c:v>767850.61149009073</c:v>
                </c:pt>
                <c:pt idx="313">
                  <c:v>720194.54453076213</c:v>
                </c:pt>
                <c:pt idx="314">
                  <c:v>674101.39045249531</c:v>
                </c:pt>
                <c:pt idx="315">
                  <c:v>630680.25770436181</c:v>
                </c:pt>
                <c:pt idx="316">
                  <c:v>588224.53627912153</c:v>
                </c:pt>
                <c:pt idx="317">
                  <c:v>547142.42665949231</c:v>
                </c:pt>
                <c:pt idx="318">
                  <c:v>508113.11638303124</c:v>
                </c:pt>
                <c:pt idx="319">
                  <c:v>470326.86441110191</c:v>
                </c:pt>
                <c:pt idx="320">
                  <c:v>433793.87875899218</c:v>
                </c:pt>
                <c:pt idx="321">
                  <c:v>398718.91651615035</c:v>
                </c:pt>
                <c:pt idx="322">
                  <c:v>364449.30702786963</c:v>
                </c:pt>
                <c:pt idx="323">
                  <c:v>333150.62590301788</c:v>
                </c:pt>
                <c:pt idx="324">
                  <c:v>305707.08522141038</c:v>
                </c:pt>
                <c:pt idx="325">
                  <c:v>280680.73499726225</c:v>
                </c:pt>
                <c:pt idx="326">
                  <c:v>256300.42515100565</c:v>
                </c:pt>
                <c:pt idx="327">
                  <c:v>234428.91028717958</c:v>
                </c:pt>
                <c:pt idx="328">
                  <c:v>213059.13772219568</c:v>
                </c:pt>
                <c:pt idx="329">
                  <c:v>194253.22737040574</c:v>
                </c:pt>
                <c:pt idx="330">
                  <c:v>176445.58280005289</c:v>
                </c:pt>
                <c:pt idx="331">
                  <c:v>158673.74788016544</c:v>
                </c:pt>
                <c:pt idx="332">
                  <c:v>141773.18234056479</c:v>
                </c:pt>
                <c:pt idx="333">
                  <c:v>125809.47979821842</c:v>
                </c:pt>
                <c:pt idx="334">
                  <c:v>109986.11848311026</c:v>
                </c:pt>
                <c:pt idx="335">
                  <c:v>95216.020337354523</c:v>
                </c:pt>
                <c:pt idx="336">
                  <c:v>81023.657329230802</c:v>
                </c:pt>
                <c:pt idx="337">
                  <c:v>67858.97349521787</c:v>
                </c:pt>
                <c:pt idx="338">
                  <c:v>56574.513711344785</c:v>
                </c:pt>
                <c:pt idx="339">
                  <c:v>45315.742295066513</c:v>
                </c:pt>
                <c:pt idx="340">
                  <c:v>34423.650206534337</c:v>
                </c:pt>
                <c:pt idx="341">
                  <c:v>27025.998585757843</c:v>
                </c:pt>
                <c:pt idx="342">
                  <c:v>23302.262754454954</c:v>
                </c:pt>
                <c:pt idx="343">
                  <c:v>19871.31367701849</c:v>
                </c:pt>
                <c:pt idx="344">
                  <c:v>16957.731666597272</c:v>
                </c:pt>
                <c:pt idx="345">
                  <c:v>14045.992112752368</c:v>
                </c:pt>
                <c:pt idx="346">
                  <c:v>11140.366937686687</c:v>
                </c:pt>
                <c:pt idx="347">
                  <c:v>8965.8568635568554</c:v>
                </c:pt>
                <c:pt idx="348">
                  <c:v>6795.4411204994412</c:v>
                </c:pt>
                <c:pt idx="349">
                  <c:v>4627.9608599996836</c:v>
                </c:pt>
                <c:pt idx="350">
                  <c:v>3326.4241230241341</c:v>
                </c:pt>
                <c:pt idx="351">
                  <c:v>2498.6345874778949</c:v>
                </c:pt>
                <c:pt idx="352">
                  <c:v>1671.4631166826584</c:v>
                </c:pt>
                <c:pt idx="353">
                  <c:v>845.13565740543413</c:v>
                </c:pt>
                <c:pt idx="354">
                  <c:v>423.28159516047145</c:v>
                </c:pt>
                <c:pt idx="355">
                  <c:v>0</c:v>
                </c:pt>
                <c:pt idx="356">
                  <c:v>0</c:v>
                </c:pt>
              </c:numCache>
            </c:numRef>
          </c:val>
          <c:extLst>
            <c:ext xmlns:c16="http://schemas.microsoft.com/office/drawing/2014/chart" uri="{C3380CC4-5D6E-409C-BE32-E72D297353CC}">
              <c16:uniqueId val="{00000001-8891-488B-AD1A-5B05CB44EDBB}"/>
            </c:ext>
          </c:extLst>
        </c:ser>
        <c:ser>
          <c:idx val="2"/>
          <c:order val="2"/>
          <c:tx>
            <c:strRef>
              <c:f>_Hidden30!$D$1:$D$1</c:f>
              <c:strCache>
                <c:ptCount val="1"/>
                <c:pt idx="0">
                  <c:v>Outstanding Residential Mortgage Loans (5% CPR)</c:v>
                </c:pt>
              </c:strCache>
            </c:strRef>
          </c:tx>
          <c:spPr>
            <a:solidFill>
              <a:srgbClr val="808040"/>
            </a:solidFill>
            <a:ln w="25400">
              <a:noFill/>
            </a:ln>
          </c:spPr>
          <c:cat>
            <c:strRef>
              <c:f>_Hidden30!$A$2:$A$358</c:f>
              <c:strCache>
                <c:ptCount val="357"/>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pt idx="355">
                  <c:v>1/02/2051</c:v>
                </c:pt>
                <c:pt idx="356">
                  <c:v>1/03/2051</c:v>
                </c:pt>
              </c:strCache>
            </c:strRef>
          </c:cat>
          <c:val>
            <c:numRef>
              <c:f>_Hidden30!$D$2:$D$358</c:f>
              <c:numCache>
                <c:formatCode>General</c:formatCode>
                <c:ptCount val="357"/>
                <c:pt idx="0">
                  <c:v>15000001949.090494</c:v>
                </c:pt>
                <c:pt idx="1">
                  <c:v>14841315425.435265</c:v>
                </c:pt>
                <c:pt idx="2">
                  <c:v>14684848025.957361</c:v>
                </c:pt>
                <c:pt idx="3">
                  <c:v>14530386644.004177</c:v>
                </c:pt>
                <c:pt idx="4">
                  <c:v>14373012356.908199</c:v>
                </c:pt>
                <c:pt idx="5">
                  <c:v>14220898938.304247</c:v>
                </c:pt>
                <c:pt idx="6">
                  <c:v>14068806181.30788</c:v>
                </c:pt>
                <c:pt idx="7">
                  <c:v>13916825321.228765</c:v>
                </c:pt>
                <c:pt idx="8">
                  <c:v>13770731535.607485</c:v>
                </c:pt>
                <c:pt idx="9">
                  <c:v>13618960495.089037</c:v>
                </c:pt>
                <c:pt idx="10">
                  <c:v>13473876819.566544</c:v>
                </c:pt>
                <c:pt idx="11">
                  <c:v>13326315229.06391</c:v>
                </c:pt>
                <c:pt idx="12">
                  <c:v>13181197825.089193</c:v>
                </c:pt>
                <c:pt idx="13">
                  <c:v>13035588832.993397</c:v>
                </c:pt>
                <c:pt idx="14">
                  <c:v>12889836945.744814</c:v>
                </c:pt>
                <c:pt idx="15">
                  <c:v>12748130293.045692</c:v>
                </c:pt>
                <c:pt idx="16">
                  <c:v>12605469094.335819</c:v>
                </c:pt>
                <c:pt idx="17">
                  <c:v>12464878404.918406</c:v>
                </c:pt>
                <c:pt idx="18">
                  <c:v>12324761471.932222</c:v>
                </c:pt>
                <c:pt idx="19">
                  <c:v>12184618183.339621</c:v>
                </c:pt>
                <c:pt idx="20">
                  <c:v>12049618291.126883</c:v>
                </c:pt>
                <c:pt idx="21">
                  <c:v>11914080872.693903</c:v>
                </c:pt>
                <c:pt idx="22">
                  <c:v>11776215138.216995</c:v>
                </c:pt>
                <c:pt idx="23">
                  <c:v>11639018341.221605</c:v>
                </c:pt>
                <c:pt idx="24">
                  <c:v>11504490917.02632</c:v>
                </c:pt>
                <c:pt idx="25">
                  <c:v>11371053177.544756</c:v>
                </c:pt>
                <c:pt idx="26">
                  <c:v>11235722666.658859</c:v>
                </c:pt>
                <c:pt idx="27">
                  <c:v>11106433552.461061</c:v>
                </c:pt>
                <c:pt idx="28">
                  <c:v>10973558065.531879</c:v>
                </c:pt>
                <c:pt idx="29">
                  <c:v>10841776076.759329</c:v>
                </c:pt>
                <c:pt idx="30">
                  <c:v>10712501580.69298</c:v>
                </c:pt>
                <c:pt idx="31">
                  <c:v>10583701134.928469</c:v>
                </c:pt>
                <c:pt idx="32">
                  <c:v>10458983044.351768</c:v>
                </c:pt>
                <c:pt idx="33">
                  <c:v>10333259250.127342</c:v>
                </c:pt>
                <c:pt idx="34">
                  <c:v>10208822847.742311</c:v>
                </c:pt>
                <c:pt idx="35">
                  <c:v>10080081151.790339</c:v>
                </c:pt>
                <c:pt idx="36">
                  <c:v>9953600379.5627575</c:v>
                </c:pt>
                <c:pt idx="37">
                  <c:v>9832215426.4797764</c:v>
                </c:pt>
                <c:pt idx="38">
                  <c:v>9708231613.2314796</c:v>
                </c:pt>
                <c:pt idx="39">
                  <c:v>9582584582.0654945</c:v>
                </c:pt>
                <c:pt idx="40">
                  <c:v>9458743909.0750256</c:v>
                </c:pt>
                <c:pt idx="41">
                  <c:v>9336047802.1644306</c:v>
                </c:pt>
                <c:pt idx="42">
                  <c:v>9215590300.3669033</c:v>
                </c:pt>
                <c:pt idx="43">
                  <c:v>9095997749.7724113</c:v>
                </c:pt>
                <c:pt idx="44">
                  <c:v>8983725963.4187412</c:v>
                </c:pt>
                <c:pt idx="45">
                  <c:v>8870498782.9393444</c:v>
                </c:pt>
                <c:pt idx="46">
                  <c:v>8756261132.7178707</c:v>
                </c:pt>
                <c:pt idx="47">
                  <c:v>8641196875.4569511</c:v>
                </c:pt>
                <c:pt idx="48">
                  <c:v>8529519791.3319407</c:v>
                </c:pt>
                <c:pt idx="49">
                  <c:v>8420294178.7028742</c:v>
                </c:pt>
                <c:pt idx="50">
                  <c:v>8307094829.4300995</c:v>
                </c:pt>
                <c:pt idx="51">
                  <c:v>8203240837.0890636</c:v>
                </c:pt>
                <c:pt idx="52">
                  <c:v>8099427607.3649988</c:v>
                </c:pt>
                <c:pt idx="53">
                  <c:v>7988371058.2299576</c:v>
                </c:pt>
                <c:pt idx="54">
                  <c:v>7885728944.6346121</c:v>
                </c:pt>
                <c:pt idx="55">
                  <c:v>7783216343.348032</c:v>
                </c:pt>
                <c:pt idx="56">
                  <c:v>7685725672.5823956</c:v>
                </c:pt>
                <c:pt idx="57">
                  <c:v>7586150409.3338823</c:v>
                </c:pt>
                <c:pt idx="58">
                  <c:v>7488828291.8077564</c:v>
                </c:pt>
                <c:pt idx="59">
                  <c:v>7390574802.6524906</c:v>
                </c:pt>
                <c:pt idx="60">
                  <c:v>7294572184.7721519</c:v>
                </c:pt>
                <c:pt idx="61">
                  <c:v>7198269895.1633091</c:v>
                </c:pt>
                <c:pt idx="62">
                  <c:v>7103316663.1430168</c:v>
                </c:pt>
                <c:pt idx="63">
                  <c:v>7010444004.989666</c:v>
                </c:pt>
                <c:pt idx="64">
                  <c:v>6915173530.7516842</c:v>
                </c:pt>
                <c:pt idx="65">
                  <c:v>6823452054.901453</c:v>
                </c:pt>
                <c:pt idx="66">
                  <c:v>6731767228.2453651</c:v>
                </c:pt>
                <c:pt idx="67">
                  <c:v>6641119482.6341019</c:v>
                </c:pt>
                <c:pt idx="68">
                  <c:v>6554453791.7662687</c:v>
                </c:pt>
                <c:pt idx="69">
                  <c:v>6465758475.1465893</c:v>
                </c:pt>
                <c:pt idx="70">
                  <c:v>6379250925.5734158</c:v>
                </c:pt>
                <c:pt idx="71">
                  <c:v>6292350546.9550228</c:v>
                </c:pt>
                <c:pt idx="72">
                  <c:v>6207618096.8852596</c:v>
                </c:pt>
                <c:pt idx="73">
                  <c:v>6122333238.9363737</c:v>
                </c:pt>
                <c:pt idx="74">
                  <c:v>6037972943.7521219</c:v>
                </c:pt>
                <c:pt idx="75">
                  <c:v>5954509563.087532</c:v>
                </c:pt>
                <c:pt idx="76">
                  <c:v>5872122286.1861382</c:v>
                </c:pt>
                <c:pt idx="77">
                  <c:v>5790515588.4901485</c:v>
                </c:pt>
                <c:pt idx="78">
                  <c:v>5708725320.0732574</c:v>
                </c:pt>
                <c:pt idx="79">
                  <c:v>5627591281.3832283</c:v>
                </c:pt>
                <c:pt idx="80">
                  <c:v>5548036131.5181484</c:v>
                </c:pt>
                <c:pt idx="81">
                  <c:v>5467804646.2225904</c:v>
                </c:pt>
                <c:pt idx="82">
                  <c:v>5389220045.8988314</c:v>
                </c:pt>
                <c:pt idx="83">
                  <c:v>5310310146.5823622</c:v>
                </c:pt>
                <c:pt idx="84">
                  <c:v>5235131188.7244139</c:v>
                </c:pt>
                <c:pt idx="85">
                  <c:v>5159486137.4415512</c:v>
                </c:pt>
                <c:pt idx="86">
                  <c:v>5083981009.5348024</c:v>
                </c:pt>
                <c:pt idx="87">
                  <c:v>5011098998.440464</c:v>
                </c:pt>
                <c:pt idx="88">
                  <c:v>4938920465.5002098</c:v>
                </c:pt>
                <c:pt idx="89">
                  <c:v>4867424286.1260366</c:v>
                </c:pt>
                <c:pt idx="90">
                  <c:v>4795896619.3894396</c:v>
                </c:pt>
                <c:pt idx="91">
                  <c:v>4725478734.006691</c:v>
                </c:pt>
                <c:pt idx="92">
                  <c:v>4657485817.7735405</c:v>
                </c:pt>
                <c:pt idx="93">
                  <c:v>4589150071.3139582</c:v>
                </c:pt>
                <c:pt idx="94">
                  <c:v>4519328423.0171299</c:v>
                </c:pt>
                <c:pt idx="95">
                  <c:v>4450517366.282547</c:v>
                </c:pt>
                <c:pt idx="96">
                  <c:v>4384397515.5064049</c:v>
                </c:pt>
                <c:pt idx="97">
                  <c:v>4318795875.055315</c:v>
                </c:pt>
                <c:pt idx="98">
                  <c:v>4251152409.919529</c:v>
                </c:pt>
                <c:pt idx="99">
                  <c:v>4188062900.758544</c:v>
                </c:pt>
                <c:pt idx="100">
                  <c:v>4123875593.1445065</c:v>
                </c:pt>
                <c:pt idx="101">
                  <c:v>4061290228.2963624</c:v>
                </c:pt>
                <c:pt idx="102">
                  <c:v>4000054193.5649385</c:v>
                </c:pt>
                <c:pt idx="103">
                  <c:v>3939841332.3962255</c:v>
                </c:pt>
                <c:pt idx="104">
                  <c:v>3880833092.2387958</c:v>
                </c:pt>
                <c:pt idx="105">
                  <c:v>3822202842.2715535</c:v>
                </c:pt>
                <c:pt idx="106">
                  <c:v>3762698524.5443597</c:v>
                </c:pt>
                <c:pt idx="107">
                  <c:v>3705671732.3628736</c:v>
                </c:pt>
                <c:pt idx="108">
                  <c:v>3649497160.2292247</c:v>
                </c:pt>
                <c:pt idx="109">
                  <c:v>3593133088.2914362</c:v>
                </c:pt>
                <c:pt idx="110">
                  <c:v>3537811138.6106229</c:v>
                </c:pt>
                <c:pt idx="111">
                  <c:v>3483469730.3871441</c:v>
                </c:pt>
                <c:pt idx="112">
                  <c:v>3429626541.2984858</c:v>
                </c:pt>
                <c:pt idx="113">
                  <c:v>3376545007.9658885</c:v>
                </c:pt>
                <c:pt idx="114">
                  <c:v>3323362956.316153</c:v>
                </c:pt>
                <c:pt idx="115">
                  <c:v>3271035429.4289088</c:v>
                </c:pt>
                <c:pt idx="116">
                  <c:v>3220264429.8414483</c:v>
                </c:pt>
                <c:pt idx="117">
                  <c:v>3168833498.3850889</c:v>
                </c:pt>
                <c:pt idx="118">
                  <c:v>3118480318.3364038</c:v>
                </c:pt>
                <c:pt idx="119">
                  <c:v>3068306781.7174115</c:v>
                </c:pt>
                <c:pt idx="120">
                  <c:v>3019034734.0047431</c:v>
                </c:pt>
                <c:pt idx="121">
                  <c:v>2970385006.2373605</c:v>
                </c:pt>
                <c:pt idx="122">
                  <c:v>2921869147.5863338</c:v>
                </c:pt>
                <c:pt idx="123">
                  <c:v>2874089896.8426285</c:v>
                </c:pt>
                <c:pt idx="124">
                  <c:v>2826945967.905622</c:v>
                </c:pt>
                <c:pt idx="125">
                  <c:v>2780869651.7351823</c:v>
                </c:pt>
                <c:pt idx="126">
                  <c:v>2735026001.1059542</c:v>
                </c:pt>
                <c:pt idx="127">
                  <c:v>2689356589.1906438</c:v>
                </c:pt>
                <c:pt idx="128">
                  <c:v>2644721761.3926978</c:v>
                </c:pt>
                <c:pt idx="129">
                  <c:v>2600332107.9501734</c:v>
                </c:pt>
                <c:pt idx="130">
                  <c:v>2556767362.3727751</c:v>
                </c:pt>
                <c:pt idx="131">
                  <c:v>2513223085.9974799</c:v>
                </c:pt>
                <c:pt idx="132">
                  <c:v>2470472236.4339743</c:v>
                </c:pt>
                <c:pt idx="133">
                  <c:v>2427598445.3965526</c:v>
                </c:pt>
                <c:pt idx="134">
                  <c:v>2385084429.7942681</c:v>
                </c:pt>
                <c:pt idx="135">
                  <c:v>2343775467.8624468</c:v>
                </c:pt>
                <c:pt idx="136">
                  <c:v>2302853450.5498118</c:v>
                </c:pt>
                <c:pt idx="137">
                  <c:v>2262732966.6133456</c:v>
                </c:pt>
                <c:pt idx="138">
                  <c:v>2222618977.8037868</c:v>
                </c:pt>
                <c:pt idx="139">
                  <c:v>2182960918.0259523</c:v>
                </c:pt>
                <c:pt idx="140">
                  <c:v>2145036626.8483636</c:v>
                </c:pt>
                <c:pt idx="141">
                  <c:v>2105868583.7759063</c:v>
                </c:pt>
                <c:pt idx="142">
                  <c:v>2068276959.7956924</c:v>
                </c:pt>
                <c:pt idx="143">
                  <c:v>2030845604.3997796</c:v>
                </c:pt>
                <c:pt idx="144">
                  <c:v>1993777391.7889967</c:v>
                </c:pt>
                <c:pt idx="145">
                  <c:v>1957440724.6250274</c:v>
                </c:pt>
                <c:pt idx="146">
                  <c:v>1921449348.2994726</c:v>
                </c:pt>
                <c:pt idx="147">
                  <c:v>1885749490.013134</c:v>
                </c:pt>
                <c:pt idx="148">
                  <c:v>1850694802.8231182</c:v>
                </c:pt>
                <c:pt idx="149">
                  <c:v>1816311638.7610331</c:v>
                </c:pt>
                <c:pt idx="150">
                  <c:v>1782302903.3131018</c:v>
                </c:pt>
                <c:pt idx="151">
                  <c:v>1748232524.8951037</c:v>
                </c:pt>
                <c:pt idx="152">
                  <c:v>1715448608.6991322</c:v>
                </c:pt>
                <c:pt idx="153">
                  <c:v>1682387765.5138226</c:v>
                </c:pt>
                <c:pt idx="154">
                  <c:v>1649760804.9722843</c:v>
                </c:pt>
                <c:pt idx="155">
                  <c:v>1617527585.5203915</c:v>
                </c:pt>
                <c:pt idx="156">
                  <c:v>1586178406.5503659</c:v>
                </c:pt>
                <c:pt idx="157">
                  <c:v>1554943443.8604968</c:v>
                </c:pt>
                <c:pt idx="158">
                  <c:v>1524345189.0393944</c:v>
                </c:pt>
                <c:pt idx="159">
                  <c:v>1494593235.0903938</c:v>
                </c:pt>
                <c:pt idx="160">
                  <c:v>1464909592.3986421</c:v>
                </c:pt>
                <c:pt idx="161">
                  <c:v>1436181666.3847551</c:v>
                </c:pt>
                <c:pt idx="162">
                  <c:v>1407442495.7728069</c:v>
                </c:pt>
                <c:pt idx="163">
                  <c:v>1379588808.6893864</c:v>
                </c:pt>
                <c:pt idx="164">
                  <c:v>1352841912.3766143</c:v>
                </c:pt>
                <c:pt idx="165">
                  <c:v>1325780886.6078584</c:v>
                </c:pt>
                <c:pt idx="166">
                  <c:v>1299362842.8762705</c:v>
                </c:pt>
                <c:pt idx="167">
                  <c:v>1273084785.3639057</c:v>
                </c:pt>
                <c:pt idx="168">
                  <c:v>1247239356.9909596</c:v>
                </c:pt>
                <c:pt idx="169">
                  <c:v>1221573966.6873343</c:v>
                </c:pt>
                <c:pt idx="170">
                  <c:v>1196194348.6895926</c:v>
                </c:pt>
                <c:pt idx="171">
                  <c:v>1171433837.4269252</c:v>
                </c:pt>
                <c:pt idx="172">
                  <c:v>1146749703.6504312</c:v>
                </c:pt>
                <c:pt idx="173">
                  <c:v>1122649141.652328</c:v>
                </c:pt>
                <c:pt idx="174">
                  <c:v>1098723176.2403805</c:v>
                </c:pt>
                <c:pt idx="175">
                  <c:v>1075087252.6597612</c:v>
                </c:pt>
                <c:pt idx="176">
                  <c:v>1051611149.8532354</c:v>
                </c:pt>
                <c:pt idx="177">
                  <c:v>1028407490.9867836</c:v>
                </c:pt>
                <c:pt idx="178">
                  <c:v>1005162338.1463693</c:v>
                </c:pt>
                <c:pt idx="179">
                  <c:v>982642984.84715593</c:v>
                </c:pt>
                <c:pt idx="180">
                  <c:v>960481486.13863897</c:v>
                </c:pt>
                <c:pt idx="181">
                  <c:v>938744848.78236616</c:v>
                </c:pt>
                <c:pt idx="182">
                  <c:v>917341842.12758303</c:v>
                </c:pt>
                <c:pt idx="183">
                  <c:v>896262010.70299113</c:v>
                </c:pt>
                <c:pt idx="184">
                  <c:v>875446393.70482254</c:v>
                </c:pt>
                <c:pt idx="185">
                  <c:v>855022416.66060531</c:v>
                </c:pt>
                <c:pt idx="186">
                  <c:v>834968899.98749685</c:v>
                </c:pt>
                <c:pt idx="187">
                  <c:v>815247492.97065318</c:v>
                </c:pt>
                <c:pt idx="188">
                  <c:v>796093806.3832072</c:v>
                </c:pt>
                <c:pt idx="189">
                  <c:v>776836886.44933403</c:v>
                </c:pt>
                <c:pt idx="190">
                  <c:v>758052496.39400434</c:v>
                </c:pt>
                <c:pt idx="191">
                  <c:v>739349395.1323117</c:v>
                </c:pt>
                <c:pt idx="192">
                  <c:v>721037729.7558614</c:v>
                </c:pt>
                <c:pt idx="193">
                  <c:v>702693807.11074126</c:v>
                </c:pt>
                <c:pt idx="194">
                  <c:v>684846866.9401983</c:v>
                </c:pt>
                <c:pt idx="195">
                  <c:v>667264708.38143969</c:v>
                </c:pt>
                <c:pt idx="196">
                  <c:v>649949068.42025018</c:v>
                </c:pt>
                <c:pt idx="197">
                  <c:v>632932460.01689029</c:v>
                </c:pt>
                <c:pt idx="198">
                  <c:v>615900980.77085984</c:v>
                </c:pt>
                <c:pt idx="199">
                  <c:v>599539484.9168539</c:v>
                </c:pt>
                <c:pt idx="200">
                  <c:v>583694391.95912015</c:v>
                </c:pt>
                <c:pt idx="201">
                  <c:v>567913020.38319731</c:v>
                </c:pt>
                <c:pt idx="202">
                  <c:v>552056378.27071333</c:v>
                </c:pt>
                <c:pt idx="203">
                  <c:v>536731887.77618098</c:v>
                </c:pt>
                <c:pt idx="204">
                  <c:v>521912030.13319451</c:v>
                </c:pt>
                <c:pt idx="205">
                  <c:v>507320065.538495</c:v>
                </c:pt>
                <c:pt idx="206">
                  <c:v>492899574.31840646</c:v>
                </c:pt>
                <c:pt idx="207">
                  <c:v>478948637.56175423</c:v>
                </c:pt>
                <c:pt idx="208">
                  <c:v>465087511.61712724</c:v>
                </c:pt>
                <c:pt idx="209">
                  <c:v>451563455.66555524</c:v>
                </c:pt>
                <c:pt idx="210">
                  <c:v>438132618.69594395</c:v>
                </c:pt>
                <c:pt idx="211">
                  <c:v>425051279.7927115</c:v>
                </c:pt>
                <c:pt idx="212">
                  <c:v>412338642.82792693</c:v>
                </c:pt>
                <c:pt idx="213">
                  <c:v>399657307.96700227</c:v>
                </c:pt>
                <c:pt idx="214">
                  <c:v>387105671.71744531</c:v>
                </c:pt>
                <c:pt idx="215">
                  <c:v>374912891.87286538</c:v>
                </c:pt>
                <c:pt idx="216">
                  <c:v>362728208.75018871</c:v>
                </c:pt>
                <c:pt idx="217">
                  <c:v>351030358.69470382</c:v>
                </c:pt>
                <c:pt idx="218">
                  <c:v>339301937.94490105</c:v>
                </c:pt>
                <c:pt idx="219">
                  <c:v>328398968.55784887</c:v>
                </c:pt>
                <c:pt idx="220">
                  <c:v>317944394.02208936</c:v>
                </c:pt>
                <c:pt idx="221">
                  <c:v>307870807.96127868</c:v>
                </c:pt>
                <c:pt idx="222">
                  <c:v>298568313.72607112</c:v>
                </c:pt>
                <c:pt idx="223">
                  <c:v>289519923.84331536</c:v>
                </c:pt>
                <c:pt idx="224">
                  <c:v>280673564.34798306</c:v>
                </c:pt>
                <c:pt idx="225">
                  <c:v>272144502.90457267</c:v>
                </c:pt>
                <c:pt idx="226">
                  <c:v>263878326.87233463</c:v>
                </c:pt>
                <c:pt idx="227">
                  <c:v>255772096.56455871</c:v>
                </c:pt>
                <c:pt idx="228">
                  <c:v>247955938.84868336</c:v>
                </c:pt>
                <c:pt idx="229">
                  <c:v>240328206.15289742</c:v>
                </c:pt>
                <c:pt idx="230">
                  <c:v>233006406.93265951</c:v>
                </c:pt>
                <c:pt idx="231">
                  <c:v>225822495.47197396</c:v>
                </c:pt>
                <c:pt idx="232">
                  <c:v>218755087.79679921</c:v>
                </c:pt>
                <c:pt idx="233">
                  <c:v>211851796.51428482</c:v>
                </c:pt>
                <c:pt idx="234">
                  <c:v>205042420.02104113</c:v>
                </c:pt>
                <c:pt idx="235">
                  <c:v>198317905.14768678</c:v>
                </c:pt>
                <c:pt idx="236">
                  <c:v>191697816.94683772</c:v>
                </c:pt>
                <c:pt idx="237">
                  <c:v>185159522.84479409</c:v>
                </c:pt>
                <c:pt idx="238">
                  <c:v>178698671.66651395</c:v>
                </c:pt>
                <c:pt idx="239">
                  <c:v>172371718.16219658</c:v>
                </c:pt>
                <c:pt idx="240">
                  <c:v>166185056.8065466</c:v>
                </c:pt>
                <c:pt idx="241">
                  <c:v>160170146.76284903</c:v>
                </c:pt>
                <c:pt idx="242">
                  <c:v>154249268.08177796</c:v>
                </c:pt>
                <c:pt idx="243">
                  <c:v>148427527.39149091</c:v>
                </c:pt>
                <c:pt idx="244">
                  <c:v>142785290.02980503</c:v>
                </c:pt>
                <c:pt idx="245">
                  <c:v>137259278.72127405</c:v>
                </c:pt>
                <c:pt idx="246">
                  <c:v>131841857.93977217</c:v>
                </c:pt>
                <c:pt idx="247">
                  <c:v>126633781.40863918</c:v>
                </c:pt>
                <c:pt idx="248">
                  <c:v>121607837.05653897</c:v>
                </c:pt>
                <c:pt idx="249">
                  <c:v>116514944.61370723</c:v>
                </c:pt>
                <c:pt idx="250">
                  <c:v>111579250.83213256</c:v>
                </c:pt>
                <c:pt idx="251">
                  <c:v>106776343.84916379</c:v>
                </c:pt>
                <c:pt idx="252">
                  <c:v>102126446.90828307</c:v>
                </c:pt>
                <c:pt idx="253">
                  <c:v>97480797.880406797</c:v>
                </c:pt>
                <c:pt idx="254">
                  <c:v>92984913.469933987</c:v>
                </c:pt>
                <c:pt idx="255">
                  <c:v>88528904.278307542</c:v>
                </c:pt>
                <c:pt idx="256">
                  <c:v>84214930.39746742</c:v>
                </c:pt>
                <c:pt idx="257">
                  <c:v>80006126.194211602</c:v>
                </c:pt>
                <c:pt idx="258">
                  <c:v>75852559.586101249</c:v>
                </c:pt>
                <c:pt idx="259">
                  <c:v>71758024.854783356</c:v>
                </c:pt>
                <c:pt idx="260">
                  <c:v>67832830.794712782</c:v>
                </c:pt>
                <c:pt idx="261">
                  <c:v>63973208.542317167</c:v>
                </c:pt>
                <c:pt idx="262">
                  <c:v>60204185.840489469</c:v>
                </c:pt>
                <c:pt idx="263">
                  <c:v>56518208.705194682</c:v>
                </c:pt>
                <c:pt idx="264">
                  <c:v>52940625.744816169</c:v>
                </c:pt>
                <c:pt idx="265">
                  <c:v>49458777.136552803</c:v>
                </c:pt>
                <c:pt idx="266">
                  <c:v>46091587.172040351</c:v>
                </c:pt>
                <c:pt idx="267">
                  <c:v>42742136.934197187</c:v>
                </c:pt>
                <c:pt idx="268">
                  <c:v>39627810.416091584</c:v>
                </c:pt>
                <c:pt idx="269">
                  <c:v>36613621.081528343</c:v>
                </c:pt>
                <c:pt idx="270">
                  <c:v>33679705.760929637</c:v>
                </c:pt>
                <c:pt idx="271">
                  <c:v>30816253.734521329</c:v>
                </c:pt>
                <c:pt idx="272">
                  <c:v>28033589.361446068</c:v>
                </c:pt>
                <c:pt idx="273">
                  <c:v>25321414.801500253</c:v>
                </c:pt>
                <c:pt idx="274">
                  <c:v>22671406.319457043</c:v>
                </c:pt>
                <c:pt idx="275">
                  <c:v>20126635.07515474</c:v>
                </c:pt>
                <c:pt idx="276">
                  <c:v>17702521.189683389</c:v>
                </c:pt>
                <c:pt idx="277">
                  <c:v>15407685.93776135</c:v>
                </c:pt>
                <c:pt idx="278">
                  <c:v>13247817.246654388</c:v>
                </c:pt>
                <c:pt idx="279">
                  <c:v>11235505.648778062</c:v>
                </c:pt>
                <c:pt idx="280">
                  <c:v>9415343.3304712623</c:v>
                </c:pt>
                <c:pt idx="281">
                  <c:v>7838401.1130204145</c:v>
                </c:pt>
                <c:pt idx="282">
                  <c:v>6788873.218824761</c:v>
                </c:pt>
                <c:pt idx="283">
                  <c:v>5815221.5307875155</c:v>
                </c:pt>
                <c:pt idx="284">
                  <c:v>4931556.043379657</c:v>
                </c:pt>
                <c:pt idx="285">
                  <c:v>4132600.4351181691</c:v>
                </c:pt>
                <c:pt idx="286">
                  <c:v>3388536.2183901644</c:v>
                </c:pt>
                <c:pt idx="287">
                  <c:v>2731574.5651428681</c:v>
                </c:pt>
                <c:pt idx="288">
                  <c:v>2272214.8082023081</c:v>
                </c:pt>
                <c:pt idx="289">
                  <c:v>1918540.2291215865</c:v>
                </c:pt>
                <c:pt idx="290">
                  <c:v>1659941.5222519585</c:v>
                </c:pt>
                <c:pt idx="291">
                  <c:v>1448735.8929318939</c:v>
                </c:pt>
                <c:pt idx="292">
                  <c:v>1282591.5332781663</c:v>
                </c:pt>
                <c:pt idx="293">
                  <c:v>1153181.1840078097</c:v>
                </c:pt>
                <c:pt idx="294">
                  <c:v>1042125.2291673581</c:v>
                </c:pt>
                <c:pt idx="295">
                  <c:v>973828.26971381437</c:v>
                </c:pt>
                <c:pt idx="296">
                  <c:v>922677.12228455744</c:v>
                </c:pt>
                <c:pt idx="297">
                  <c:v>875731.81366829376</c:v>
                </c:pt>
                <c:pt idx="298">
                  <c:v>830913.31379603827</c:v>
                </c:pt>
                <c:pt idx="299">
                  <c:v>787296.31223946915</c:v>
                </c:pt>
                <c:pt idx="300">
                  <c:v>746676.06936219649</c:v>
                </c:pt>
                <c:pt idx="301">
                  <c:v>689089.51011511311</c:v>
                </c:pt>
                <c:pt idx="302">
                  <c:v>651691.32182808837</c:v>
                </c:pt>
                <c:pt idx="303">
                  <c:v>615355.62828612234</c:v>
                </c:pt>
                <c:pt idx="304">
                  <c:v>580022.8447645657</c:v>
                </c:pt>
                <c:pt idx="305">
                  <c:v>545935.32807339169</c:v>
                </c:pt>
                <c:pt idx="306">
                  <c:v>513845.22656717413</c:v>
                </c:pt>
                <c:pt idx="307">
                  <c:v>483561.14076741983</c:v>
                </c:pt>
                <c:pt idx="308">
                  <c:v>454118.02375166776</c:v>
                </c:pt>
                <c:pt idx="309">
                  <c:v>426656.90613796026</c:v>
                </c:pt>
                <c:pt idx="310">
                  <c:v>399899.54254283733</c:v>
                </c:pt>
                <c:pt idx="311">
                  <c:v>374127.16211224638</c:v>
                </c:pt>
                <c:pt idx="312">
                  <c:v>351109.17565583432</c:v>
                </c:pt>
                <c:pt idx="313">
                  <c:v>328480.32738038927</c:v>
                </c:pt>
                <c:pt idx="314">
                  <c:v>306675.3385832574</c:v>
                </c:pt>
                <c:pt idx="315">
                  <c:v>286215.16054039082</c:v>
                </c:pt>
                <c:pt idx="316">
                  <c:v>266269.01192280516</c:v>
                </c:pt>
                <c:pt idx="317">
                  <c:v>247062.96565318829</c:v>
                </c:pt>
                <c:pt idx="318">
                  <c:v>228855.71216037727</c:v>
                </c:pt>
                <c:pt idx="319">
                  <c:v>211297.92368031305</c:v>
                </c:pt>
                <c:pt idx="320">
                  <c:v>194421.50689434126</c:v>
                </c:pt>
                <c:pt idx="321">
                  <c:v>178246.83158816738</c:v>
                </c:pt>
                <c:pt idx="322">
                  <c:v>162525.63608361452</c:v>
                </c:pt>
                <c:pt idx="323">
                  <c:v>148190.19586804279</c:v>
                </c:pt>
                <c:pt idx="324">
                  <c:v>135648.22339017899</c:v>
                </c:pt>
                <c:pt idx="325">
                  <c:v>124226.80160028097</c:v>
                </c:pt>
                <c:pt idx="326">
                  <c:v>113147.80105705677</c:v>
                </c:pt>
                <c:pt idx="327">
                  <c:v>103237.55908874526</c:v>
                </c:pt>
                <c:pt idx="328">
                  <c:v>93588.140164410172</c:v>
                </c:pt>
                <c:pt idx="329">
                  <c:v>85117.461328143225</c:v>
                </c:pt>
                <c:pt idx="330">
                  <c:v>77117.91913276269</c:v>
                </c:pt>
                <c:pt idx="331">
                  <c:v>69174.126657044631</c:v>
                </c:pt>
                <c:pt idx="332">
                  <c:v>61664.300439881816</c:v>
                </c:pt>
                <c:pt idx="333">
                  <c:v>54581.715386392927</c:v>
                </c:pt>
                <c:pt idx="334">
                  <c:v>47599.397636791771</c:v>
                </c:pt>
                <c:pt idx="335">
                  <c:v>41102.449057280872</c:v>
                </c:pt>
                <c:pt idx="336">
                  <c:v>34889.864619173633</c:v>
                </c:pt>
                <c:pt idx="337">
                  <c:v>29146.661686772004</c:v>
                </c:pt>
                <c:pt idx="338">
                  <c:v>24237.981897261936</c:v>
                </c:pt>
                <c:pt idx="339">
                  <c:v>19366.649503360077</c:v>
                </c:pt>
                <c:pt idx="340">
                  <c:v>14674.266679313349</c:v>
                </c:pt>
                <c:pt idx="341">
                  <c:v>11492.407167393587</c:v>
                </c:pt>
                <c:pt idx="342">
                  <c:v>9883.7429612165179</c:v>
                </c:pt>
                <c:pt idx="343">
                  <c:v>8407.0575295707604</c:v>
                </c:pt>
                <c:pt idx="344">
                  <c:v>7157.9113498569468</c:v>
                </c:pt>
                <c:pt idx="345">
                  <c:v>5913.7787122412192</c:v>
                </c:pt>
                <c:pt idx="346">
                  <c:v>4678.8800595075118</c:v>
                </c:pt>
                <c:pt idx="347">
                  <c:v>3756.0235866831931</c:v>
                </c:pt>
                <c:pt idx="348">
                  <c:v>2839.7749948101414</c:v>
                </c:pt>
                <c:pt idx="349">
                  <c:v>1929.079150176276</c:v>
                </c:pt>
                <c:pt idx="350">
                  <c:v>1383.0315395020336</c:v>
                </c:pt>
                <c:pt idx="351">
                  <c:v>1036.3035297215226</c:v>
                </c:pt>
                <c:pt idx="352">
                  <c:v>691.47283072912671</c:v>
                </c:pt>
                <c:pt idx="353">
                  <c:v>348.76630136316425</c:v>
                </c:pt>
                <c:pt idx="354">
                  <c:v>174.23346285592118</c:v>
                </c:pt>
                <c:pt idx="355">
                  <c:v>0</c:v>
                </c:pt>
                <c:pt idx="356">
                  <c:v>0</c:v>
                </c:pt>
              </c:numCache>
            </c:numRef>
          </c:val>
          <c:extLst>
            <c:ext xmlns:c16="http://schemas.microsoft.com/office/drawing/2014/chart" uri="{C3380CC4-5D6E-409C-BE32-E72D297353CC}">
              <c16:uniqueId val="{00000002-8891-488B-AD1A-5B05CB44EDBB}"/>
            </c:ext>
          </c:extLst>
        </c:ser>
        <c:ser>
          <c:idx val="3"/>
          <c:order val="3"/>
          <c:tx>
            <c:strRef>
              <c:f>_Hidden30!$E$1:$E$1</c:f>
              <c:strCache>
                <c:ptCount val="1"/>
                <c:pt idx="0">
                  <c:v>Outstanding Residential Mortgage Loans (10% CPR)</c:v>
                </c:pt>
              </c:strCache>
            </c:strRef>
          </c:tx>
          <c:spPr>
            <a:solidFill>
              <a:srgbClr val="00915A"/>
            </a:solidFill>
            <a:ln w="25400">
              <a:noFill/>
            </a:ln>
          </c:spPr>
          <c:cat>
            <c:strRef>
              <c:f>_Hidden30!$A$2:$A$358</c:f>
              <c:strCache>
                <c:ptCount val="357"/>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pt idx="355">
                  <c:v>1/02/2051</c:v>
                </c:pt>
                <c:pt idx="356">
                  <c:v>1/03/2051</c:v>
                </c:pt>
              </c:strCache>
            </c:strRef>
          </c:cat>
          <c:val>
            <c:numRef>
              <c:f>_Hidden30!$E$2:$E$358</c:f>
              <c:numCache>
                <c:formatCode>General</c:formatCode>
                <c:ptCount val="357"/>
                <c:pt idx="0">
                  <c:v>14938514017.44438</c:v>
                </c:pt>
                <c:pt idx="1">
                  <c:v>14717874601.674349</c:v>
                </c:pt>
                <c:pt idx="2">
                  <c:v>14501027593.529354</c:v>
                </c:pt>
                <c:pt idx="3">
                  <c:v>14289682414.882294</c:v>
                </c:pt>
                <c:pt idx="4">
                  <c:v>14075046054.957472</c:v>
                </c:pt>
                <c:pt idx="5">
                  <c:v>13869000351.867367</c:v>
                </c:pt>
                <c:pt idx="6">
                  <c:v>13662556636.617813</c:v>
                </c:pt>
                <c:pt idx="7">
                  <c:v>13457721122.516033</c:v>
                </c:pt>
                <c:pt idx="8">
                  <c:v>13265492277.589458</c:v>
                </c:pt>
                <c:pt idx="9">
                  <c:v>13063722277.556059</c:v>
                </c:pt>
                <c:pt idx="10">
                  <c:v>12871573326.724171</c:v>
                </c:pt>
                <c:pt idx="11">
                  <c:v>12676686908.975441</c:v>
                </c:pt>
                <c:pt idx="12">
                  <c:v>12487245312.426605</c:v>
                </c:pt>
                <c:pt idx="13">
                  <c:v>12296996194.083473</c:v>
                </c:pt>
                <c:pt idx="14">
                  <c:v>12108000446.124699</c:v>
                </c:pt>
                <c:pt idx="15">
                  <c:v>11925801644.020153</c:v>
                </c:pt>
                <c:pt idx="16">
                  <c:v>11742395924.78043</c:v>
                </c:pt>
                <c:pt idx="17">
                  <c:v>11563833700.246628</c:v>
                </c:pt>
                <c:pt idx="18">
                  <c:v>11385416789.338394</c:v>
                </c:pt>
                <c:pt idx="19">
                  <c:v>11208279567.024282</c:v>
                </c:pt>
                <c:pt idx="20">
                  <c:v>11041684432.905178</c:v>
                </c:pt>
                <c:pt idx="21">
                  <c:v>10871243034.897093</c:v>
                </c:pt>
                <c:pt idx="22">
                  <c:v>10701396996.841335</c:v>
                </c:pt>
                <c:pt idx="23">
                  <c:v>10531924003.880474</c:v>
                </c:pt>
                <c:pt idx="24">
                  <c:v>10367519314.213379</c:v>
                </c:pt>
                <c:pt idx="25">
                  <c:v>10203866257.886053</c:v>
                </c:pt>
                <c:pt idx="26">
                  <c:v>10039722236.661364</c:v>
                </c:pt>
                <c:pt idx="27">
                  <c:v>9883514250.9949303</c:v>
                </c:pt>
                <c:pt idx="28">
                  <c:v>9723908324.7941074</c:v>
                </c:pt>
                <c:pt idx="29">
                  <c:v>9567751927.607914</c:v>
                </c:pt>
                <c:pt idx="30">
                  <c:v>9413627123.2606735</c:v>
                </c:pt>
                <c:pt idx="31">
                  <c:v>9261051088.0573807</c:v>
                </c:pt>
                <c:pt idx="32">
                  <c:v>9115651610.6405029</c:v>
                </c:pt>
                <c:pt idx="33">
                  <c:v>8967929898.0452785</c:v>
                </c:pt>
                <c:pt idx="34">
                  <c:v>8823616625.6289978</c:v>
                </c:pt>
                <c:pt idx="35">
                  <c:v>8675442002.556345</c:v>
                </c:pt>
                <c:pt idx="36">
                  <c:v>8531469966.9582205</c:v>
                </c:pt>
                <c:pt idx="37">
                  <c:v>8391733257.7762356</c:v>
                </c:pt>
                <c:pt idx="38">
                  <c:v>8250818501.9133434</c:v>
                </c:pt>
                <c:pt idx="39">
                  <c:v>8110649794.4481821</c:v>
                </c:pt>
                <c:pt idx="40">
                  <c:v>7971922632.2436056</c:v>
                </c:pt>
                <c:pt idx="41">
                  <c:v>7836258574.4932632</c:v>
                </c:pt>
                <c:pt idx="42">
                  <c:v>7702389381.8897581</c:v>
                </c:pt>
                <c:pt idx="43">
                  <c:v>7570233490.1581631</c:v>
                </c:pt>
                <c:pt idx="44">
                  <c:v>7448184697.6674223</c:v>
                </c:pt>
                <c:pt idx="45">
                  <c:v>7323161332.3287191</c:v>
                </c:pt>
                <c:pt idx="46">
                  <c:v>7199218412.3649864</c:v>
                </c:pt>
                <c:pt idx="47">
                  <c:v>7074523022.6612301</c:v>
                </c:pt>
                <c:pt idx="48">
                  <c:v>6954468254.587779</c:v>
                </c:pt>
                <c:pt idx="49">
                  <c:v>6836333359.0606537</c:v>
                </c:pt>
                <c:pt idx="50">
                  <c:v>6715861869.6911449</c:v>
                </c:pt>
                <c:pt idx="51">
                  <c:v>6604715765.6807594</c:v>
                </c:pt>
                <c:pt idx="52">
                  <c:v>6493511559.6012526</c:v>
                </c:pt>
                <c:pt idx="53">
                  <c:v>6378221585.298315</c:v>
                </c:pt>
                <c:pt idx="54">
                  <c:v>6269600061.2973967</c:v>
                </c:pt>
                <c:pt idx="55">
                  <c:v>6161886789.1833458</c:v>
                </c:pt>
                <c:pt idx="56">
                  <c:v>6061421747.9280787</c:v>
                </c:pt>
                <c:pt idx="57">
                  <c:v>5957549952.4701815</c:v>
                </c:pt>
                <c:pt idx="58">
                  <c:v>5857013158.7393074</c:v>
                </c:pt>
                <c:pt idx="59">
                  <c:v>5755686931.5089836</c:v>
                </c:pt>
                <c:pt idx="60">
                  <c:v>5657634093.5190144</c:v>
                </c:pt>
                <c:pt idx="61">
                  <c:v>5559295710.1339798</c:v>
                </c:pt>
                <c:pt idx="62">
                  <c:v>5462726340.6518116</c:v>
                </c:pt>
                <c:pt idx="63">
                  <c:v>5369203655.6978359</c:v>
                </c:pt>
                <c:pt idx="64">
                  <c:v>5273804844.8326263</c:v>
                </c:pt>
                <c:pt idx="65">
                  <c:v>5182522541.8238249</c:v>
                </c:pt>
                <c:pt idx="66">
                  <c:v>5091230568.0779247</c:v>
                </c:pt>
                <c:pt idx="67">
                  <c:v>5001399984.7237492</c:v>
                </c:pt>
                <c:pt idx="68">
                  <c:v>4917244598.0599775</c:v>
                </c:pt>
                <c:pt idx="69">
                  <c:v>4830158732.7647324</c:v>
                </c:pt>
                <c:pt idx="70">
                  <c:v>4745999565.8585958</c:v>
                </c:pt>
                <c:pt idx="71">
                  <c:v>4661519846.7236633</c:v>
                </c:pt>
                <c:pt idx="72">
                  <c:v>4579896909.4224873</c:v>
                </c:pt>
                <c:pt idx="73">
                  <c:v>4497843041.2063866</c:v>
                </c:pt>
                <c:pt idx="74">
                  <c:v>4417078459.8554945</c:v>
                </c:pt>
                <c:pt idx="75">
                  <c:v>4338164654.248848</c:v>
                </c:pt>
                <c:pt idx="76">
                  <c:v>4260021050.9011927</c:v>
                </c:pt>
                <c:pt idx="77">
                  <c:v>4183598249.480185</c:v>
                </c:pt>
                <c:pt idx="78">
                  <c:v>4107035947.9779496</c:v>
                </c:pt>
                <c:pt idx="79">
                  <c:v>4031517272.1129403</c:v>
                </c:pt>
                <c:pt idx="80">
                  <c:v>3958774870.0086908</c:v>
                </c:pt>
                <c:pt idx="81">
                  <c:v>3885000985.0521889</c:v>
                </c:pt>
                <c:pt idx="82">
                  <c:v>3813468325.7894993</c:v>
                </c:pt>
                <c:pt idx="83">
                  <c:v>3741715243.3673677</c:v>
                </c:pt>
                <c:pt idx="84">
                  <c:v>3673622271.4089961</c:v>
                </c:pt>
                <c:pt idx="85">
                  <c:v>3605205289.1080575</c:v>
                </c:pt>
                <c:pt idx="86">
                  <c:v>3537399326.748209</c:v>
                </c:pt>
                <c:pt idx="87">
                  <c:v>3472395904.4601512</c:v>
                </c:pt>
                <c:pt idx="88">
                  <c:v>3407884794.0920458</c:v>
                </c:pt>
                <c:pt idx="89">
                  <c:v>3344784641.5088172</c:v>
                </c:pt>
                <c:pt idx="90">
                  <c:v>3281673636.1489482</c:v>
                </c:pt>
                <c:pt idx="91">
                  <c:v>3219793415.1909614</c:v>
                </c:pt>
                <c:pt idx="92">
                  <c:v>3161322098.4111552</c:v>
                </c:pt>
                <c:pt idx="93">
                  <c:v>3101744962.3144469</c:v>
                </c:pt>
                <c:pt idx="94">
                  <c:v>3042032237.0576286</c:v>
                </c:pt>
                <c:pt idx="95">
                  <c:v>2983025931.1994882</c:v>
                </c:pt>
                <c:pt idx="96">
                  <c:v>2926661773.444684</c:v>
                </c:pt>
                <c:pt idx="97">
                  <c:v>2870661002.8138423</c:v>
                </c:pt>
                <c:pt idx="98">
                  <c:v>2813730683.5794988</c:v>
                </c:pt>
                <c:pt idx="99">
                  <c:v>2760610467.8860168</c:v>
                </c:pt>
                <c:pt idx="100">
                  <c:v>2706787171.3866348</c:v>
                </c:pt>
                <c:pt idx="101">
                  <c:v>2654780774.6269131</c:v>
                </c:pt>
                <c:pt idx="102">
                  <c:v>2603677155.1338186</c:v>
                </c:pt>
                <c:pt idx="103">
                  <c:v>2553621986.1873093</c:v>
                </c:pt>
                <c:pt idx="104">
                  <c:v>2505750657.5325699</c:v>
                </c:pt>
                <c:pt idx="105">
                  <c:v>2457441786.4712162</c:v>
                </c:pt>
                <c:pt idx="106">
                  <c:v>2409267455.6729293</c:v>
                </c:pt>
                <c:pt idx="107">
                  <c:v>2362703122.8467269</c:v>
                </c:pt>
                <c:pt idx="108">
                  <c:v>2317348356.3434157</c:v>
                </c:pt>
                <c:pt idx="109">
                  <c:v>2271894798.9811153</c:v>
                </c:pt>
                <c:pt idx="110">
                  <c:v>2227440840.3969078</c:v>
                </c:pt>
                <c:pt idx="111">
                  <c:v>2184236488.2161012</c:v>
                </c:pt>
                <c:pt idx="112">
                  <c:v>2141366813.4187226</c:v>
                </c:pt>
                <c:pt idx="113">
                  <c:v>2099582106.2910035</c:v>
                </c:pt>
                <c:pt idx="114">
                  <c:v>2057759967.6517608</c:v>
                </c:pt>
                <c:pt idx="115">
                  <c:v>2016781305.5601676</c:v>
                </c:pt>
                <c:pt idx="116">
                  <c:v>1977880756.5803256</c:v>
                </c:pt>
                <c:pt idx="117">
                  <c:v>1938048361.6649401</c:v>
                </c:pt>
                <c:pt idx="118">
                  <c:v>1899434319.1025457</c:v>
                </c:pt>
                <c:pt idx="119">
                  <c:v>1860958433.0596433</c:v>
                </c:pt>
                <c:pt idx="120">
                  <c:v>1823568517.3700137</c:v>
                </c:pt>
                <c:pt idx="121">
                  <c:v>1786583586.53808</c:v>
                </c:pt>
                <c:pt idx="122">
                  <c:v>1749959420.4474814</c:v>
                </c:pt>
                <c:pt idx="123">
                  <c:v>1714287454.2247653</c:v>
                </c:pt>
                <c:pt idx="124">
                  <c:v>1679026018.7347827</c:v>
                </c:pt>
                <c:pt idx="125">
                  <c:v>1644889144.1863756</c:v>
                </c:pt>
                <c:pt idx="126">
                  <c:v>1610920398.2473209</c:v>
                </c:pt>
                <c:pt idx="127">
                  <c:v>1577312086.8538613</c:v>
                </c:pt>
                <c:pt idx="128">
                  <c:v>1544986813.3505812</c:v>
                </c:pt>
                <c:pt idx="129">
                  <c:v>1512621351.4532871</c:v>
                </c:pt>
                <c:pt idx="130">
                  <c:v>1481182953.1951494</c:v>
                </c:pt>
                <c:pt idx="131">
                  <c:v>1449790171.7723794</c:v>
                </c:pt>
                <c:pt idx="132">
                  <c:v>1419286827.0809176</c:v>
                </c:pt>
                <c:pt idx="133">
                  <c:v>1388748697.5211289</c:v>
                </c:pt>
                <c:pt idx="134">
                  <c:v>1358648741.2966347</c:v>
                </c:pt>
                <c:pt idx="135">
                  <c:v>1329644437.8498726</c:v>
                </c:pt>
                <c:pt idx="136">
                  <c:v>1300895578.6460307</c:v>
                </c:pt>
                <c:pt idx="137">
                  <c:v>1272991560.0535214</c:v>
                </c:pt>
                <c:pt idx="138">
                  <c:v>1245127593.7748077</c:v>
                </c:pt>
                <c:pt idx="139">
                  <c:v>1217731161.3894017</c:v>
                </c:pt>
                <c:pt idx="140">
                  <c:v>1191997055.4654706</c:v>
                </c:pt>
                <c:pt idx="141">
                  <c:v>1165274802.6538129</c:v>
                </c:pt>
                <c:pt idx="142">
                  <c:v>1139782192.3928628</c:v>
                </c:pt>
                <c:pt idx="143">
                  <c:v>1114414361.5886595</c:v>
                </c:pt>
                <c:pt idx="144">
                  <c:v>1089588581.819072</c:v>
                </c:pt>
                <c:pt idx="145">
                  <c:v>1065199896.5065203</c:v>
                </c:pt>
                <c:pt idx="146">
                  <c:v>1041185367.3678652</c:v>
                </c:pt>
                <c:pt idx="147">
                  <c:v>1017651783.2222596</c:v>
                </c:pt>
                <c:pt idx="148">
                  <c:v>994504205.41955578</c:v>
                </c:pt>
                <c:pt idx="149">
                  <c:v>972026864.39955962</c:v>
                </c:pt>
                <c:pt idx="150">
                  <c:v>949786595.80638802</c:v>
                </c:pt>
                <c:pt idx="151">
                  <c:v>927684578.20825684</c:v>
                </c:pt>
                <c:pt idx="152">
                  <c:v>906804912.98190725</c:v>
                </c:pt>
                <c:pt idx="153">
                  <c:v>885561798.13879764</c:v>
                </c:pt>
                <c:pt idx="154">
                  <c:v>864828188.77329779</c:v>
                </c:pt>
                <c:pt idx="155">
                  <c:v>844339624.33514071</c:v>
                </c:pt>
                <c:pt idx="156">
                  <c:v>824581509.23802781</c:v>
                </c:pt>
                <c:pt idx="157">
                  <c:v>804920105.78195703</c:v>
                </c:pt>
                <c:pt idx="158">
                  <c:v>785738660.28964317</c:v>
                </c:pt>
                <c:pt idx="159">
                  <c:v>767244693.24835384</c:v>
                </c:pt>
                <c:pt idx="160">
                  <c:v>748821531.34334219</c:v>
                </c:pt>
                <c:pt idx="161">
                  <c:v>731127235.90675426</c:v>
                </c:pt>
                <c:pt idx="162">
                  <c:v>713462027.17658603</c:v>
                </c:pt>
                <c:pt idx="163">
                  <c:v>696380314.61604083</c:v>
                </c:pt>
                <c:pt idx="164">
                  <c:v>680266186.17333639</c:v>
                </c:pt>
                <c:pt idx="165">
                  <c:v>663835093.64564478</c:v>
                </c:pt>
                <c:pt idx="166">
                  <c:v>647940282.3759017</c:v>
                </c:pt>
                <c:pt idx="167">
                  <c:v>632147587.67420697</c:v>
                </c:pt>
                <c:pt idx="168">
                  <c:v>616775405.08493447</c:v>
                </c:pt>
                <c:pt idx="169">
                  <c:v>601524926.70053065</c:v>
                </c:pt>
                <c:pt idx="170">
                  <c:v>586532695.0217886</c:v>
                </c:pt>
                <c:pt idx="171">
                  <c:v>572037273.21760058</c:v>
                </c:pt>
                <c:pt idx="172">
                  <c:v>557611624.95651531</c:v>
                </c:pt>
                <c:pt idx="173">
                  <c:v>543654910.10490406</c:v>
                </c:pt>
                <c:pt idx="174">
                  <c:v>529814904.1865257</c:v>
                </c:pt>
                <c:pt idx="175">
                  <c:v>516221653.699049</c:v>
                </c:pt>
                <c:pt idx="176">
                  <c:v>502948172.85139632</c:v>
                </c:pt>
                <c:pt idx="177">
                  <c:v>489767433.21741664</c:v>
                </c:pt>
                <c:pt idx="178">
                  <c:v>476734919.05568743</c:v>
                </c:pt>
                <c:pt idx="179">
                  <c:v>464080300.06294239</c:v>
                </c:pt>
                <c:pt idx="180">
                  <c:v>451754468.10260242</c:v>
                </c:pt>
                <c:pt idx="181">
                  <c:v>439660698.09575981</c:v>
                </c:pt>
                <c:pt idx="182">
                  <c:v>427816865.04894483</c:v>
                </c:pt>
                <c:pt idx="183">
                  <c:v>416272546.64520437</c:v>
                </c:pt>
                <c:pt idx="184">
                  <c:v>404882456.15358239</c:v>
                </c:pt>
                <c:pt idx="185">
                  <c:v>393815663.24304521</c:v>
                </c:pt>
                <c:pt idx="186">
                  <c:v>382950290.69773656</c:v>
                </c:pt>
                <c:pt idx="187">
                  <c:v>372321568.39085102</c:v>
                </c:pt>
                <c:pt idx="188">
                  <c:v>362182931.67748231</c:v>
                </c:pt>
                <c:pt idx="189">
                  <c:v>351925059.88592082</c:v>
                </c:pt>
                <c:pt idx="190">
                  <c:v>342007570.90285361</c:v>
                </c:pt>
                <c:pt idx="191">
                  <c:v>332156518.03097004</c:v>
                </c:pt>
                <c:pt idx="192">
                  <c:v>322602056.3578279</c:v>
                </c:pt>
                <c:pt idx="193">
                  <c:v>313063103.60937142</c:v>
                </c:pt>
                <c:pt idx="194">
                  <c:v>303819645.84069377</c:v>
                </c:pt>
                <c:pt idx="195">
                  <c:v>294806204.16141307</c:v>
                </c:pt>
                <c:pt idx="196">
                  <c:v>285939667.9489345</c:v>
                </c:pt>
                <c:pt idx="197">
                  <c:v>277311918.54059613</c:v>
                </c:pt>
                <c:pt idx="198">
                  <c:v>268706815.21824622</c:v>
                </c:pt>
                <c:pt idx="199">
                  <c:v>260460695.53429168</c:v>
                </c:pt>
                <c:pt idx="200">
                  <c:v>252606741.91690543</c:v>
                </c:pt>
                <c:pt idx="201">
                  <c:v>244736002.50978148</c:v>
                </c:pt>
                <c:pt idx="202">
                  <c:v>236927543.5338349</c:v>
                </c:pt>
                <c:pt idx="203">
                  <c:v>229375029.3911331</c:v>
                </c:pt>
                <c:pt idx="204">
                  <c:v>222127398.50018722</c:v>
                </c:pt>
                <c:pt idx="205">
                  <c:v>215002486.34349793</c:v>
                </c:pt>
                <c:pt idx="206">
                  <c:v>208006307.72718325</c:v>
                </c:pt>
                <c:pt idx="207">
                  <c:v>201290411.43800816</c:v>
                </c:pt>
                <c:pt idx="208">
                  <c:v>194637018.38399312</c:v>
                </c:pt>
                <c:pt idx="209">
                  <c:v>188202607.5538297</c:v>
                </c:pt>
                <c:pt idx="210">
                  <c:v>181831472.32394037</c:v>
                </c:pt>
                <c:pt idx="211">
                  <c:v>175655363.7074829</c:v>
                </c:pt>
                <c:pt idx="212">
                  <c:v>169749747.10262766</c:v>
                </c:pt>
                <c:pt idx="213">
                  <c:v>163832280.68736887</c:v>
                </c:pt>
                <c:pt idx="214">
                  <c:v>158036475.75998342</c:v>
                </c:pt>
                <c:pt idx="215">
                  <c:v>152410467.7146281</c:v>
                </c:pt>
                <c:pt idx="216">
                  <c:v>146852666.28392068</c:v>
                </c:pt>
                <c:pt idx="217">
                  <c:v>141514780.55313331</c:v>
                </c:pt>
                <c:pt idx="218">
                  <c:v>136207205.91436195</c:v>
                </c:pt>
                <c:pt idx="219">
                  <c:v>131289988.9691667</c:v>
                </c:pt>
                <c:pt idx="220">
                  <c:v>126571993.11205822</c:v>
                </c:pt>
                <c:pt idx="221">
                  <c:v>122059346.9097378</c:v>
                </c:pt>
                <c:pt idx="222">
                  <c:v>117869886.49673805</c:v>
                </c:pt>
                <c:pt idx="223">
                  <c:v>113813617.00230834</c:v>
                </c:pt>
                <c:pt idx="224">
                  <c:v>109898768.75049423</c:v>
                </c:pt>
                <c:pt idx="225">
                  <c:v>106107847.08975708</c:v>
                </c:pt>
                <c:pt idx="226">
                  <c:v>102463159.1006453</c:v>
                </c:pt>
                <c:pt idx="227">
                  <c:v>98894878.889732867</c:v>
                </c:pt>
                <c:pt idx="228">
                  <c:v>95479742.180964947</c:v>
                </c:pt>
                <c:pt idx="229">
                  <c:v>92150583.047247827</c:v>
                </c:pt>
                <c:pt idx="230">
                  <c:v>88964721.805169776</c:v>
                </c:pt>
                <c:pt idx="231">
                  <c:v>85868375.721265614</c:v>
                </c:pt>
                <c:pt idx="232">
                  <c:v>82828696.689084619</c:v>
                </c:pt>
                <c:pt idx="233">
                  <c:v>79886041.171220258</c:v>
                </c:pt>
                <c:pt idx="234">
                  <c:v>76990845.176841587</c:v>
                </c:pt>
                <c:pt idx="235">
                  <c:v>74150471.010830089</c:v>
                </c:pt>
                <c:pt idx="236">
                  <c:v>71400978.934001327</c:v>
                </c:pt>
                <c:pt idx="237">
                  <c:v>68673577.383363947</c:v>
                </c:pt>
                <c:pt idx="238">
                  <c:v>66005636.940778531</c:v>
                </c:pt>
                <c:pt idx="239">
                  <c:v>63398988.968339585</c:v>
                </c:pt>
                <c:pt idx="240">
                  <c:v>60872953.653057702</c:v>
                </c:pt>
                <c:pt idx="241">
                  <c:v>58421216.78637512</c:v>
                </c:pt>
                <c:pt idx="242">
                  <c:v>56023308.927579559</c:v>
                </c:pt>
                <c:pt idx="243">
                  <c:v>53687870.762919419</c:v>
                </c:pt>
                <c:pt idx="244">
                  <c:v>51428258.152166925</c:v>
                </c:pt>
                <c:pt idx="245">
                  <c:v>49235249.502808414</c:v>
                </c:pt>
                <c:pt idx="246">
                  <c:v>47091699.581285276</c:v>
                </c:pt>
                <c:pt idx="247">
                  <c:v>45039882.135453813</c:v>
                </c:pt>
                <c:pt idx="248">
                  <c:v>43086800.42901402</c:v>
                </c:pt>
                <c:pt idx="249">
                  <c:v>41107487.525780961</c:v>
                </c:pt>
                <c:pt idx="250">
                  <c:v>39204762.313435718</c:v>
                </c:pt>
                <c:pt idx="251">
                  <c:v>37358295.211790033</c:v>
                </c:pt>
                <c:pt idx="252">
                  <c:v>35584945.88208618</c:v>
                </c:pt>
                <c:pt idx="253">
                  <c:v>33822350.195445605</c:v>
                </c:pt>
                <c:pt idx="254">
                  <c:v>32125790.101121496</c:v>
                </c:pt>
                <c:pt idx="255">
                  <c:v>30460883.714004774</c:v>
                </c:pt>
                <c:pt idx="256">
                  <c:v>28853807.052897308</c:v>
                </c:pt>
                <c:pt idx="257">
                  <c:v>27299415.940799285</c:v>
                </c:pt>
                <c:pt idx="258">
                  <c:v>25772525.179511424</c:v>
                </c:pt>
                <c:pt idx="259">
                  <c:v>24278051.485617347</c:v>
                </c:pt>
                <c:pt idx="260">
                  <c:v>22862214.993241325</c:v>
                </c:pt>
                <c:pt idx="261">
                  <c:v>21470052.961462338</c:v>
                </c:pt>
                <c:pt idx="262">
                  <c:v>20122306.220642902</c:v>
                </c:pt>
                <c:pt idx="263">
                  <c:v>18810315.266051788</c:v>
                </c:pt>
                <c:pt idx="264">
                  <c:v>17547402.55691262</c:v>
                </c:pt>
                <c:pt idx="265">
                  <c:v>16323893.886908883</c:v>
                </c:pt>
                <c:pt idx="266">
                  <c:v>15148117.727087492</c:v>
                </c:pt>
                <c:pt idx="267">
                  <c:v>13989729.688942973</c:v>
                </c:pt>
                <c:pt idx="268">
                  <c:v>12915457.300111683</c:v>
                </c:pt>
                <c:pt idx="269">
                  <c:v>11884159.650595145</c:v>
                </c:pt>
                <c:pt idx="270">
                  <c:v>10885558.172711274</c:v>
                </c:pt>
                <c:pt idx="271">
                  <c:v>9917880.59295021</c:v>
                </c:pt>
                <c:pt idx="272">
                  <c:v>8986556.077637285</c:v>
                </c:pt>
                <c:pt idx="273">
                  <c:v>8082750.4141173512</c:v>
                </c:pt>
                <c:pt idx="274">
                  <c:v>7207186.2402315885</c:v>
                </c:pt>
                <c:pt idx="275">
                  <c:v>6371109.5996644981</c:v>
                </c:pt>
                <c:pt idx="276">
                  <c:v>5580782.6688958891</c:v>
                </c:pt>
                <c:pt idx="277">
                  <c:v>4836754.276568016</c:v>
                </c:pt>
                <c:pt idx="278">
                  <c:v>4141117.5144464076</c:v>
                </c:pt>
                <c:pt idx="279">
                  <c:v>3497694.9689230639</c:v>
                </c:pt>
                <c:pt idx="280">
                  <c:v>2918650.4871427668</c:v>
                </c:pt>
                <c:pt idx="281">
                  <c:v>2419855.8541620546</c:v>
                </c:pt>
                <c:pt idx="282">
                  <c:v>2086970.5992940746</c:v>
                </c:pt>
                <c:pt idx="283">
                  <c:v>1780088.1778458864</c:v>
                </c:pt>
                <c:pt idx="284">
                  <c:v>1503814.389828013</c:v>
                </c:pt>
                <c:pt idx="285">
                  <c:v>1254845.6224522593</c:v>
                </c:pt>
                <c:pt idx="286">
                  <c:v>1024696.1354286473</c:v>
                </c:pt>
                <c:pt idx="287">
                  <c:v>822531.70305922045</c:v>
                </c:pt>
                <c:pt idx="288">
                  <c:v>681404.59082129388</c:v>
                </c:pt>
                <c:pt idx="289">
                  <c:v>572905.77377949783</c:v>
                </c:pt>
                <c:pt idx="290">
                  <c:v>493584.7091476568</c:v>
                </c:pt>
                <c:pt idx="291">
                  <c:v>429016.71388468373</c:v>
                </c:pt>
                <c:pt idx="292">
                  <c:v>378207.36363660457</c:v>
                </c:pt>
                <c:pt idx="293">
                  <c:v>338653.245900276</c:v>
                </c:pt>
                <c:pt idx="294">
                  <c:v>304743.34101550811</c:v>
                </c:pt>
                <c:pt idx="295">
                  <c:v>283565.44814572652</c:v>
                </c:pt>
                <c:pt idx="296">
                  <c:v>267642.88203290064</c:v>
                </c:pt>
                <c:pt idx="297">
                  <c:v>252949.42238020801</c:v>
                </c:pt>
                <c:pt idx="298">
                  <c:v>239020.06829410934</c:v>
                </c:pt>
                <c:pt idx="299">
                  <c:v>225513.98800924729</c:v>
                </c:pt>
                <c:pt idx="300">
                  <c:v>213001.95228811709</c:v>
                </c:pt>
                <c:pt idx="301">
                  <c:v>195741.81446118414</c:v>
                </c:pt>
                <c:pt idx="302">
                  <c:v>184334.45886495357</c:v>
                </c:pt>
                <c:pt idx="303">
                  <c:v>173343.21660656712</c:v>
                </c:pt>
                <c:pt idx="304">
                  <c:v>162698.06679045016</c:v>
                </c:pt>
                <c:pt idx="305">
                  <c:v>152508.68483308839</c:v>
                </c:pt>
                <c:pt idx="306">
                  <c:v>142936.2299455936</c:v>
                </c:pt>
                <c:pt idx="307">
                  <c:v>133942.37940277925</c:v>
                </c:pt>
                <c:pt idx="308">
                  <c:v>125305.56717964853</c:v>
                </c:pt>
                <c:pt idx="309">
                  <c:v>117229.5308015206</c:v>
                </c:pt>
                <c:pt idx="310">
                  <c:v>109427.18766407759</c:v>
                </c:pt>
                <c:pt idx="311">
                  <c:v>101941.3051849793</c:v>
                </c:pt>
                <c:pt idx="312">
                  <c:v>95277.249800419886</c:v>
                </c:pt>
                <c:pt idx="313">
                  <c:v>88759.126156856379</c:v>
                </c:pt>
                <c:pt idx="314">
                  <c:v>82516.18218071686</c:v>
                </c:pt>
                <c:pt idx="315">
                  <c:v>76695.342329274587</c:v>
                </c:pt>
                <c:pt idx="316">
                  <c:v>71048.285517746364</c:v>
                </c:pt>
                <c:pt idx="317">
                  <c:v>65653.322517325316</c:v>
                </c:pt>
                <c:pt idx="318">
                  <c:v>60557.429939897753</c:v>
                </c:pt>
                <c:pt idx="319">
                  <c:v>55674.654128084527</c:v>
                </c:pt>
                <c:pt idx="320">
                  <c:v>51024.898614265308</c:v>
                </c:pt>
                <c:pt idx="321">
                  <c:v>46581.80188507928</c:v>
                </c:pt>
                <c:pt idx="322">
                  <c:v>42299.226233719106</c:v>
                </c:pt>
                <c:pt idx="323">
                  <c:v>38404.900142802675</c:v>
                </c:pt>
                <c:pt idx="324">
                  <c:v>35010.423301451781</c:v>
                </c:pt>
                <c:pt idx="325">
                  <c:v>31926.784071467035</c:v>
                </c:pt>
                <c:pt idx="326">
                  <c:v>28956.26942970671</c:v>
                </c:pt>
                <c:pt idx="327">
                  <c:v>26311.784403918089</c:v>
                </c:pt>
                <c:pt idx="328">
                  <c:v>23751.443582222353</c:v>
                </c:pt>
                <c:pt idx="329">
                  <c:v>21513.146730979159</c:v>
                </c:pt>
                <c:pt idx="330">
                  <c:v>19408.733613617813</c:v>
                </c:pt>
                <c:pt idx="331">
                  <c:v>17335.732667694036</c:v>
                </c:pt>
                <c:pt idx="332">
                  <c:v>15394.561983405423</c:v>
                </c:pt>
                <c:pt idx="333">
                  <c:v>13568.671482770953</c:v>
                </c:pt>
                <c:pt idx="334">
                  <c:v>11784.405754151356</c:v>
                </c:pt>
                <c:pt idx="335">
                  <c:v>10132.825181585216</c:v>
                </c:pt>
                <c:pt idx="336">
                  <c:v>8566.0029173732037</c:v>
                </c:pt>
                <c:pt idx="337">
                  <c:v>7125.6481386437326</c:v>
                </c:pt>
                <c:pt idx="338">
                  <c:v>5900.4974851689894</c:v>
                </c:pt>
                <c:pt idx="339">
                  <c:v>4695.2935446347046</c:v>
                </c:pt>
                <c:pt idx="340">
                  <c:v>3542.5931881286638</c:v>
                </c:pt>
                <c:pt idx="341">
                  <c:v>2763.0704841556412</c:v>
                </c:pt>
                <c:pt idx="342">
                  <c:v>2366.2412520770108</c:v>
                </c:pt>
                <c:pt idx="343">
                  <c:v>2004.186893738545</c:v>
                </c:pt>
                <c:pt idx="344">
                  <c:v>1699.8692786748477</c:v>
                </c:pt>
                <c:pt idx="345">
                  <c:v>1398.4627372796429</c:v>
                </c:pt>
                <c:pt idx="346">
                  <c:v>1101.9041663199123</c:v>
                </c:pt>
                <c:pt idx="347">
                  <c:v>880.81934267577833</c:v>
                </c:pt>
                <c:pt idx="348">
                  <c:v>663.22142359540317</c:v>
                </c:pt>
                <c:pt idx="349">
                  <c:v>448.62273886729099</c:v>
                </c:pt>
                <c:pt idx="350">
                  <c:v>320.27271325724502</c:v>
                </c:pt>
                <c:pt idx="351">
                  <c:v>238.99615593929002</c:v>
                </c:pt>
                <c:pt idx="352">
                  <c:v>158.79458127814902</c:v>
                </c:pt>
                <c:pt idx="353">
                  <c:v>79.764777313564238</c:v>
                </c:pt>
                <c:pt idx="354">
                  <c:v>39.679375576176533</c:v>
                </c:pt>
                <c:pt idx="355">
                  <c:v>0</c:v>
                </c:pt>
                <c:pt idx="356">
                  <c:v>0</c:v>
                </c:pt>
              </c:numCache>
            </c:numRef>
          </c:val>
          <c:extLst>
            <c:ext xmlns:c16="http://schemas.microsoft.com/office/drawing/2014/chart" uri="{C3380CC4-5D6E-409C-BE32-E72D297353CC}">
              <c16:uniqueId val="{00000003-8891-488B-AD1A-5B05CB44EDBB}"/>
            </c:ext>
          </c:extLst>
        </c:ser>
        <c:dLbls>
          <c:showLegendKey val="0"/>
          <c:showVal val="0"/>
          <c:showCatName val="0"/>
          <c:showSerName val="0"/>
          <c:showPercent val="0"/>
          <c:showBubbleSize val="0"/>
        </c:dLbls>
        <c:axId val="1049029888"/>
        <c:axId val="1"/>
      </c:areaChart>
      <c:lineChart>
        <c:grouping val="standard"/>
        <c:varyColors val="0"/>
        <c:ser>
          <c:idx val="4"/>
          <c:order val="4"/>
          <c:tx>
            <c:strRef>
              <c:f>_Hidden30!$F$1:$F$1</c:f>
              <c:strCache>
                <c:ptCount val="1"/>
                <c:pt idx="0">
                  <c:v>Covered bonds (until maturity date)</c:v>
                </c:pt>
              </c:strCache>
            </c:strRef>
          </c:tx>
          <c:spPr>
            <a:ln w="12700">
              <a:solidFill>
                <a:srgbClr val="FF0000"/>
              </a:solidFill>
              <a:prstDash val="sysDash"/>
            </a:ln>
          </c:spPr>
          <c:marker>
            <c:symbol val="none"/>
          </c:marker>
          <c:cat>
            <c:strRef>
              <c:f>_Hidden30!$A$2:$A$358</c:f>
              <c:strCache>
                <c:ptCount val="357"/>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pt idx="355">
                  <c:v>1/02/2051</c:v>
                </c:pt>
                <c:pt idx="356">
                  <c:v>1/03/2051</c:v>
                </c:pt>
              </c:strCache>
            </c:strRef>
          </c:cat>
          <c:val>
            <c:numRef>
              <c:f>_Hidden30!$F$2:$F$358</c:f>
              <c:numCache>
                <c:formatCode>General</c:formatCode>
                <c:ptCount val="357"/>
                <c:pt idx="0">
                  <c:v>11500000000</c:v>
                </c:pt>
                <c:pt idx="1">
                  <c:v>11500000000</c:v>
                </c:pt>
                <c:pt idx="2">
                  <c:v>11500000000</c:v>
                </c:pt>
                <c:pt idx="3">
                  <c:v>11500000000</c:v>
                </c:pt>
                <c:pt idx="4">
                  <c:v>11500000000</c:v>
                </c:pt>
                <c:pt idx="5">
                  <c:v>11500000000</c:v>
                </c:pt>
                <c:pt idx="6">
                  <c:v>11500000000</c:v>
                </c:pt>
                <c:pt idx="7">
                  <c:v>11500000000</c:v>
                </c:pt>
                <c:pt idx="8">
                  <c:v>11500000000</c:v>
                </c:pt>
                <c:pt idx="9">
                  <c:v>11500000000</c:v>
                </c:pt>
                <c:pt idx="10">
                  <c:v>11500000000</c:v>
                </c:pt>
                <c:pt idx="11">
                  <c:v>11500000000</c:v>
                </c:pt>
                <c:pt idx="12">
                  <c:v>11500000000</c:v>
                </c:pt>
                <c:pt idx="13">
                  <c:v>11500000000</c:v>
                </c:pt>
                <c:pt idx="14">
                  <c:v>11500000000</c:v>
                </c:pt>
                <c:pt idx="15">
                  <c:v>11500000000</c:v>
                </c:pt>
                <c:pt idx="16">
                  <c:v>11500000000</c:v>
                </c:pt>
                <c:pt idx="17">
                  <c:v>11500000000</c:v>
                </c:pt>
                <c:pt idx="18">
                  <c:v>11500000000</c:v>
                </c:pt>
                <c:pt idx="19">
                  <c:v>11500000000</c:v>
                </c:pt>
                <c:pt idx="20">
                  <c:v>11500000000</c:v>
                </c:pt>
                <c:pt idx="21">
                  <c:v>11500000000</c:v>
                </c:pt>
                <c:pt idx="22">
                  <c:v>11500000000</c:v>
                </c:pt>
                <c:pt idx="23">
                  <c:v>11500000000</c:v>
                </c:pt>
                <c:pt idx="24">
                  <c:v>11500000000</c:v>
                </c:pt>
                <c:pt idx="25">
                  <c:v>11500000000</c:v>
                </c:pt>
                <c:pt idx="26">
                  <c:v>11500000000</c:v>
                </c:pt>
                <c:pt idx="27">
                  <c:v>11500000000</c:v>
                </c:pt>
                <c:pt idx="28">
                  <c:v>11500000000</c:v>
                </c:pt>
                <c:pt idx="29">
                  <c:v>11500000000</c:v>
                </c:pt>
                <c:pt idx="30">
                  <c:v>11500000000</c:v>
                </c:pt>
                <c:pt idx="31">
                  <c:v>11500000000</c:v>
                </c:pt>
                <c:pt idx="32">
                  <c:v>11500000000</c:v>
                </c:pt>
                <c:pt idx="33">
                  <c:v>11500000000</c:v>
                </c:pt>
                <c:pt idx="34">
                  <c:v>11500000000</c:v>
                </c:pt>
                <c:pt idx="35">
                  <c:v>11500000000</c:v>
                </c:pt>
                <c:pt idx="36">
                  <c:v>11500000000</c:v>
                </c:pt>
                <c:pt idx="37">
                  <c:v>11500000000</c:v>
                </c:pt>
                <c:pt idx="38">
                  <c:v>11500000000</c:v>
                </c:pt>
                <c:pt idx="39">
                  <c:v>11500000000</c:v>
                </c:pt>
                <c:pt idx="40">
                  <c:v>11500000000</c:v>
                </c:pt>
                <c:pt idx="41">
                  <c:v>11500000000</c:v>
                </c:pt>
                <c:pt idx="42">
                  <c:v>11500000000</c:v>
                </c:pt>
                <c:pt idx="43">
                  <c:v>11500000000</c:v>
                </c:pt>
                <c:pt idx="44">
                  <c:v>11500000000</c:v>
                </c:pt>
                <c:pt idx="45">
                  <c:v>11500000000</c:v>
                </c:pt>
                <c:pt idx="46">
                  <c:v>11500000000</c:v>
                </c:pt>
                <c:pt idx="47">
                  <c:v>11500000000</c:v>
                </c:pt>
                <c:pt idx="48">
                  <c:v>11500000000</c:v>
                </c:pt>
                <c:pt idx="49">
                  <c:v>11500000000</c:v>
                </c:pt>
                <c:pt idx="50">
                  <c:v>11500000000</c:v>
                </c:pt>
                <c:pt idx="51">
                  <c:v>11500000000</c:v>
                </c:pt>
                <c:pt idx="52">
                  <c:v>11500000000</c:v>
                </c:pt>
                <c:pt idx="53">
                  <c:v>11500000000</c:v>
                </c:pt>
                <c:pt idx="54">
                  <c:v>11500000000</c:v>
                </c:pt>
                <c:pt idx="55">
                  <c:v>9000000000</c:v>
                </c:pt>
                <c:pt idx="56">
                  <c:v>9000000000</c:v>
                </c:pt>
                <c:pt idx="57">
                  <c:v>9000000000</c:v>
                </c:pt>
                <c:pt idx="58">
                  <c:v>9000000000</c:v>
                </c:pt>
                <c:pt idx="59">
                  <c:v>9000000000</c:v>
                </c:pt>
                <c:pt idx="60">
                  <c:v>9000000000</c:v>
                </c:pt>
                <c:pt idx="61">
                  <c:v>9000000000</c:v>
                </c:pt>
                <c:pt idx="62">
                  <c:v>9000000000</c:v>
                </c:pt>
                <c:pt idx="63">
                  <c:v>9000000000</c:v>
                </c:pt>
                <c:pt idx="64">
                  <c:v>9000000000</c:v>
                </c:pt>
                <c:pt idx="65">
                  <c:v>9000000000</c:v>
                </c:pt>
                <c:pt idx="66">
                  <c:v>9000000000</c:v>
                </c:pt>
                <c:pt idx="67">
                  <c:v>9000000000</c:v>
                </c:pt>
                <c:pt idx="68">
                  <c:v>9000000000</c:v>
                </c:pt>
                <c:pt idx="69">
                  <c:v>9000000000</c:v>
                </c:pt>
                <c:pt idx="70">
                  <c:v>6500000000</c:v>
                </c:pt>
                <c:pt idx="71">
                  <c:v>6500000000</c:v>
                </c:pt>
                <c:pt idx="72">
                  <c:v>6500000000</c:v>
                </c:pt>
                <c:pt idx="73">
                  <c:v>6500000000</c:v>
                </c:pt>
                <c:pt idx="74">
                  <c:v>6500000000</c:v>
                </c:pt>
                <c:pt idx="75">
                  <c:v>6500000000</c:v>
                </c:pt>
                <c:pt idx="76">
                  <c:v>6500000000</c:v>
                </c:pt>
                <c:pt idx="77">
                  <c:v>5000000000</c:v>
                </c:pt>
                <c:pt idx="78">
                  <c:v>5000000000</c:v>
                </c:pt>
                <c:pt idx="79">
                  <c:v>5000000000</c:v>
                </c:pt>
                <c:pt idx="80">
                  <c:v>5000000000</c:v>
                </c:pt>
                <c:pt idx="81">
                  <c:v>5000000000</c:v>
                </c:pt>
                <c:pt idx="82">
                  <c:v>5000000000</c:v>
                </c:pt>
                <c:pt idx="83">
                  <c:v>5000000000</c:v>
                </c:pt>
                <c:pt idx="84">
                  <c:v>5000000000</c:v>
                </c:pt>
                <c:pt idx="85">
                  <c:v>5000000000</c:v>
                </c:pt>
                <c:pt idx="86">
                  <c:v>5000000000</c:v>
                </c:pt>
                <c:pt idx="87">
                  <c:v>5000000000</c:v>
                </c:pt>
                <c:pt idx="88">
                  <c:v>5000000000</c:v>
                </c:pt>
                <c:pt idx="89">
                  <c:v>5000000000</c:v>
                </c:pt>
                <c:pt idx="90">
                  <c:v>5000000000</c:v>
                </c:pt>
                <c:pt idx="91">
                  <c:v>2500000000</c:v>
                </c:pt>
                <c:pt idx="92">
                  <c:v>2500000000</c:v>
                </c:pt>
                <c:pt idx="93">
                  <c:v>2500000000</c:v>
                </c:pt>
                <c:pt idx="94">
                  <c:v>2500000000</c:v>
                </c:pt>
                <c:pt idx="95">
                  <c:v>2500000000</c:v>
                </c:pt>
                <c:pt idx="96">
                  <c:v>2500000000</c:v>
                </c:pt>
                <c:pt idx="97">
                  <c:v>2500000000</c:v>
                </c:pt>
                <c:pt idx="98">
                  <c:v>2500000000</c:v>
                </c:pt>
                <c:pt idx="99">
                  <c:v>2500000000</c:v>
                </c:pt>
                <c:pt idx="100">
                  <c:v>2500000000</c:v>
                </c:pt>
                <c:pt idx="101">
                  <c:v>2500000000</c:v>
                </c:pt>
                <c:pt idx="102">
                  <c:v>2500000000</c:v>
                </c:pt>
                <c:pt idx="103">
                  <c:v>2500000000</c:v>
                </c:pt>
                <c:pt idx="104">
                  <c:v>2500000000</c:v>
                </c:pt>
                <c:pt idx="105">
                  <c:v>2500000000</c:v>
                </c:pt>
                <c:pt idx="106">
                  <c:v>0</c:v>
                </c:pt>
              </c:numCache>
            </c:numRef>
          </c:val>
          <c:smooth val="0"/>
          <c:extLst>
            <c:ext xmlns:c16="http://schemas.microsoft.com/office/drawing/2014/chart" uri="{C3380CC4-5D6E-409C-BE32-E72D297353CC}">
              <c16:uniqueId val="{00000004-8891-488B-AD1A-5B05CB44EDBB}"/>
            </c:ext>
          </c:extLst>
        </c:ser>
        <c:dLbls>
          <c:showLegendKey val="0"/>
          <c:showVal val="0"/>
          <c:showCatName val="0"/>
          <c:showSerName val="0"/>
          <c:showPercent val="0"/>
          <c:showBubbleSize val="0"/>
        </c:dLbls>
        <c:marker val="1"/>
        <c:smooth val="0"/>
        <c:axId val="1049029888"/>
        <c:axId val="1"/>
      </c:lineChart>
      <c:catAx>
        <c:axId val="1049029888"/>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49029888"/>
        <c:crosses val="autoZero"/>
        <c:crossBetween val="between"/>
      </c:valAx>
      <c:spPr>
        <a:noFill/>
        <a:ln w="25400">
          <a:noFill/>
        </a:ln>
      </c:spPr>
    </c:plotArea>
    <c:legend>
      <c:legendPos val="r"/>
      <c:layout>
        <c:manualLayout>
          <c:xMode val="edge"/>
          <c:yMode val="edge"/>
          <c:x val="0.66800837643457245"/>
          <c:y val="3.1695745604498074E-2"/>
          <c:w val="0.32796796794829913"/>
          <c:h val="0.2472268157150849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6517881146939445"/>
          <c:y val="3.9473768746934854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350910068252441"/>
          <c:w val="0.89434653777573037"/>
          <c:h val="0.69079095307135985"/>
        </c:manualLayout>
      </c:layout>
      <c:barChart>
        <c:barDir val="col"/>
        <c:grouping val="clustered"/>
        <c:varyColors val="0"/>
        <c:ser>
          <c:idx val="0"/>
          <c:order val="0"/>
          <c:tx>
            <c:strRef>
              <c:f>_Hidden12!$B$1:$B$1</c:f>
              <c:strCache>
                <c:ptCount val="1"/>
              </c:strCache>
            </c:strRef>
          </c:tx>
          <c:spPr>
            <a:solidFill>
              <a:srgbClr val="00915A"/>
            </a:solidFill>
            <a:ln w="3175">
              <a:solidFill>
                <a:srgbClr val="008000"/>
              </a:solidFill>
              <a:prstDash val="solid"/>
            </a:ln>
          </c:spPr>
          <c:invertIfNegative val="0"/>
          <c:cat>
            <c:strRef>
              <c:f>_Hidden12!$A$2:$A$30</c:f>
              <c:strCache>
                <c:ptCount val="29"/>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&gt;31 and &lt;=32</c:v>
                </c:pt>
                <c:pt idx="26">
                  <c:v>&gt;29 and &lt;=30</c:v>
                </c:pt>
                <c:pt idx="27">
                  <c:v>&gt;25 and &lt;=26</c:v>
                </c:pt>
                <c:pt idx="28">
                  <c:v>&gt;28 and &lt;=29</c:v>
                </c:pt>
              </c:strCache>
            </c:strRef>
          </c:cat>
          <c:val>
            <c:numRef>
              <c:f>_Hidden12!$B$2:$B$30</c:f>
              <c:numCache>
                <c:formatCode>General</c:formatCode>
                <c:ptCount val="29"/>
                <c:pt idx="0">
                  <c:v>5.3480667232472363E-2</c:v>
                </c:pt>
                <c:pt idx="1">
                  <c:v>0.34930101944955211</c:v>
                </c:pt>
                <c:pt idx="2">
                  <c:v>0.162184216032212</c:v>
                </c:pt>
                <c:pt idx="3">
                  <c:v>0.10736680163937086</c:v>
                </c:pt>
                <c:pt idx="4">
                  <c:v>0.14806862412834115</c:v>
                </c:pt>
                <c:pt idx="5">
                  <c:v>6.9768093834313191E-2</c:v>
                </c:pt>
                <c:pt idx="6">
                  <c:v>4.0190523380086468E-2</c:v>
                </c:pt>
                <c:pt idx="7">
                  <c:v>4.8847878581353577E-3</c:v>
                </c:pt>
                <c:pt idx="8">
                  <c:v>5.250824545097392E-3</c:v>
                </c:pt>
                <c:pt idx="9">
                  <c:v>6.4295015303400885E-3</c:v>
                </c:pt>
                <c:pt idx="10">
                  <c:v>1.7488662784437215E-2</c:v>
                </c:pt>
                <c:pt idx="11">
                  <c:v>1.8745972333966635E-2</c:v>
                </c:pt>
                <c:pt idx="12">
                  <c:v>4.2953763524311286E-3</c:v>
                </c:pt>
                <c:pt idx="13">
                  <c:v>1.1027781147075317E-3</c:v>
                </c:pt>
                <c:pt idx="14">
                  <c:v>1.018960850783742E-3</c:v>
                </c:pt>
                <c:pt idx="15">
                  <c:v>3.5828207647290674E-3</c:v>
                </c:pt>
                <c:pt idx="16">
                  <c:v>4.3139077926963214E-3</c:v>
                </c:pt>
                <c:pt idx="17">
                  <c:v>1.7744833022160314E-3</c:v>
                </c:pt>
                <c:pt idx="18">
                  <c:v>4.1306161350494037E-4</c:v>
                </c:pt>
                <c:pt idx="19">
                  <c:v>1.1105044959865955E-4</c:v>
                </c:pt>
                <c:pt idx="20">
                  <c:v>4.2292125525770579E-5</c:v>
                </c:pt>
                <c:pt idx="21">
                  <c:v>9.7903927272679974E-5</c:v>
                </c:pt>
                <c:pt idx="22">
                  <c:v>4.4942873475935805E-5</c:v>
                </c:pt>
                <c:pt idx="23">
                  <c:v>1.8026035501970267E-5</c:v>
                </c:pt>
                <c:pt idx="24">
                  <c:v>1.2649977427593893E-5</c:v>
                </c:pt>
                <c:pt idx="25">
                  <c:v>5.4809470803058077E-6</c:v>
                </c:pt>
                <c:pt idx="26">
                  <c:v>2.2990399429419892E-7</c:v>
                </c:pt>
                <c:pt idx="27">
                  <c:v>3.1920070666719513E-6</c:v>
                </c:pt>
                <c:pt idx="28">
                  <c:v>3.1482136623776124E-6</c:v>
                </c:pt>
              </c:numCache>
            </c:numRef>
          </c:val>
          <c:extLst>
            <c:ext xmlns:c16="http://schemas.microsoft.com/office/drawing/2014/chart" uri="{C3380CC4-5D6E-409C-BE32-E72D297353CC}">
              <c16:uniqueId val="{00000000-ED31-42CA-852A-6D283F59FBFA}"/>
            </c:ext>
          </c:extLst>
        </c:ser>
        <c:dLbls>
          <c:showLegendKey val="0"/>
          <c:showVal val="0"/>
          <c:showCatName val="0"/>
          <c:showSerName val="0"/>
          <c:showPercent val="0"/>
          <c:showBubbleSize val="0"/>
        </c:dLbls>
        <c:gapWidth val="80"/>
        <c:axId val="849118776"/>
        <c:axId val="1"/>
      </c:barChart>
      <c:catAx>
        <c:axId val="84911877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4911877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5227641185826801"/>
          <c:y val="3.160270880361174E-2"/>
        </c:manualLayout>
      </c:layout>
      <c:overlay val="0"/>
      <c:spPr>
        <a:noFill/>
        <a:ln w="3175">
          <a:solidFill>
            <a:srgbClr val="000000"/>
          </a:solidFill>
          <a:prstDash val="solid"/>
        </a:ln>
      </c:spPr>
    </c:title>
    <c:autoTitleDeleted val="0"/>
    <c:plotArea>
      <c:layout>
        <c:manualLayout>
          <c:layoutTarget val="inner"/>
          <c:xMode val="edge"/>
          <c:yMode val="edge"/>
          <c:x val="8.9482015215683275E-2"/>
          <c:y val="0.15575620767494355"/>
          <c:w val="0.88854071249257416"/>
          <c:h val="0.68397291196388266"/>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_Hidden13!$B$2:$B$32</c:f>
              <c:numCache>
                <c:formatCode>General</c:formatCode>
                <c:ptCount val="31"/>
                <c:pt idx="0">
                  <c:v>6.6752406346860715E-5</c:v>
                </c:pt>
                <c:pt idx="1">
                  <c:v>7.2884707966858154E-3</c:v>
                </c:pt>
                <c:pt idx="2">
                  <c:v>8.2715674660204328E-3</c:v>
                </c:pt>
                <c:pt idx="3">
                  <c:v>1.0646143084403845E-2</c:v>
                </c:pt>
                <c:pt idx="4">
                  <c:v>1.9127411057594405E-2</c:v>
                </c:pt>
                <c:pt idx="5">
                  <c:v>2.0220014761291968E-2</c:v>
                </c:pt>
                <c:pt idx="6">
                  <c:v>2.2729376636730751E-2</c:v>
                </c:pt>
                <c:pt idx="7">
                  <c:v>2.650593505940561E-2</c:v>
                </c:pt>
                <c:pt idx="8">
                  <c:v>3.7721754136334606E-2</c:v>
                </c:pt>
                <c:pt idx="9">
                  <c:v>4.8158457367863512E-2</c:v>
                </c:pt>
                <c:pt idx="10">
                  <c:v>3.0614478614888193E-2</c:v>
                </c:pt>
                <c:pt idx="11">
                  <c:v>3.787963403148429E-2</c:v>
                </c:pt>
                <c:pt idx="12">
                  <c:v>4.4899927246746504E-2</c:v>
                </c:pt>
                <c:pt idx="13">
                  <c:v>4.4306657153812178E-2</c:v>
                </c:pt>
                <c:pt idx="14">
                  <c:v>6.8199702623170544E-2</c:v>
                </c:pt>
                <c:pt idx="15">
                  <c:v>3.7335560312296436E-2</c:v>
                </c:pt>
                <c:pt idx="16">
                  <c:v>5.0233503936694221E-2</c:v>
                </c:pt>
                <c:pt idx="17">
                  <c:v>5.657512535813429E-2</c:v>
                </c:pt>
                <c:pt idx="18">
                  <c:v>5.4874070913281885E-2</c:v>
                </c:pt>
                <c:pt idx="19">
                  <c:v>0.10889449636804438</c:v>
                </c:pt>
                <c:pt idx="20">
                  <c:v>3.5805632641094251E-2</c:v>
                </c:pt>
                <c:pt idx="21">
                  <c:v>4.019140485682552E-2</c:v>
                </c:pt>
                <c:pt idx="22">
                  <c:v>3.0590755570860991E-2</c:v>
                </c:pt>
                <c:pt idx="23">
                  <c:v>4.1741605180407343E-2</c:v>
                </c:pt>
                <c:pt idx="24">
                  <c:v>9.2814471939211884E-2</c:v>
                </c:pt>
                <c:pt idx="25">
                  <c:v>2.2057178460274732E-2</c:v>
                </c:pt>
                <c:pt idx="26">
                  <c:v>8.5882787129306704E-4</c:v>
                </c:pt>
                <c:pt idx="27">
                  <c:v>5.6185578915594924E-4</c:v>
                </c:pt>
                <c:pt idx="28">
                  <c:v>3.7917407832397895E-4</c:v>
                </c:pt>
                <c:pt idx="29">
                  <c:v>3.8138702283373497E-4</c:v>
                </c:pt>
                <c:pt idx="30">
                  <c:v>6.8667258487708666E-5</c:v>
                </c:pt>
              </c:numCache>
            </c:numRef>
          </c:val>
          <c:extLst>
            <c:ext xmlns:c16="http://schemas.microsoft.com/office/drawing/2014/chart" uri="{C3380CC4-5D6E-409C-BE32-E72D297353CC}">
              <c16:uniqueId val="{00000000-F87E-40FA-A8AD-4CADFAE36535}"/>
            </c:ext>
          </c:extLst>
        </c:ser>
        <c:dLbls>
          <c:showLegendKey val="0"/>
          <c:showVal val="0"/>
          <c:showCatName val="0"/>
          <c:showSerName val="0"/>
          <c:showPercent val="0"/>
          <c:showBubbleSize val="0"/>
        </c:dLbls>
        <c:gapWidth val="80"/>
        <c:axId val="849355112"/>
        <c:axId val="1"/>
      </c:barChart>
      <c:catAx>
        <c:axId val="84935511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4935511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9.2262038838760871E-2"/>
          <c:y val="4.035874439461883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47085201793722"/>
          <c:w val="0.89434653777573037"/>
          <c:h val="0.68609865470852016"/>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_Hidden14!$A$2:$A$41</c:f>
              <c:strCache>
                <c:ptCount val="40"/>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&gt;33 and &lt;=34</c:v>
                </c:pt>
                <c:pt idx="32">
                  <c:v>&gt;34 and &lt;=35</c:v>
                </c:pt>
                <c:pt idx="33">
                  <c:v>&gt;35 and &lt;=36</c:v>
                </c:pt>
                <c:pt idx="34">
                  <c:v>&gt;36 and &lt;=37</c:v>
                </c:pt>
                <c:pt idx="35">
                  <c:v>&gt;39 and &lt;=40</c:v>
                </c:pt>
                <c:pt idx="36">
                  <c:v>&gt;32 and &lt;=33</c:v>
                </c:pt>
                <c:pt idx="37">
                  <c:v>&gt;31 and &lt;=32</c:v>
                </c:pt>
                <c:pt idx="38">
                  <c:v>&gt;40 and &lt;=41</c:v>
                </c:pt>
                <c:pt idx="39">
                  <c:v>&gt;37 and &lt;=38</c:v>
                </c:pt>
              </c:strCache>
            </c:strRef>
          </c:cat>
          <c:val>
            <c:numRef>
              <c:f>_Hidden14!$B$2:$B$41</c:f>
              <c:numCache>
                <c:formatCode>General</c:formatCode>
                <c:ptCount val="40"/>
                <c:pt idx="0">
                  <c:v>5.0608824322744809E-5</c:v>
                </c:pt>
                <c:pt idx="1">
                  <c:v>1.6253701318541672E-3</c:v>
                </c:pt>
                <c:pt idx="2">
                  <c:v>2.6990943923017605E-3</c:v>
                </c:pt>
                <c:pt idx="3">
                  <c:v>1.1233088231828634E-3</c:v>
                </c:pt>
                <c:pt idx="4">
                  <c:v>2.0296043143368459E-2</c:v>
                </c:pt>
                <c:pt idx="5">
                  <c:v>2.0702130086183235E-3</c:v>
                </c:pt>
                <c:pt idx="6">
                  <c:v>4.1883551090811681E-3</c:v>
                </c:pt>
                <c:pt idx="7">
                  <c:v>5.6329052758238591E-3</c:v>
                </c:pt>
                <c:pt idx="8">
                  <c:v>7.2691023920592882E-3</c:v>
                </c:pt>
                <c:pt idx="9">
                  <c:v>9.049489070107343E-2</c:v>
                </c:pt>
                <c:pt idx="10">
                  <c:v>1.1358827741049678E-2</c:v>
                </c:pt>
                <c:pt idx="11">
                  <c:v>1.5455772235481984E-2</c:v>
                </c:pt>
                <c:pt idx="12">
                  <c:v>5.0427097914043158E-2</c:v>
                </c:pt>
                <c:pt idx="13">
                  <c:v>9.1448314488499997E-3</c:v>
                </c:pt>
                <c:pt idx="14">
                  <c:v>0.12557405857864193</c:v>
                </c:pt>
                <c:pt idx="15">
                  <c:v>1.190425314897417E-2</c:v>
                </c:pt>
                <c:pt idx="16">
                  <c:v>1.5608722677816848E-2</c:v>
                </c:pt>
                <c:pt idx="17">
                  <c:v>5.8597279507438656E-2</c:v>
                </c:pt>
                <c:pt idx="18">
                  <c:v>1.5235832264047755E-2</c:v>
                </c:pt>
                <c:pt idx="19">
                  <c:v>0.22835349409928313</c:v>
                </c:pt>
                <c:pt idx="20">
                  <c:v>2.1539193926396309E-2</c:v>
                </c:pt>
                <c:pt idx="21">
                  <c:v>9.9572326528075458E-3</c:v>
                </c:pt>
                <c:pt idx="22">
                  <c:v>1.3184706695088054E-2</c:v>
                </c:pt>
                <c:pt idx="23">
                  <c:v>8.4411894959771049E-3</c:v>
                </c:pt>
                <c:pt idx="24">
                  <c:v>0.21855004549972246</c:v>
                </c:pt>
                <c:pt idx="25">
                  <c:v>3.1582906872992915E-2</c:v>
                </c:pt>
                <c:pt idx="26">
                  <c:v>1.4849308733912016E-3</c:v>
                </c:pt>
                <c:pt idx="27">
                  <c:v>7.8082385280948225E-4</c:v>
                </c:pt>
                <c:pt idx="28">
                  <c:v>6.267399691262639E-4</c:v>
                </c:pt>
                <c:pt idx="29">
                  <c:v>1.4336331212944272E-2</c:v>
                </c:pt>
                <c:pt idx="30">
                  <c:v>2.122817249695663E-3</c:v>
                </c:pt>
                <c:pt idx="31">
                  <c:v>1.6547486191606223E-6</c:v>
                </c:pt>
                <c:pt idx="32">
                  <c:v>3.2504569116163497E-5</c:v>
                </c:pt>
                <c:pt idx="33">
                  <c:v>7.0833709154913455E-6</c:v>
                </c:pt>
                <c:pt idx="34">
                  <c:v>7.6037316477066998E-6</c:v>
                </c:pt>
                <c:pt idx="35">
                  <c:v>2.0120688415435487E-5</c:v>
                </c:pt>
                <c:pt idx="36">
                  <c:v>1.8295791738227517E-5</c:v>
                </c:pt>
                <c:pt idx="37">
                  <c:v>1.8951779376434014E-4</c:v>
                </c:pt>
                <c:pt idx="38">
                  <c:v>5.9906228102443447E-6</c:v>
                </c:pt>
                <c:pt idx="39">
                  <c:v>2.4896470858476397E-7</c:v>
                </c:pt>
              </c:numCache>
            </c:numRef>
          </c:val>
          <c:extLst>
            <c:ext xmlns:c16="http://schemas.microsoft.com/office/drawing/2014/chart" uri="{C3380CC4-5D6E-409C-BE32-E72D297353CC}">
              <c16:uniqueId val="{00000000-0C37-41C5-A09D-20F0C74F7276}"/>
            </c:ext>
          </c:extLst>
        </c:ser>
        <c:dLbls>
          <c:showLegendKey val="0"/>
          <c:showVal val="0"/>
          <c:showCatName val="0"/>
          <c:showSerName val="0"/>
          <c:showPercent val="0"/>
          <c:showBubbleSize val="0"/>
        </c:dLbls>
        <c:gapWidth val="80"/>
        <c:axId val="845864464"/>
        <c:axId val="1"/>
      </c:barChart>
      <c:catAx>
        <c:axId val="84586446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4586446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2917942716700939"/>
          <c:y val="4.0358744394618833E-2"/>
        </c:manualLayout>
      </c:layout>
      <c:overlay val="0"/>
      <c:spPr>
        <a:noFill/>
        <a:ln w="3175">
          <a:solidFill>
            <a:srgbClr val="000000"/>
          </a:solidFill>
          <a:prstDash val="solid"/>
        </a:ln>
      </c:spPr>
    </c:title>
    <c:autoTitleDeleted val="0"/>
    <c:plotArea>
      <c:layout>
        <c:manualLayout>
          <c:layoutTarget val="inner"/>
          <c:xMode val="edge"/>
          <c:yMode val="edge"/>
          <c:x val="8.6626204100229823E-2"/>
          <c:y val="0.1547085201793722"/>
          <c:w val="0.89209792643570007"/>
          <c:h val="0.71748878923766812"/>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numRef>
              <c:f>_Hidden15!$A$2:$A$30</c:f>
              <c:numCache>
                <c:formatCode>General</c:formatCode>
                <c:ptCount val="29"/>
                <c:pt idx="0">
                  <c:v>1990</c:v>
                </c:pt>
                <c:pt idx="1">
                  <c:v>1992</c:v>
                </c:pt>
                <c:pt idx="2">
                  <c:v>1993</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numCache>
            </c:numRef>
          </c:cat>
          <c:val>
            <c:numRef>
              <c:f>_Hidden15!$B$2:$B$30</c:f>
              <c:numCache>
                <c:formatCode>General</c:formatCode>
                <c:ptCount val="29"/>
                <c:pt idx="0">
                  <c:v>5.4809470803058111E-6</c:v>
                </c:pt>
                <c:pt idx="1">
                  <c:v>5.7096525654860543E-7</c:v>
                </c:pt>
                <c:pt idx="2">
                  <c:v>2.8071524001232078E-6</c:v>
                </c:pt>
                <c:pt idx="3">
                  <c:v>6.5385861901711503E-6</c:v>
                </c:pt>
                <c:pt idx="4">
                  <c:v>1.8747101327573148E-5</c:v>
                </c:pt>
                <c:pt idx="5">
                  <c:v>1.461680278094872E-5</c:v>
                </c:pt>
                <c:pt idx="6">
                  <c:v>1.1038162940398084E-4</c:v>
                </c:pt>
                <c:pt idx="7">
                  <c:v>5.0243781005253796E-5</c:v>
                </c:pt>
                <c:pt idx="8">
                  <c:v>3.9649914232156179E-5</c:v>
                </c:pt>
                <c:pt idx="9">
                  <c:v>2.4108171046172263E-4</c:v>
                </c:pt>
                <c:pt idx="10">
                  <c:v>1.0986664731946385E-3</c:v>
                </c:pt>
                <c:pt idx="11">
                  <c:v>2.5768946497365906E-3</c:v>
                </c:pt>
                <c:pt idx="12">
                  <c:v>5.3065945117900396E-3</c:v>
                </c:pt>
                <c:pt idx="13">
                  <c:v>1.5656880519999982E-3</c:v>
                </c:pt>
                <c:pt idx="14">
                  <c:v>8.4159940897697485E-4</c:v>
                </c:pt>
                <c:pt idx="15">
                  <c:v>1.417607480020707E-3</c:v>
                </c:pt>
                <c:pt idx="16">
                  <c:v>1.1998928751121978E-2</c:v>
                </c:pt>
                <c:pt idx="17">
                  <c:v>2.0065107368606637E-2</c:v>
                </c:pt>
                <c:pt idx="18">
                  <c:v>1.2581494602970689E-2</c:v>
                </c:pt>
                <c:pt idx="19">
                  <c:v>3.3687014698872949E-3</c:v>
                </c:pt>
                <c:pt idx="20">
                  <c:v>5.9226054022630476E-3</c:v>
                </c:pt>
                <c:pt idx="21">
                  <c:v>1.4007436694783423E-2</c:v>
                </c:pt>
                <c:pt idx="22">
                  <c:v>5.6214150332668564E-2</c:v>
                </c:pt>
                <c:pt idx="23">
                  <c:v>0.13361725792231841</c:v>
                </c:pt>
                <c:pt idx="24">
                  <c:v>9.7916018813459835E-2</c:v>
                </c:pt>
                <c:pt idx="25">
                  <c:v>0.15556454091254701</c:v>
                </c:pt>
                <c:pt idx="26">
                  <c:v>0.31559415444446892</c:v>
                </c:pt>
                <c:pt idx="27">
                  <c:v>0.15344170852153272</c:v>
                </c:pt>
                <c:pt idx="28">
                  <c:v>6.410725597513699E-3</c:v>
                </c:pt>
              </c:numCache>
            </c:numRef>
          </c:val>
          <c:extLst>
            <c:ext xmlns:c16="http://schemas.microsoft.com/office/drawing/2014/chart" uri="{C3380CC4-5D6E-409C-BE32-E72D297353CC}">
              <c16:uniqueId val="{00000000-2865-401D-B095-C8F3B9A36751}"/>
            </c:ext>
          </c:extLst>
        </c:ser>
        <c:dLbls>
          <c:showLegendKey val="0"/>
          <c:showVal val="0"/>
          <c:showCatName val="0"/>
          <c:showSerName val="0"/>
          <c:showPercent val="0"/>
          <c:showBubbleSize val="0"/>
        </c:dLbls>
        <c:gapWidth val="80"/>
        <c:axId val="841294792"/>
        <c:axId val="1"/>
      </c:barChart>
      <c:catAx>
        <c:axId val="841294792"/>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4129479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7.4404870031258763E-3"/>
          <c:y val="4.100232350948924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717557345304209"/>
          <c:w val="0.89434653777573037"/>
          <c:h val="0.76082089178718926"/>
        </c:manualLayout>
      </c:layout>
      <c:barChart>
        <c:barDir val="col"/>
        <c:grouping val="clustered"/>
        <c:varyColors val="0"/>
        <c:ser>
          <c:idx val="0"/>
          <c:order val="0"/>
          <c:tx>
            <c:strRef>
              <c:f>_Hidden16!$B$1:$B$1</c:f>
              <c:strCache>
                <c:ptCount val="1"/>
                <c:pt idx="0">
                  <c:v>In % of the Portfolio Amount</c:v>
                </c:pt>
              </c:strCache>
            </c:strRef>
          </c:tx>
          <c:spPr>
            <a:solidFill>
              <a:srgbClr val="00915A"/>
            </a:solidFill>
            <a:ln w="3175">
              <a:solidFill>
                <a:srgbClr val="00800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_Hidden16!$B$2:$B$6</c:f>
              <c:numCache>
                <c:formatCode>General</c:formatCode>
                <c:ptCount val="5"/>
                <c:pt idx="0">
                  <c:v>0.16575809523361817</c:v>
                </c:pt>
                <c:pt idx="1">
                  <c:v>0.34665381300872822</c:v>
                </c:pt>
                <c:pt idx="2">
                  <c:v>0.25770095084386796</c:v>
                </c:pt>
                <c:pt idx="3">
                  <c:v>0.10593881868903636</c:v>
                </c:pt>
                <c:pt idx="4">
                  <c:v>0.12394832222474927</c:v>
                </c:pt>
              </c:numCache>
            </c:numRef>
          </c:val>
          <c:extLst>
            <c:ext xmlns:c16="http://schemas.microsoft.com/office/drawing/2014/chart" uri="{C3380CC4-5D6E-409C-BE32-E72D297353CC}">
              <c16:uniqueId val="{00000000-A51D-4792-BA10-E872F8089713}"/>
            </c:ext>
          </c:extLst>
        </c:ser>
        <c:ser>
          <c:idx val="1"/>
          <c:order val="1"/>
          <c:tx>
            <c:strRef>
              <c:f>_Hidden16!$C$1:$C$1</c:f>
              <c:strCache>
                <c:ptCount val="1"/>
                <c:pt idx="0">
                  <c:v>In % Number Of Borrowers</c:v>
                </c:pt>
              </c:strCache>
            </c:strRef>
          </c:tx>
          <c:spPr>
            <a:solidFill>
              <a:srgbClr val="FF8040"/>
            </a:solidFill>
            <a:ln w="3175">
              <a:solidFill>
                <a:srgbClr val="FF804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_Hidden16!$C$2:$C$6</c:f>
              <c:numCache>
                <c:formatCode>General</c:formatCode>
                <c:ptCount val="5"/>
                <c:pt idx="0">
                  <c:v>0.48559095122034945</c:v>
                </c:pt>
                <c:pt idx="1">
                  <c:v>0.30930108818784113</c:v>
                </c:pt>
                <c:pt idx="2">
                  <c:v>0.13862380282173631</c:v>
                </c:pt>
                <c:pt idx="3">
                  <c:v>4.0669733273831998E-2</c:v>
                </c:pt>
                <c:pt idx="4">
                  <c:v>2.5814424496241117E-2</c:v>
                </c:pt>
              </c:numCache>
            </c:numRef>
          </c:val>
          <c:extLst>
            <c:ext xmlns:c16="http://schemas.microsoft.com/office/drawing/2014/chart" uri="{C3380CC4-5D6E-409C-BE32-E72D297353CC}">
              <c16:uniqueId val="{00000001-A51D-4792-BA10-E872F8089713}"/>
            </c:ext>
          </c:extLst>
        </c:ser>
        <c:dLbls>
          <c:showLegendKey val="0"/>
          <c:showVal val="0"/>
          <c:showCatName val="0"/>
          <c:showSerName val="0"/>
          <c:showPercent val="0"/>
          <c:showBubbleSize val="0"/>
        </c:dLbls>
        <c:gapWidth val="150"/>
        <c:axId val="841295120"/>
        <c:axId val="1"/>
      </c:barChart>
      <c:catAx>
        <c:axId val="841295120"/>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41295120"/>
        <c:crosses val="autoZero"/>
        <c:crossBetween val="between"/>
      </c:valAx>
      <c:spPr>
        <a:noFill/>
        <a:ln w="25400">
          <a:noFill/>
        </a:ln>
      </c:spPr>
    </c:plotArea>
    <c:legend>
      <c:legendPos val="r"/>
      <c:layout>
        <c:manualLayout>
          <c:xMode val="edge"/>
          <c:yMode val="edge"/>
          <c:x val="0.7232153367038352"/>
          <c:y val="0.11845115680519114"/>
          <c:w val="0.27083372691378188"/>
          <c:h val="7.9726740157340187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9.5238242866819922E-2"/>
          <c:y val="6.4896942111858494E-2"/>
        </c:manualLayout>
      </c:layout>
      <c:overlay val="0"/>
      <c:spPr>
        <a:noFill/>
        <a:ln w="3175">
          <a:solidFill>
            <a:srgbClr val="000000"/>
          </a:solidFill>
          <a:prstDash val="solid"/>
        </a:ln>
      </c:spPr>
    </c:title>
    <c:autoTitleDeleted val="0"/>
    <c:plotArea>
      <c:layout>
        <c:manualLayout>
          <c:layoutTarget val="inner"/>
          <c:xMode val="edge"/>
          <c:yMode val="edge"/>
          <c:x val="9.0476330723478923E-2"/>
          <c:y val="0.25073818543218057"/>
          <c:w val="0.88730296270920561"/>
          <c:h val="0.56047359096605065"/>
        </c:manualLayout>
      </c:layout>
      <c:barChart>
        <c:barDir val="col"/>
        <c:grouping val="clustered"/>
        <c:varyColors val="0"/>
        <c:ser>
          <c:idx val="0"/>
          <c:order val="0"/>
          <c:tx>
            <c:strRef>
              <c:f>_Hidden17!$B$1:$B$1</c:f>
              <c:strCache>
                <c:ptCount val="1"/>
              </c:strCache>
            </c:strRef>
          </c:tx>
          <c:spPr>
            <a:solidFill>
              <a:srgbClr val="00915A"/>
            </a:solidFill>
            <a:ln w="3175">
              <a:solidFill>
                <a:srgbClr val="008000"/>
              </a:solidFill>
              <a:prstDash val="solid"/>
            </a:ln>
          </c:spPr>
          <c:invertIfNegative val="0"/>
          <c:cat>
            <c:strRef>
              <c:f>_Hidden17!$A$2:$A$19</c:f>
              <c:strCache>
                <c:ptCount val="18"/>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pt idx="13">
                  <c:v>6.5 - 7%</c:v>
                </c:pt>
                <c:pt idx="14">
                  <c:v>8.5 - 9%</c:v>
                </c:pt>
                <c:pt idx="15">
                  <c:v>7 - 7.5%</c:v>
                </c:pt>
                <c:pt idx="16">
                  <c:v>8 - 8.5%</c:v>
                </c:pt>
                <c:pt idx="17">
                  <c:v>7.5 - 8%</c:v>
                </c:pt>
              </c:strCache>
            </c:strRef>
          </c:cat>
          <c:val>
            <c:numRef>
              <c:f>_Hidden17!$B$2:$B$19</c:f>
              <c:numCache>
                <c:formatCode>General</c:formatCode>
                <c:ptCount val="18"/>
                <c:pt idx="0">
                  <c:v>5.0780691413561804E-3</c:v>
                </c:pt>
                <c:pt idx="1">
                  <c:v>3.8248010338179476E-2</c:v>
                </c:pt>
                <c:pt idx="2">
                  <c:v>0.2815435128567858</c:v>
                </c:pt>
                <c:pt idx="3">
                  <c:v>0.55160732242355026</c:v>
                </c:pt>
                <c:pt idx="4">
                  <c:v>7.5389637812319832E-2</c:v>
                </c:pt>
                <c:pt idx="5">
                  <c:v>3.4665359538797111E-2</c:v>
                </c:pt>
                <c:pt idx="6">
                  <c:v>8.4675344452422828E-3</c:v>
                </c:pt>
                <c:pt idx="7">
                  <c:v>3.0441955200824103E-3</c:v>
                </c:pt>
                <c:pt idx="8">
                  <c:v>1.1887652744350709E-3</c:v>
                </c:pt>
                <c:pt idx="9">
                  <c:v>4.81821276583609E-4</c:v>
                </c:pt>
                <c:pt idx="10">
                  <c:v>2.3069704454281988E-4</c:v>
                </c:pt>
                <c:pt idx="11">
                  <c:v>4.2003259764174591E-5</c:v>
                </c:pt>
                <c:pt idx="12">
                  <c:v>5.9655299738585103E-6</c:v>
                </c:pt>
                <c:pt idx="13">
                  <c:v>1.2294342109823336E-6</c:v>
                </c:pt>
                <c:pt idx="14">
                  <c:v>1.1990895696623633E-6</c:v>
                </c:pt>
                <c:pt idx="15">
                  <c:v>2.4909003424885429E-7</c:v>
                </c:pt>
                <c:pt idx="16">
                  <c:v>2.7731759529796597E-6</c:v>
                </c:pt>
                <c:pt idx="17">
                  <c:v>1.6547486191606251E-6</c:v>
                </c:pt>
              </c:numCache>
            </c:numRef>
          </c:val>
          <c:extLst>
            <c:ext xmlns:c16="http://schemas.microsoft.com/office/drawing/2014/chart" uri="{C3380CC4-5D6E-409C-BE32-E72D297353CC}">
              <c16:uniqueId val="{00000000-ADCA-4BAF-8C39-15993063C60B}"/>
            </c:ext>
          </c:extLst>
        </c:ser>
        <c:dLbls>
          <c:showLegendKey val="0"/>
          <c:showVal val="0"/>
          <c:showCatName val="0"/>
          <c:showSerName val="0"/>
          <c:showPercent val="0"/>
          <c:showBubbleSize val="0"/>
        </c:dLbls>
        <c:gapWidth val="80"/>
        <c:axId val="1045763888"/>
        <c:axId val="1"/>
      </c:barChart>
      <c:catAx>
        <c:axId val="104576388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4576388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6095286635577819"/>
          <c:y val="4.1474747702035263E-2"/>
        </c:manualLayout>
      </c:layout>
      <c:overlay val="0"/>
      <c:spPr>
        <a:noFill/>
        <a:ln w="3175">
          <a:solidFill>
            <a:srgbClr val="000000"/>
          </a:solidFill>
          <a:prstDash val="solid"/>
        </a:ln>
      </c:spPr>
    </c:title>
    <c:autoTitleDeleted val="0"/>
    <c:plotArea>
      <c:layout>
        <c:manualLayout>
          <c:layoutTarget val="inner"/>
          <c:xMode val="edge"/>
          <c:yMode val="edge"/>
          <c:x val="0.44381034934960817"/>
          <c:y val="0.44700561412193557"/>
          <c:w val="0.11428592687114374"/>
          <c:h val="0.27649831801356839"/>
        </c:manualLayout>
      </c:layout>
      <c:pieChart>
        <c:varyColors val="1"/>
        <c:ser>
          <c:idx val="0"/>
          <c:order val="0"/>
          <c:tx>
            <c:strRef>
              <c:f>_Hidden18!$B$1:$B$1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966D-423A-8E1C-0C8E8FB1F1C8}"/>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966D-423A-8E1C-0C8E8FB1F1C8}"/>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966D-423A-8E1C-0C8E8FB1F1C8}"/>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_Hidden18!$A$2:$A$4</c:f>
              <c:strCache>
                <c:ptCount val="3"/>
                <c:pt idx="0">
                  <c:v>Variable With Cap</c:v>
                </c:pt>
                <c:pt idx="1">
                  <c:v>Variable</c:v>
                </c:pt>
                <c:pt idx="2">
                  <c:v>Fixed</c:v>
                </c:pt>
              </c:strCache>
            </c:strRef>
          </c:cat>
          <c:val>
            <c:numRef>
              <c:f>_Hidden18!$B$2:$B$4</c:f>
              <c:numCache>
                <c:formatCode>General</c:formatCode>
                <c:ptCount val="3"/>
                <c:pt idx="0">
                  <c:v>2726000238.0999842</c:v>
                </c:pt>
                <c:pt idx="1">
                  <c:v>31456874.70000001</c:v>
                </c:pt>
                <c:pt idx="2">
                  <c:v>12403045038.110064</c:v>
                </c:pt>
              </c:numCache>
            </c:numRef>
          </c:val>
          <c:extLst>
            <c:ext xmlns:c16="http://schemas.microsoft.com/office/drawing/2014/chart" uri="{C3380CC4-5D6E-409C-BE32-E72D297353CC}">
              <c16:uniqueId val="{00000003-966D-423A-8E1C-0C8E8FB1F1C8}"/>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19903691813804172"/>
          <c:y val="5.8020477815699661E-2"/>
        </c:manualLayout>
      </c:layout>
      <c:overlay val="0"/>
      <c:spPr>
        <a:noFill/>
        <a:ln w="3175">
          <a:solidFill>
            <a:srgbClr val="000000"/>
          </a:solidFill>
          <a:prstDash val="solid"/>
        </a:ln>
      </c:spPr>
    </c:title>
    <c:autoTitleDeleted val="0"/>
    <c:plotArea>
      <c:layout>
        <c:manualLayout>
          <c:layoutTarget val="inner"/>
          <c:xMode val="edge"/>
          <c:yMode val="edge"/>
          <c:x val="9.1492776886035312E-2"/>
          <c:y val="0.21501706484641639"/>
          <c:w val="0.8860353130016051"/>
          <c:h val="0.49829351535836175"/>
        </c:manualLayout>
      </c:layout>
      <c:barChart>
        <c:barDir val="col"/>
        <c:grouping val="clustered"/>
        <c:varyColors val="0"/>
        <c:ser>
          <c:idx val="0"/>
          <c:order val="0"/>
          <c:tx>
            <c:strRef>
              <c:f>_Hidden19!$B$1:$B$1</c:f>
              <c:strCache>
                <c:ptCount val="1"/>
              </c:strCache>
            </c:strRef>
          </c:tx>
          <c:spPr>
            <a:solidFill>
              <a:srgbClr val="00915A"/>
            </a:solidFill>
            <a:ln w="3175">
              <a:solidFill>
                <a:srgbClr val="008000"/>
              </a:solidFill>
              <a:prstDash val="solid"/>
            </a:ln>
          </c:spPr>
          <c:invertIfNegative val="0"/>
          <c:cat>
            <c:strRef>
              <c:f>_Hidden19!$A$2:$A$17</c:f>
              <c:strCache>
                <c:ptCount val="16"/>
                <c:pt idx="0">
                  <c:v>2021</c:v>
                </c:pt>
                <c:pt idx="1">
                  <c:v>2022</c:v>
                </c:pt>
                <c:pt idx="2">
                  <c:v>2023</c:v>
                </c:pt>
                <c:pt idx="3">
                  <c:v>2024</c:v>
                </c:pt>
                <c:pt idx="4">
                  <c:v>2025</c:v>
                </c:pt>
                <c:pt idx="5">
                  <c:v>2026</c:v>
                </c:pt>
                <c:pt idx="6">
                  <c:v>2027</c:v>
                </c:pt>
                <c:pt idx="7">
                  <c:v>2028</c:v>
                </c:pt>
                <c:pt idx="8">
                  <c:v>2029</c:v>
                </c:pt>
                <c:pt idx="9">
                  <c:v>2030</c:v>
                </c:pt>
                <c:pt idx="10">
                  <c:v>2031</c:v>
                </c:pt>
                <c:pt idx="11">
                  <c:v>2033</c:v>
                </c:pt>
                <c:pt idx="12">
                  <c:v>2034</c:v>
                </c:pt>
                <c:pt idx="13">
                  <c:v>2035</c:v>
                </c:pt>
                <c:pt idx="14">
                  <c:v>2036</c:v>
                </c:pt>
                <c:pt idx="15">
                  <c:v>Fixed To Maturity</c:v>
                </c:pt>
              </c:strCache>
            </c:strRef>
          </c:cat>
          <c:val>
            <c:numRef>
              <c:f>_Hidden19!$B$2:$B$17</c:f>
              <c:numCache>
                <c:formatCode>General</c:formatCode>
                <c:ptCount val="16"/>
                <c:pt idx="0">
                  <c:v>3.4947467088231911E-2</c:v>
                </c:pt>
                <c:pt idx="1">
                  <c:v>4.1573239830460844E-2</c:v>
                </c:pt>
                <c:pt idx="2">
                  <c:v>2.362168156339749E-2</c:v>
                </c:pt>
                <c:pt idx="3">
                  <c:v>1.8584097091605044E-2</c:v>
                </c:pt>
                <c:pt idx="4">
                  <c:v>8.4449488826670895E-3</c:v>
                </c:pt>
                <c:pt idx="5">
                  <c:v>8.9624401228585639E-3</c:v>
                </c:pt>
                <c:pt idx="6">
                  <c:v>5.6289845620237011E-3</c:v>
                </c:pt>
                <c:pt idx="7">
                  <c:v>3.3149443666008879E-3</c:v>
                </c:pt>
                <c:pt idx="8">
                  <c:v>6.3623656558242526E-3</c:v>
                </c:pt>
                <c:pt idx="9">
                  <c:v>6.7107511603032655E-4</c:v>
                </c:pt>
                <c:pt idx="10">
                  <c:v>3.2980437918409268E-6</c:v>
                </c:pt>
                <c:pt idx="11">
                  <c:v>5.9523098332585778E-3</c:v>
                </c:pt>
                <c:pt idx="12">
                  <c:v>1.8341351560924906E-2</c:v>
                </c:pt>
                <c:pt idx="13">
                  <c:v>1.2725856470949311E-3</c:v>
                </c:pt>
                <c:pt idx="14">
                  <c:v>1.451930666998298E-5</c:v>
                </c:pt>
                <c:pt idx="15">
                  <c:v>0.82230469132855966</c:v>
                </c:pt>
              </c:numCache>
            </c:numRef>
          </c:val>
          <c:extLst>
            <c:ext xmlns:c16="http://schemas.microsoft.com/office/drawing/2014/chart" uri="{C3380CC4-5D6E-409C-BE32-E72D297353CC}">
              <c16:uniqueId val="{00000000-CFA1-4F53-9E83-8B2F832BFF74}"/>
            </c:ext>
          </c:extLst>
        </c:ser>
        <c:dLbls>
          <c:showLegendKey val="0"/>
          <c:showVal val="0"/>
          <c:showCatName val="0"/>
          <c:showSerName val="0"/>
          <c:showPercent val="0"/>
          <c:showBubbleSize val="0"/>
        </c:dLbls>
        <c:gapWidth val="80"/>
        <c:axId val="1045757328"/>
        <c:axId val="1"/>
      </c:barChart>
      <c:catAx>
        <c:axId val="104575732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4575732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4287BA07-D9D7-43E3-A1F9-BF7F2EC6A28A}"/>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16</xdr:col>
      <xdr:colOff>0</xdr:colOff>
      <xdr:row>12</xdr:row>
      <xdr:rowOff>0</xdr:rowOff>
    </xdr:to>
    <xdr:graphicFrame macro="">
      <xdr:nvGraphicFramePr>
        <xdr:cNvPr id="1026" name="Chart 2">
          <a:extLst>
            <a:ext uri="{FF2B5EF4-FFF2-40B4-BE49-F238E27FC236}">
              <a16:creationId xmlns:a16="http://schemas.microsoft.com/office/drawing/2014/main" id="{FB1A0B48-71D9-4AE9-BC47-0BC3E5939D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19</xdr:col>
      <xdr:colOff>0</xdr:colOff>
      <xdr:row>15</xdr:row>
      <xdr:rowOff>0</xdr:rowOff>
    </xdr:to>
    <xdr:graphicFrame macro="">
      <xdr:nvGraphicFramePr>
        <xdr:cNvPr id="1029" name="Chart 5">
          <a:extLst>
            <a:ext uri="{FF2B5EF4-FFF2-40B4-BE49-F238E27FC236}">
              <a16:creationId xmlns:a16="http://schemas.microsoft.com/office/drawing/2014/main" id="{FC0A53E1-2C3C-4DE5-B0BF-8CBBC2349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16</xdr:col>
      <xdr:colOff>0</xdr:colOff>
      <xdr:row>18</xdr:row>
      <xdr:rowOff>0</xdr:rowOff>
    </xdr:to>
    <xdr:graphicFrame macro="">
      <xdr:nvGraphicFramePr>
        <xdr:cNvPr id="1030" name="Chart 6">
          <a:extLst>
            <a:ext uri="{FF2B5EF4-FFF2-40B4-BE49-F238E27FC236}">
              <a16:creationId xmlns:a16="http://schemas.microsoft.com/office/drawing/2014/main" id="{53600818-142F-4F86-811F-583654FB59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18</xdr:col>
      <xdr:colOff>0</xdr:colOff>
      <xdr:row>21</xdr:row>
      <xdr:rowOff>0</xdr:rowOff>
    </xdr:to>
    <xdr:graphicFrame macro="">
      <xdr:nvGraphicFramePr>
        <xdr:cNvPr id="1031" name="Chart 7">
          <a:extLst>
            <a:ext uri="{FF2B5EF4-FFF2-40B4-BE49-F238E27FC236}">
              <a16:creationId xmlns:a16="http://schemas.microsoft.com/office/drawing/2014/main" id="{D52667AD-0182-42C9-A359-2FB44863A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17</xdr:col>
      <xdr:colOff>0</xdr:colOff>
      <xdr:row>24</xdr:row>
      <xdr:rowOff>0</xdr:rowOff>
    </xdr:to>
    <xdr:graphicFrame macro="">
      <xdr:nvGraphicFramePr>
        <xdr:cNvPr id="1032" name="Chart 8">
          <a:extLst>
            <a:ext uri="{FF2B5EF4-FFF2-40B4-BE49-F238E27FC236}">
              <a16:creationId xmlns:a16="http://schemas.microsoft.com/office/drawing/2014/main" id="{4E7EC985-A36A-44BA-9EC3-6F5A7F2964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19</xdr:col>
      <xdr:colOff>0</xdr:colOff>
      <xdr:row>26</xdr:row>
      <xdr:rowOff>0</xdr:rowOff>
    </xdr:to>
    <xdr:graphicFrame macro="">
      <xdr:nvGraphicFramePr>
        <xdr:cNvPr id="1033" name="Chart 9">
          <a:extLst>
            <a:ext uri="{FF2B5EF4-FFF2-40B4-BE49-F238E27FC236}">
              <a16:creationId xmlns:a16="http://schemas.microsoft.com/office/drawing/2014/main" id="{A560098A-4BBD-41B4-AA76-664D1A71C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16</xdr:col>
      <xdr:colOff>0</xdr:colOff>
      <xdr:row>29</xdr:row>
      <xdr:rowOff>0</xdr:rowOff>
    </xdr:to>
    <xdr:graphicFrame macro="">
      <xdr:nvGraphicFramePr>
        <xdr:cNvPr id="1035" name="Chart 11">
          <a:extLst>
            <a:ext uri="{FF2B5EF4-FFF2-40B4-BE49-F238E27FC236}">
              <a16:creationId xmlns:a16="http://schemas.microsoft.com/office/drawing/2014/main" id="{51C86B76-AD49-4545-BEF0-D49DEDEB90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14</xdr:col>
      <xdr:colOff>0</xdr:colOff>
      <xdr:row>31</xdr:row>
      <xdr:rowOff>0</xdr:rowOff>
    </xdr:to>
    <xdr:graphicFrame macro="">
      <xdr:nvGraphicFramePr>
        <xdr:cNvPr id="1036" name="Chart 12">
          <a:extLst>
            <a:ext uri="{FF2B5EF4-FFF2-40B4-BE49-F238E27FC236}">
              <a16:creationId xmlns:a16="http://schemas.microsoft.com/office/drawing/2014/main" id="{778F9A83-E514-476E-9E79-EE12DE083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16</xdr:col>
      <xdr:colOff>0</xdr:colOff>
      <xdr:row>35</xdr:row>
      <xdr:rowOff>0</xdr:rowOff>
    </xdr:to>
    <xdr:graphicFrame macro="">
      <xdr:nvGraphicFramePr>
        <xdr:cNvPr id="1039" name="Chart 15">
          <a:extLst>
            <a:ext uri="{FF2B5EF4-FFF2-40B4-BE49-F238E27FC236}">
              <a16:creationId xmlns:a16="http://schemas.microsoft.com/office/drawing/2014/main" id="{45ED3064-9F28-46A7-BC92-522FC2587D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19</xdr:col>
      <xdr:colOff>0</xdr:colOff>
      <xdr:row>38</xdr:row>
      <xdr:rowOff>0</xdr:rowOff>
    </xdr:to>
    <xdr:graphicFrame macro="">
      <xdr:nvGraphicFramePr>
        <xdr:cNvPr id="1040" name="Chart 16">
          <a:extLst>
            <a:ext uri="{FF2B5EF4-FFF2-40B4-BE49-F238E27FC236}">
              <a16:creationId xmlns:a16="http://schemas.microsoft.com/office/drawing/2014/main" id="{80E9FA50-6F1D-45CD-80C3-3AF0D63124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13</xdr:col>
      <xdr:colOff>0</xdr:colOff>
      <xdr:row>41</xdr:row>
      <xdr:rowOff>0</xdr:rowOff>
    </xdr:to>
    <xdr:graphicFrame macro="">
      <xdr:nvGraphicFramePr>
        <xdr:cNvPr id="1041" name="Chart 17">
          <a:extLst>
            <a:ext uri="{FF2B5EF4-FFF2-40B4-BE49-F238E27FC236}">
              <a16:creationId xmlns:a16="http://schemas.microsoft.com/office/drawing/2014/main" id="{A446BAA2-152B-4094-B856-4E381DE5A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14</xdr:col>
      <xdr:colOff>0</xdr:colOff>
      <xdr:row>45</xdr:row>
      <xdr:rowOff>0</xdr:rowOff>
    </xdr:to>
    <xdr:graphicFrame macro="">
      <xdr:nvGraphicFramePr>
        <xdr:cNvPr id="1044" name="Chart 20">
          <a:extLst>
            <a:ext uri="{FF2B5EF4-FFF2-40B4-BE49-F238E27FC236}">
              <a16:creationId xmlns:a16="http://schemas.microsoft.com/office/drawing/2014/main" id="{AB56188F-ECC5-46FD-8B42-276993B1EF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15</xdr:col>
      <xdr:colOff>0</xdr:colOff>
      <xdr:row>48</xdr:row>
      <xdr:rowOff>0</xdr:rowOff>
    </xdr:to>
    <xdr:graphicFrame macro="">
      <xdr:nvGraphicFramePr>
        <xdr:cNvPr id="1045" name="Chart 21">
          <a:extLst>
            <a:ext uri="{FF2B5EF4-FFF2-40B4-BE49-F238E27FC236}">
              <a16:creationId xmlns:a16="http://schemas.microsoft.com/office/drawing/2014/main" id="{7637961D-BB16-455D-A5C1-C946321A7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17</xdr:col>
      <xdr:colOff>0</xdr:colOff>
      <xdr:row>52</xdr:row>
      <xdr:rowOff>0</xdr:rowOff>
    </xdr:to>
    <xdr:graphicFrame macro="">
      <xdr:nvGraphicFramePr>
        <xdr:cNvPr id="1046" name="Chart 22">
          <a:extLst>
            <a:ext uri="{FF2B5EF4-FFF2-40B4-BE49-F238E27FC236}">
              <a16:creationId xmlns:a16="http://schemas.microsoft.com/office/drawing/2014/main" id="{3F78B396-CF37-4B8A-AEBC-B769B5FBA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19</xdr:col>
      <xdr:colOff>0</xdr:colOff>
      <xdr:row>56</xdr:row>
      <xdr:rowOff>0</xdr:rowOff>
    </xdr:to>
    <xdr:graphicFrame macro="">
      <xdr:nvGraphicFramePr>
        <xdr:cNvPr id="1047" name="Chart 23">
          <a:extLst>
            <a:ext uri="{FF2B5EF4-FFF2-40B4-BE49-F238E27FC236}">
              <a16:creationId xmlns:a16="http://schemas.microsoft.com/office/drawing/2014/main" id="{6F967BE3-9BCD-4E78-BE0E-33013275A8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5CB5C7C1-3949-4287-BA2A-5B4E1FB07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9445625</xdr:colOff>
      <xdr:row>1</xdr:row>
      <xdr:rowOff>5191125</xdr:rowOff>
    </xdr:to>
    <xdr:graphicFrame macro="">
      <xdr:nvGraphicFramePr>
        <xdr:cNvPr id="1026" name="Chart 2">
          <a:extLst>
            <a:ext uri="{FF2B5EF4-FFF2-40B4-BE49-F238E27FC236}">
              <a16:creationId xmlns:a16="http://schemas.microsoft.com/office/drawing/2014/main" id="{0ED850F4-512F-4988-8DD6-90048C2DF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67469" TargetMode="External"/><Relationship Id="rId2" Type="http://schemas.openxmlformats.org/officeDocument/2006/relationships/hyperlink" Target="mailto:BD@155375" TargetMode="External"/><Relationship Id="rId1" Type="http://schemas.openxmlformats.org/officeDocument/2006/relationships/hyperlink" Target="mailto:BD@155374" TargetMode="External"/><Relationship Id="rId6" Type="http://schemas.openxmlformats.org/officeDocument/2006/relationships/printerSettings" Target="../printerSettings/printerSettings7.bin"/><Relationship Id="rId5" Type="http://schemas.openxmlformats.org/officeDocument/2006/relationships/hyperlink" Target="mailto:BD@178945" TargetMode="External"/><Relationship Id="rId4" Type="http://schemas.openxmlformats.org/officeDocument/2006/relationships/hyperlink" Target="mailto:BD@16747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A5982-6BCA-4C59-BB0C-9B4851C29B29}">
  <sheetPr>
    <tabColor rgb="FFE36E00"/>
  </sheetPr>
  <dimension ref="A1:A174"/>
  <sheetViews>
    <sheetView tabSelected="1" zoomScale="60" zoomScaleNormal="60" workbookViewId="0">
      <selection activeCell="F13" sqref="F13"/>
    </sheetView>
  </sheetViews>
  <sheetFormatPr defaultColWidth="9.140625" defaultRowHeight="15" x14ac:dyDescent="0.25"/>
  <cols>
    <col min="1" max="1" width="242" style="175" customWidth="1"/>
    <col min="2" max="16384" width="9.140625" style="175"/>
  </cols>
  <sheetData>
    <row r="1" spans="1:1" ht="31.5" x14ac:dyDescent="0.25">
      <c r="A1" s="174" t="s">
        <v>1556</v>
      </c>
    </row>
    <row r="3" spans="1:1" x14ac:dyDescent="0.25">
      <c r="A3" s="176"/>
    </row>
    <row r="4" spans="1:1" ht="34.5" x14ac:dyDescent="0.25">
      <c r="A4" s="177" t="s">
        <v>1557</v>
      </c>
    </row>
    <row r="5" spans="1:1" ht="34.5" x14ac:dyDescent="0.25">
      <c r="A5" s="177" t="s">
        <v>1558</v>
      </c>
    </row>
    <row r="6" spans="1:1" ht="34.5" x14ac:dyDescent="0.25">
      <c r="A6" s="177" t="s">
        <v>1559</v>
      </c>
    </row>
    <row r="7" spans="1:1" ht="17.25" x14ac:dyDescent="0.25">
      <c r="A7" s="177"/>
    </row>
    <row r="8" spans="1:1" ht="18.75" x14ac:dyDescent="0.25">
      <c r="A8" s="178" t="s">
        <v>1560</v>
      </c>
    </row>
    <row r="9" spans="1:1" ht="34.5" x14ac:dyDescent="0.3">
      <c r="A9" s="179" t="s">
        <v>1561</v>
      </c>
    </row>
    <row r="10" spans="1:1" ht="69" x14ac:dyDescent="0.25">
      <c r="A10" s="180" t="s">
        <v>1562</v>
      </c>
    </row>
    <row r="11" spans="1:1" ht="34.5" x14ac:dyDescent="0.25">
      <c r="A11" s="180" t="s">
        <v>1563</v>
      </c>
    </row>
    <row r="12" spans="1:1" ht="17.25" x14ac:dyDescent="0.25">
      <c r="A12" s="180" t="s">
        <v>1564</v>
      </c>
    </row>
    <row r="13" spans="1:1" ht="17.25" x14ac:dyDescent="0.25">
      <c r="A13" s="180" t="s">
        <v>1565</v>
      </c>
    </row>
    <row r="14" spans="1:1" ht="34.5" x14ac:dyDescent="0.25">
      <c r="A14" s="180" t="s">
        <v>1566</v>
      </c>
    </row>
    <row r="15" spans="1:1" ht="17.25" x14ac:dyDescent="0.25">
      <c r="A15" s="180"/>
    </row>
    <row r="16" spans="1:1" ht="18.75" x14ac:dyDescent="0.25">
      <c r="A16" s="178" t="s">
        <v>1567</v>
      </c>
    </row>
    <row r="17" spans="1:1" ht="17.25" x14ac:dyDescent="0.25">
      <c r="A17" s="181" t="s">
        <v>1568</v>
      </c>
    </row>
    <row r="18" spans="1:1" ht="34.5" x14ac:dyDescent="0.25">
      <c r="A18" s="182" t="s">
        <v>1569</v>
      </c>
    </row>
    <row r="19" spans="1:1" ht="34.5" x14ac:dyDescent="0.25">
      <c r="A19" s="182" t="s">
        <v>1570</v>
      </c>
    </row>
    <row r="20" spans="1:1" ht="51.75" x14ac:dyDescent="0.25">
      <c r="A20" s="182" t="s">
        <v>1571</v>
      </c>
    </row>
    <row r="21" spans="1:1" ht="86.25" x14ac:dyDescent="0.25">
      <c r="A21" s="182" t="s">
        <v>1572</v>
      </c>
    </row>
    <row r="22" spans="1:1" ht="51.75" x14ac:dyDescent="0.25">
      <c r="A22" s="182" t="s">
        <v>1573</v>
      </c>
    </row>
    <row r="23" spans="1:1" ht="34.5" x14ac:dyDescent="0.25">
      <c r="A23" s="182" t="s">
        <v>1574</v>
      </c>
    </row>
    <row r="24" spans="1:1" ht="17.25" x14ac:dyDescent="0.25">
      <c r="A24" s="182" t="s">
        <v>1575</v>
      </c>
    </row>
    <row r="25" spans="1:1" ht="17.25" x14ac:dyDescent="0.25">
      <c r="A25" s="181" t="s">
        <v>1576</v>
      </c>
    </row>
    <row r="26" spans="1:1" ht="51.75" x14ac:dyDescent="0.3">
      <c r="A26" s="183" t="s">
        <v>1577</v>
      </c>
    </row>
    <row r="27" spans="1:1" ht="17.25" x14ac:dyDescent="0.3">
      <c r="A27" s="183" t="s">
        <v>1578</v>
      </c>
    </row>
    <row r="28" spans="1:1" ht="17.25" x14ac:dyDescent="0.25">
      <c r="A28" s="181" t="s">
        <v>1579</v>
      </c>
    </row>
    <row r="29" spans="1:1" ht="34.5" x14ac:dyDescent="0.25">
      <c r="A29" s="182" t="s">
        <v>1580</v>
      </c>
    </row>
    <row r="30" spans="1:1" ht="34.5" x14ac:dyDescent="0.25">
      <c r="A30" s="182" t="s">
        <v>1581</v>
      </c>
    </row>
    <row r="31" spans="1:1" ht="34.5" x14ac:dyDescent="0.25">
      <c r="A31" s="182" t="s">
        <v>1582</v>
      </c>
    </row>
    <row r="32" spans="1:1" ht="34.5" x14ac:dyDescent="0.25">
      <c r="A32" s="182" t="s">
        <v>1583</v>
      </c>
    </row>
    <row r="33" spans="1:1" ht="17.25" x14ac:dyDescent="0.25">
      <c r="A33" s="182"/>
    </row>
    <row r="34" spans="1:1" ht="18.75" x14ac:dyDescent="0.25">
      <c r="A34" s="178" t="s">
        <v>1584</v>
      </c>
    </row>
    <row r="35" spans="1:1" ht="17.25" x14ac:dyDescent="0.25">
      <c r="A35" s="181" t="s">
        <v>1585</v>
      </c>
    </row>
    <row r="36" spans="1:1" ht="34.5" x14ac:dyDescent="0.25">
      <c r="A36" s="182" t="s">
        <v>1586</v>
      </c>
    </row>
    <row r="37" spans="1:1" ht="34.5" x14ac:dyDescent="0.25">
      <c r="A37" s="182" t="s">
        <v>1587</v>
      </c>
    </row>
    <row r="38" spans="1:1" ht="34.5" x14ac:dyDescent="0.25">
      <c r="A38" s="182" t="s">
        <v>1588</v>
      </c>
    </row>
    <row r="39" spans="1:1" ht="17.25" x14ac:dyDescent="0.25">
      <c r="A39" s="182" t="s">
        <v>1589</v>
      </c>
    </row>
    <row r="40" spans="1:1" ht="34.5" x14ac:dyDescent="0.25">
      <c r="A40" s="182" t="s">
        <v>1590</v>
      </c>
    </row>
    <row r="41" spans="1:1" ht="17.25" x14ac:dyDescent="0.25">
      <c r="A41" s="181" t="s">
        <v>1591</v>
      </c>
    </row>
    <row r="42" spans="1:1" ht="17.25" x14ac:dyDescent="0.25">
      <c r="A42" s="182" t="s">
        <v>1592</v>
      </c>
    </row>
    <row r="43" spans="1:1" ht="17.25" x14ac:dyDescent="0.3">
      <c r="A43" s="183" t="s">
        <v>1593</v>
      </c>
    </row>
    <row r="44" spans="1:1" ht="17.25" x14ac:dyDescent="0.25">
      <c r="A44" s="181" t="s">
        <v>1594</v>
      </c>
    </row>
    <row r="45" spans="1:1" ht="34.5" x14ac:dyDescent="0.3">
      <c r="A45" s="183" t="s">
        <v>1595</v>
      </c>
    </row>
    <row r="46" spans="1:1" ht="34.5" x14ac:dyDescent="0.25">
      <c r="A46" s="182" t="s">
        <v>1596</v>
      </c>
    </row>
    <row r="47" spans="1:1" ht="34.5" x14ac:dyDescent="0.25">
      <c r="A47" s="182" t="s">
        <v>1597</v>
      </c>
    </row>
    <row r="48" spans="1:1" ht="17.25" x14ac:dyDescent="0.25">
      <c r="A48" s="182" t="s">
        <v>1598</v>
      </c>
    </row>
    <row r="49" spans="1:1" ht="17.25" x14ac:dyDescent="0.3">
      <c r="A49" s="183" t="s">
        <v>1599</v>
      </c>
    </row>
    <row r="50" spans="1:1" ht="17.25" x14ac:dyDescent="0.25">
      <c r="A50" s="181" t="s">
        <v>1600</v>
      </c>
    </row>
    <row r="51" spans="1:1" ht="34.5" x14ac:dyDescent="0.3">
      <c r="A51" s="183" t="s">
        <v>1601</v>
      </c>
    </row>
    <row r="52" spans="1:1" ht="17.25" x14ac:dyDescent="0.25">
      <c r="A52" s="182" t="s">
        <v>1602</v>
      </c>
    </row>
    <row r="53" spans="1:1" ht="34.5" x14ac:dyDescent="0.3">
      <c r="A53" s="183" t="s">
        <v>1603</v>
      </c>
    </row>
    <row r="54" spans="1:1" ht="17.25" x14ac:dyDescent="0.25">
      <c r="A54" s="181" t="s">
        <v>1604</v>
      </c>
    </row>
    <row r="55" spans="1:1" ht="17.25" x14ac:dyDescent="0.3">
      <c r="A55" s="183" t="s">
        <v>1605</v>
      </c>
    </row>
    <row r="56" spans="1:1" ht="34.5" x14ac:dyDescent="0.25">
      <c r="A56" s="182" t="s">
        <v>1606</v>
      </c>
    </row>
    <row r="57" spans="1:1" ht="17.25" x14ac:dyDescent="0.25">
      <c r="A57" s="182" t="s">
        <v>1607</v>
      </c>
    </row>
    <row r="58" spans="1:1" ht="17.25" x14ac:dyDescent="0.25">
      <c r="A58" s="182" t="s">
        <v>1608</v>
      </c>
    </row>
    <row r="59" spans="1:1" ht="17.25" x14ac:dyDescent="0.25">
      <c r="A59" s="181" t="s">
        <v>1609</v>
      </c>
    </row>
    <row r="60" spans="1:1" ht="34.5" x14ac:dyDescent="0.25">
      <c r="A60" s="182" t="s">
        <v>1610</v>
      </c>
    </row>
    <row r="61" spans="1:1" ht="17.25" x14ac:dyDescent="0.25">
      <c r="A61" s="184"/>
    </row>
    <row r="62" spans="1:1" ht="18.75" x14ac:dyDescent="0.25">
      <c r="A62" s="178" t="s">
        <v>1611</v>
      </c>
    </row>
    <row r="63" spans="1:1" ht="17.25" x14ac:dyDescent="0.25">
      <c r="A63" s="181" t="s">
        <v>1612</v>
      </c>
    </row>
    <row r="64" spans="1:1" ht="34.5" x14ac:dyDescent="0.25">
      <c r="A64" s="182" t="s">
        <v>1613</v>
      </c>
    </row>
    <row r="65" spans="1:1" ht="17.25" x14ac:dyDescent="0.25">
      <c r="A65" s="182" t="s">
        <v>1614</v>
      </c>
    </row>
    <row r="66" spans="1:1" ht="34.5" x14ac:dyDescent="0.25">
      <c r="A66" s="180" t="s">
        <v>1615</v>
      </c>
    </row>
    <row r="67" spans="1:1" ht="34.5" x14ac:dyDescent="0.25">
      <c r="A67" s="180" t="s">
        <v>1616</v>
      </c>
    </row>
    <row r="68" spans="1:1" ht="34.5" x14ac:dyDescent="0.25">
      <c r="A68" s="180" t="s">
        <v>1617</v>
      </c>
    </row>
    <row r="69" spans="1:1" ht="17.25" x14ac:dyDescent="0.25">
      <c r="A69" s="185" t="s">
        <v>1618</v>
      </c>
    </row>
    <row r="70" spans="1:1" ht="51.75" x14ac:dyDescent="0.25">
      <c r="A70" s="180" t="s">
        <v>1619</v>
      </c>
    </row>
    <row r="71" spans="1:1" ht="17.25" x14ac:dyDescent="0.25">
      <c r="A71" s="180" t="s">
        <v>1620</v>
      </c>
    </row>
    <row r="72" spans="1:1" ht="17.25" x14ac:dyDescent="0.25">
      <c r="A72" s="185" t="s">
        <v>1621</v>
      </c>
    </row>
    <row r="73" spans="1:1" ht="17.25" x14ac:dyDescent="0.25">
      <c r="A73" s="180" t="s">
        <v>1622</v>
      </c>
    </row>
    <row r="74" spans="1:1" ht="17.25" x14ac:dyDescent="0.25">
      <c r="A74" s="185" t="s">
        <v>1623</v>
      </c>
    </row>
    <row r="75" spans="1:1" ht="34.5" x14ac:dyDescent="0.25">
      <c r="A75" s="180" t="s">
        <v>1624</v>
      </c>
    </row>
    <row r="76" spans="1:1" ht="17.25" x14ac:dyDescent="0.25">
      <c r="A76" s="180" t="s">
        <v>1625</v>
      </c>
    </row>
    <row r="77" spans="1:1" ht="51.75" x14ac:dyDescent="0.25">
      <c r="A77" s="180" t="s">
        <v>1626</v>
      </c>
    </row>
    <row r="78" spans="1:1" ht="17.25" x14ac:dyDescent="0.25">
      <c r="A78" s="185" t="s">
        <v>1627</v>
      </c>
    </row>
    <row r="79" spans="1:1" ht="17.25" x14ac:dyDescent="0.3">
      <c r="A79" s="179" t="s">
        <v>1628</v>
      </c>
    </row>
    <row r="80" spans="1:1" ht="17.25" x14ac:dyDescent="0.25">
      <c r="A80" s="185" t="s">
        <v>1629</v>
      </c>
    </row>
    <row r="81" spans="1:1" ht="34.5" x14ac:dyDescent="0.25">
      <c r="A81" s="180" t="s">
        <v>1630</v>
      </c>
    </row>
    <row r="82" spans="1:1" ht="34.5" x14ac:dyDescent="0.25">
      <c r="A82" s="180" t="s">
        <v>1631</v>
      </c>
    </row>
    <row r="83" spans="1:1" ht="34.5" x14ac:dyDescent="0.25">
      <c r="A83" s="180" t="s">
        <v>1632</v>
      </c>
    </row>
    <row r="84" spans="1:1" ht="34.5" x14ac:dyDescent="0.25">
      <c r="A84" s="180" t="s">
        <v>1633</v>
      </c>
    </row>
    <row r="85" spans="1:1" ht="34.5" x14ac:dyDescent="0.25">
      <c r="A85" s="180" t="s">
        <v>1634</v>
      </c>
    </row>
    <row r="86" spans="1:1" ht="17.25" x14ac:dyDescent="0.25">
      <c r="A86" s="185" t="s">
        <v>1635</v>
      </c>
    </row>
    <row r="87" spans="1:1" ht="17.25" x14ac:dyDescent="0.25">
      <c r="A87" s="180" t="s">
        <v>1636</v>
      </c>
    </row>
    <row r="88" spans="1:1" ht="34.5" x14ac:dyDescent="0.25">
      <c r="A88" s="180" t="s">
        <v>1637</v>
      </c>
    </row>
    <row r="89" spans="1:1" ht="17.25" x14ac:dyDescent="0.25">
      <c r="A89" s="185" t="s">
        <v>1638</v>
      </c>
    </row>
    <row r="90" spans="1:1" ht="34.5" x14ac:dyDescent="0.25">
      <c r="A90" s="180" t="s">
        <v>1639</v>
      </c>
    </row>
    <row r="91" spans="1:1" ht="17.25" x14ac:dyDescent="0.25">
      <c r="A91" s="185" t="s">
        <v>1640</v>
      </c>
    </row>
    <row r="92" spans="1:1" ht="17.25" x14ac:dyDescent="0.3">
      <c r="A92" s="179" t="s">
        <v>1641</v>
      </c>
    </row>
    <row r="93" spans="1:1" ht="17.25" x14ac:dyDescent="0.25">
      <c r="A93" s="180" t="s">
        <v>1642</v>
      </c>
    </row>
    <row r="94" spans="1:1" ht="17.25" x14ac:dyDescent="0.25">
      <c r="A94" s="180"/>
    </row>
    <row r="95" spans="1:1" ht="18.75" x14ac:dyDescent="0.25">
      <c r="A95" s="178" t="s">
        <v>1643</v>
      </c>
    </row>
    <row r="96" spans="1:1" ht="34.5" x14ac:dyDescent="0.3">
      <c r="A96" s="179" t="s">
        <v>1644</v>
      </c>
    </row>
    <row r="97" spans="1:1" ht="17.25" x14ac:dyDescent="0.3">
      <c r="A97" s="179" t="s">
        <v>1645</v>
      </c>
    </row>
    <row r="98" spans="1:1" ht="17.25" x14ac:dyDescent="0.25">
      <c r="A98" s="185" t="s">
        <v>1646</v>
      </c>
    </row>
    <row r="99" spans="1:1" ht="17.25" x14ac:dyDescent="0.25">
      <c r="A99" s="177" t="s">
        <v>1647</v>
      </c>
    </row>
    <row r="100" spans="1:1" ht="17.25" x14ac:dyDescent="0.25">
      <c r="A100" s="180" t="s">
        <v>1648</v>
      </c>
    </row>
    <row r="101" spans="1:1" ht="17.25" x14ac:dyDescent="0.25">
      <c r="A101" s="180" t="s">
        <v>1649</v>
      </c>
    </row>
    <row r="102" spans="1:1" ht="17.25" x14ac:dyDescent="0.25">
      <c r="A102" s="180" t="s">
        <v>1650</v>
      </c>
    </row>
    <row r="103" spans="1:1" ht="17.25" x14ac:dyDescent="0.25">
      <c r="A103" s="180" t="s">
        <v>1651</v>
      </c>
    </row>
    <row r="104" spans="1:1" ht="34.5" x14ac:dyDescent="0.25">
      <c r="A104" s="180" t="s">
        <v>1652</v>
      </c>
    </row>
    <row r="105" spans="1:1" ht="17.25" x14ac:dyDescent="0.25">
      <c r="A105" s="177" t="s">
        <v>1653</v>
      </c>
    </row>
    <row r="106" spans="1:1" ht="17.25" x14ac:dyDescent="0.25">
      <c r="A106" s="180" t="s">
        <v>1654</v>
      </c>
    </row>
    <row r="107" spans="1:1" ht="17.25" x14ac:dyDescent="0.25">
      <c r="A107" s="180" t="s">
        <v>1655</v>
      </c>
    </row>
    <row r="108" spans="1:1" ht="17.25" x14ac:dyDescent="0.25">
      <c r="A108" s="180" t="s">
        <v>1656</v>
      </c>
    </row>
    <row r="109" spans="1:1" ht="17.25" x14ac:dyDescent="0.25">
      <c r="A109" s="180" t="s">
        <v>1657</v>
      </c>
    </row>
    <row r="110" spans="1:1" ht="17.25" x14ac:dyDescent="0.25">
      <c r="A110" s="180" t="s">
        <v>1658</v>
      </c>
    </row>
    <row r="111" spans="1:1" ht="17.25" x14ac:dyDescent="0.25">
      <c r="A111" s="180" t="s">
        <v>1659</v>
      </c>
    </row>
    <row r="112" spans="1:1" ht="17.25" x14ac:dyDescent="0.25">
      <c r="A112" s="185" t="s">
        <v>1660</v>
      </c>
    </row>
    <row r="113" spans="1:1" ht="17.25" x14ac:dyDescent="0.25">
      <c r="A113" s="180" t="s">
        <v>1661</v>
      </c>
    </row>
    <row r="114" spans="1:1" ht="17.25" x14ac:dyDescent="0.25">
      <c r="A114" s="177" t="s">
        <v>1662</v>
      </c>
    </row>
    <row r="115" spans="1:1" ht="17.25" x14ac:dyDescent="0.25">
      <c r="A115" s="180" t="s">
        <v>1663</v>
      </c>
    </row>
    <row r="116" spans="1:1" ht="17.25" x14ac:dyDescent="0.25">
      <c r="A116" s="180" t="s">
        <v>1664</v>
      </c>
    </row>
    <row r="117" spans="1:1" ht="17.25" x14ac:dyDescent="0.25">
      <c r="A117" s="177" t="s">
        <v>1665</v>
      </c>
    </row>
    <row r="118" spans="1:1" ht="17.25" x14ac:dyDescent="0.25">
      <c r="A118" s="180" t="s">
        <v>1666</v>
      </c>
    </row>
    <row r="119" spans="1:1" ht="17.25" x14ac:dyDescent="0.25">
      <c r="A119" s="180" t="s">
        <v>1667</v>
      </c>
    </row>
    <row r="120" spans="1:1" ht="17.25" x14ac:dyDescent="0.25">
      <c r="A120" s="180" t="s">
        <v>1668</v>
      </c>
    </row>
    <row r="121" spans="1:1" ht="17.25" x14ac:dyDescent="0.25">
      <c r="A121" s="185" t="s">
        <v>1669</v>
      </c>
    </row>
    <row r="122" spans="1:1" ht="17.25" x14ac:dyDescent="0.25">
      <c r="A122" s="177" t="s">
        <v>1670</v>
      </c>
    </row>
    <row r="123" spans="1:1" ht="17.25" x14ac:dyDescent="0.25">
      <c r="A123" s="177" t="s">
        <v>1671</v>
      </c>
    </row>
    <row r="124" spans="1:1" ht="17.25" x14ac:dyDescent="0.25">
      <c r="A124" s="180" t="s">
        <v>1672</v>
      </c>
    </row>
    <row r="125" spans="1:1" ht="17.25" x14ac:dyDescent="0.25">
      <c r="A125" s="180" t="s">
        <v>1673</v>
      </c>
    </row>
    <row r="126" spans="1:1" ht="17.25" x14ac:dyDescent="0.25">
      <c r="A126" s="180" t="s">
        <v>1674</v>
      </c>
    </row>
    <row r="127" spans="1:1" ht="17.25" x14ac:dyDescent="0.25">
      <c r="A127" s="180" t="s">
        <v>1675</v>
      </c>
    </row>
    <row r="128" spans="1:1" ht="17.25" x14ac:dyDescent="0.25">
      <c r="A128" s="180" t="s">
        <v>1676</v>
      </c>
    </row>
    <row r="129" spans="1:1" ht="17.25" x14ac:dyDescent="0.25">
      <c r="A129" s="185" t="s">
        <v>1677</v>
      </c>
    </row>
    <row r="130" spans="1:1" ht="34.5" x14ac:dyDescent="0.25">
      <c r="A130" s="180" t="s">
        <v>1678</v>
      </c>
    </row>
    <row r="131" spans="1:1" ht="69" x14ac:dyDescent="0.25">
      <c r="A131" s="180" t="s">
        <v>1679</v>
      </c>
    </row>
    <row r="132" spans="1:1" ht="34.5" x14ac:dyDescent="0.25">
      <c r="A132" s="180" t="s">
        <v>1680</v>
      </c>
    </row>
    <row r="133" spans="1:1" ht="17.25" x14ac:dyDescent="0.25">
      <c r="A133" s="185" t="s">
        <v>1681</v>
      </c>
    </row>
    <row r="134" spans="1:1" ht="34.5" x14ac:dyDescent="0.25">
      <c r="A134" s="177" t="s">
        <v>1682</v>
      </c>
    </row>
    <row r="135" spans="1:1" ht="17.25" x14ac:dyDescent="0.25">
      <c r="A135" s="177"/>
    </row>
    <row r="136" spans="1:1" ht="18.75" x14ac:dyDescent="0.25">
      <c r="A136" s="178" t="s">
        <v>1683</v>
      </c>
    </row>
    <row r="137" spans="1:1" ht="17.25" x14ac:dyDescent="0.25">
      <c r="A137" s="180" t="s">
        <v>1684</v>
      </c>
    </row>
    <row r="138" spans="1:1" ht="34.5" x14ac:dyDescent="0.25">
      <c r="A138" s="182" t="s">
        <v>1685</v>
      </c>
    </row>
    <row r="139" spans="1:1" ht="34.5" x14ac:dyDescent="0.25">
      <c r="A139" s="182" t="s">
        <v>1686</v>
      </c>
    </row>
    <row r="140" spans="1:1" ht="17.25" x14ac:dyDescent="0.25">
      <c r="A140" s="181" t="s">
        <v>1687</v>
      </c>
    </row>
    <row r="141" spans="1:1" ht="17.25" x14ac:dyDescent="0.25">
      <c r="A141" s="186" t="s">
        <v>1688</v>
      </c>
    </row>
    <row r="142" spans="1:1" ht="34.5" x14ac:dyDescent="0.3">
      <c r="A142" s="183" t="s">
        <v>1689</v>
      </c>
    </row>
    <row r="143" spans="1:1" ht="17.25" x14ac:dyDescent="0.25">
      <c r="A143" s="182" t="s">
        <v>1690</v>
      </c>
    </row>
    <row r="144" spans="1:1" ht="17.25" x14ac:dyDescent="0.25">
      <c r="A144" s="182" t="s">
        <v>1691</v>
      </c>
    </row>
    <row r="145" spans="1:1" ht="17.25" x14ac:dyDescent="0.25">
      <c r="A145" s="186" t="s">
        <v>1692</v>
      </c>
    </row>
    <row r="146" spans="1:1" ht="17.25" x14ac:dyDescent="0.25">
      <c r="A146" s="181" t="s">
        <v>1693</v>
      </c>
    </row>
    <row r="147" spans="1:1" ht="17.25" x14ac:dyDescent="0.25">
      <c r="A147" s="186" t="s">
        <v>1694</v>
      </c>
    </row>
    <row r="148" spans="1:1" ht="17.25" x14ac:dyDescent="0.25">
      <c r="A148" s="182" t="s">
        <v>1695</v>
      </c>
    </row>
    <row r="149" spans="1:1" ht="17.25" x14ac:dyDescent="0.25">
      <c r="A149" s="182" t="s">
        <v>1696</v>
      </c>
    </row>
    <row r="150" spans="1:1" ht="17.25" x14ac:dyDescent="0.25">
      <c r="A150" s="182" t="s">
        <v>1697</v>
      </c>
    </row>
    <row r="151" spans="1:1" ht="34.5" x14ac:dyDescent="0.25">
      <c r="A151" s="186" t="s">
        <v>1698</v>
      </c>
    </row>
    <row r="152" spans="1:1" ht="17.25" x14ac:dyDescent="0.25">
      <c r="A152" s="181" t="s">
        <v>1699</v>
      </c>
    </row>
    <row r="153" spans="1:1" ht="17.25" x14ac:dyDescent="0.25">
      <c r="A153" s="182" t="s">
        <v>1700</v>
      </c>
    </row>
    <row r="154" spans="1:1" ht="17.25" x14ac:dyDescent="0.25">
      <c r="A154" s="182" t="s">
        <v>1701</v>
      </c>
    </row>
    <row r="155" spans="1:1" ht="17.25" x14ac:dyDescent="0.25">
      <c r="A155" s="182" t="s">
        <v>1702</v>
      </c>
    </row>
    <row r="156" spans="1:1" ht="17.25" x14ac:dyDescent="0.25">
      <c r="A156" s="182" t="s">
        <v>1703</v>
      </c>
    </row>
    <row r="157" spans="1:1" ht="34.5" x14ac:dyDescent="0.25">
      <c r="A157" s="182" t="s">
        <v>1704</v>
      </c>
    </row>
    <row r="158" spans="1:1" ht="34.5" x14ac:dyDescent="0.25">
      <c r="A158" s="182" t="s">
        <v>1705</v>
      </c>
    </row>
    <row r="159" spans="1:1" ht="17.25" x14ac:dyDescent="0.25">
      <c r="A159" s="181" t="s">
        <v>1706</v>
      </c>
    </row>
    <row r="160" spans="1:1" ht="34.5" x14ac:dyDescent="0.25">
      <c r="A160" s="182" t="s">
        <v>1707</v>
      </c>
    </row>
    <row r="161" spans="1:1" ht="34.5" x14ac:dyDescent="0.25">
      <c r="A161" s="182" t="s">
        <v>1708</v>
      </c>
    </row>
    <row r="162" spans="1:1" ht="17.25" x14ac:dyDescent="0.25">
      <c r="A162" s="182" t="s">
        <v>1709</v>
      </c>
    </row>
    <row r="163" spans="1:1" ht="17.25" x14ac:dyDescent="0.25">
      <c r="A163" s="181" t="s">
        <v>1710</v>
      </c>
    </row>
    <row r="164" spans="1:1" ht="34.5" x14ac:dyDescent="0.3">
      <c r="A164" s="183" t="s">
        <v>1711</v>
      </c>
    </row>
    <row r="165" spans="1:1" ht="34.5" x14ac:dyDescent="0.25">
      <c r="A165" s="182" t="s">
        <v>1712</v>
      </c>
    </row>
    <row r="166" spans="1:1" ht="17.25" x14ac:dyDescent="0.25">
      <c r="A166" s="181" t="s">
        <v>1713</v>
      </c>
    </row>
    <row r="167" spans="1:1" ht="17.25" x14ac:dyDescent="0.25">
      <c r="A167" s="182" t="s">
        <v>1714</v>
      </c>
    </row>
    <row r="168" spans="1:1" ht="17.25" x14ac:dyDescent="0.25">
      <c r="A168" s="181" t="s">
        <v>1715</v>
      </c>
    </row>
    <row r="169" spans="1:1" ht="17.25" x14ac:dyDescent="0.3">
      <c r="A169" s="183" t="s">
        <v>1716</v>
      </c>
    </row>
    <row r="170" spans="1:1" ht="17.25" x14ac:dyDescent="0.3">
      <c r="A170" s="183"/>
    </row>
    <row r="171" spans="1:1" ht="17.25" x14ac:dyDescent="0.3">
      <c r="A171" s="183"/>
    </row>
    <row r="172" spans="1:1" ht="17.25" x14ac:dyDescent="0.3">
      <c r="A172" s="183"/>
    </row>
    <row r="173" spans="1:1" ht="17.25" x14ac:dyDescent="0.3">
      <c r="A173" s="183"/>
    </row>
    <row r="174" spans="1:1" ht="17.25" x14ac:dyDescent="0.3">
      <c r="A174" s="183"/>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&amp;R&amp;1#&amp;"Calibri"&amp;10&amp;K0000FFClassification : Internal</oddFooter>
  </headerFooter>
  <rowBreaks count="3" manualBreakCount="3">
    <brk id="15"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53"/>
  <sheetViews>
    <sheetView showGridLines="0" topLeftCell="B1" zoomScaleNormal="100" workbookViewId="0"/>
  </sheetViews>
  <sheetFormatPr defaultRowHeight="12.75" x14ac:dyDescent="0.2"/>
  <cols>
    <col min="1" max="1" width="0" hidden="1" customWidth="1"/>
    <col min="2" max="2" width="8" customWidth="1"/>
    <col min="3" max="3" width="12" customWidth="1"/>
    <col min="4" max="4" width="5" customWidth="1"/>
    <col min="5" max="5" width="4" customWidth="1"/>
    <col min="6" max="7" width="6" customWidth="1"/>
    <col min="8" max="8" width="4" customWidth="1"/>
    <col min="9" max="9" width="8" customWidth="1"/>
    <col min="10" max="10" width="10" customWidth="1"/>
    <col min="11" max="11" width="6" customWidth="1"/>
    <col min="12" max="12" width="1" customWidth="1"/>
    <col min="13" max="13" width="2" customWidth="1"/>
    <col min="14" max="14" width="3" customWidth="1"/>
    <col min="15" max="15" width="1" customWidth="1"/>
    <col min="16" max="17" width="2" customWidth="1"/>
    <col min="18" max="18" width="5" customWidth="1"/>
    <col min="19" max="19" width="11" customWidth="1"/>
    <col min="20" max="20" width="6" customWidth="1"/>
    <col min="21" max="21" width="17" customWidth="1"/>
  </cols>
  <sheetData>
    <row r="1" spans="2:21" ht="9" customHeight="1" x14ac:dyDescent="0.2">
      <c r="B1" s="1"/>
      <c r="C1" s="1"/>
      <c r="D1" s="1"/>
      <c r="E1" s="1"/>
      <c r="F1" s="1"/>
      <c r="G1" s="1"/>
      <c r="H1" s="1"/>
      <c r="I1" s="1"/>
      <c r="J1" s="1"/>
      <c r="K1" s="1"/>
      <c r="L1" s="1"/>
      <c r="M1" s="1"/>
      <c r="N1" s="1"/>
      <c r="O1" s="1"/>
      <c r="P1" s="1"/>
      <c r="Q1" s="1"/>
      <c r="R1" s="1"/>
      <c r="S1" s="1"/>
      <c r="T1" s="1"/>
      <c r="U1" s="1"/>
    </row>
    <row r="2" spans="2:21" ht="22.5" customHeight="1" x14ac:dyDescent="0.2">
      <c r="B2" s="1"/>
      <c r="C2" s="1"/>
      <c r="D2" s="1"/>
      <c r="E2" s="1"/>
      <c r="F2" s="1"/>
      <c r="G2" s="1"/>
      <c r="H2" s="42" t="s">
        <v>855</v>
      </c>
      <c r="I2" s="43"/>
      <c r="J2" s="43"/>
      <c r="K2" s="43"/>
      <c r="L2" s="43"/>
      <c r="M2" s="43"/>
      <c r="N2" s="43"/>
      <c r="O2" s="43"/>
      <c r="P2" s="1"/>
      <c r="Q2" s="1"/>
      <c r="R2" s="1"/>
      <c r="S2" s="1"/>
      <c r="T2" s="1"/>
      <c r="U2" s="1"/>
    </row>
    <row r="3" spans="2:21" ht="6.4" customHeight="1" x14ac:dyDescent="0.2">
      <c r="B3" s="1"/>
      <c r="C3" s="1"/>
      <c r="D3" s="1"/>
      <c r="E3" s="1"/>
      <c r="F3" s="1"/>
      <c r="G3" s="1"/>
      <c r="H3" s="1"/>
      <c r="I3" s="1"/>
      <c r="J3" s="1"/>
      <c r="K3" s="1"/>
      <c r="L3" s="1"/>
      <c r="M3" s="1"/>
      <c r="N3" s="1"/>
      <c r="O3" s="1"/>
      <c r="P3" s="1"/>
      <c r="Q3" s="1"/>
      <c r="R3" s="1"/>
      <c r="S3" s="1"/>
      <c r="T3" s="1"/>
      <c r="U3" s="1"/>
    </row>
    <row r="4" spans="2:21" ht="33.4" customHeight="1" x14ac:dyDescent="0.2">
      <c r="B4" s="44" t="s">
        <v>991</v>
      </c>
      <c r="C4" s="45"/>
      <c r="D4" s="45"/>
      <c r="E4" s="45"/>
      <c r="F4" s="45"/>
      <c r="G4" s="45"/>
      <c r="H4" s="45"/>
      <c r="I4" s="45"/>
      <c r="J4" s="45"/>
      <c r="K4" s="45"/>
      <c r="L4" s="45"/>
      <c r="M4" s="45"/>
      <c r="N4" s="45"/>
      <c r="O4" s="45"/>
      <c r="P4" s="45"/>
      <c r="Q4" s="45"/>
      <c r="R4" s="45"/>
      <c r="S4" s="45"/>
      <c r="T4" s="1"/>
      <c r="U4" s="1"/>
    </row>
    <row r="5" spans="2:21" ht="6.75" customHeight="1" x14ac:dyDescent="0.2">
      <c r="B5" s="1"/>
      <c r="C5" s="1"/>
      <c r="D5" s="1"/>
      <c r="E5" s="1"/>
      <c r="F5" s="1"/>
      <c r="G5" s="1"/>
      <c r="H5" s="1"/>
      <c r="I5" s="1"/>
      <c r="J5" s="1"/>
      <c r="K5" s="1"/>
      <c r="L5" s="1"/>
      <c r="M5" s="1"/>
      <c r="N5" s="1"/>
      <c r="O5" s="1"/>
      <c r="P5" s="1"/>
      <c r="Q5" s="1"/>
      <c r="R5" s="1"/>
      <c r="S5" s="1"/>
      <c r="T5" s="1"/>
      <c r="U5" s="1"/>
    </row>
    <row r="6" spans="2:21" ht="24" customHeight="1" x14ac:dyDescent="0.2">
      <c r="B6" s="49" t="s">
        <v>992</v>
      </c>
      <c r="C6" s="50"/>
      <c r="D6" s="50"/>
      <c r="E6" s="1"/>
      <c r="F6" s="51">
        <v>44377</v>
      </c>
      <c r="G6" s="36"/>
      <c r="H6" s="36"/>
      <c r="I6" s="1"/>
      <c r="J6" s="1"/>
      <c r="K6" s="1"/>
      <c r="L6" s="1"/>
      <c r="M6" s="1"/>
      <c r="N6" s="1"/>
      <c r="O6" s="1"/>
      <c r="P6" s="1"/>
      <c r="Q6" s="1"/>
      <c r="R6" s="1"/>
      <c r="S6" s="1"/>
      <c r="T6" s="1"/>
      <c r="U6" s="1"/>
    </row>
    <row r="7" spans="2:21" ht="4.5" customHeight="1" x14ac:dyDescent="0.2">
      <c r="B7" s="1"/>
      <c r="C7" s="1"/>
      <c r="D7" s="1"/>
      <c r="E7" s="1"/>
      <c r="F7" s="1"/>
      <c r="G7" s="1"/>
      <c r="H7" s="1"/>
      <c r="I7" s="1"/>
      <c r="J7" s="1"/>
      <c r="K7" s="1"/>
      <c r="L7" s="1"/>
      <c r="M7" s="1"/>
      <c r="N7" s="1"/>
      <c r="O7" s="1"/>
      <c r="P7" s="1"/>
      <c r="Q7" s="1"/>
      <c r="R7" s="1"/>
      <c r="S7" s="1"/>
      <c r="T7" s="1"/>
      <c r="U7" s="1"/>
    </row>
    <row r="8" spans="2:21" ht="18.75" customHeight="1" x14ac:dyDescent="0.2">
      <c r="B8" s="71" t="s">
        <v>993</v>
      </c>
      <c r="C8" s="72"/>
      <c r="D8" s="72"/>
      <c r="E8" s="72"/>
      <c r="F8" s="72"/>
      <c r="G8" s="72"/>
      <c r="H8" s="72"/>
      <c r="I8" s="72"/>
      <c r="J8" s="72"/>
      <c r="K8" s="72"/>
      <c r="L8" s="72"/>
      <c r="M8" s="72"/>
      <c r="N8" s="72"/>
      <c r="O8" s="72"/>
      <c r="P8" s="72"/>
      <c r="Q8" s="72"/>
      <c r="R8" s="72"/>
      <c r="S8" s="73"/>
      <c r="T8" s="1"/>
      <c r="U8" s="1"/>
    </row>
    <row r="9" spans="2:21" ht="11.25" customHeight="1" x14ac:dyDescent="0.2">
      <c r="B9" s="1"/>
      <c r="C9" s="1"/>
      <c r="D9" s="1"/>
      <c r="E9" s="1"/>
      <c r="F9" s="1"/>
      <c r="G9" s="1"/>
      <c r="H9" s="1"/>
      <c r="I9" s="1"/>
      <c r="J9" s="1"/>
      <c r="K9" s="1"/>
      <c r="L9" s="1"/>
      <c r="M9" s="1"/>
      <c r="N9" s="1"/>
      <c r="O9" s="1"/>
      <c r="P9" s="1"/>
      <c r="Q9" s="1"/>
      <c r="R9" s="1"/>
      <c r="S9" s="1"/>
      <c r="T9" s="1"/>
      <c r="U9" s="1"/>
    </row>
    <row r="10" spans="2:21" ht="18" customHeight="1" x14ac:dyDescent="0.2">
      <c r="B10" s="1"/>
      <c r="C10" s="87" t="s">
        <v>994</v>
      </c>
      <c r="D10" s="88"/>
      <c r="E10" s="88"/>
      <c r="F10" s="88"/>
      <c r="G10" s="88"/>
      <c r="H10" s="88"/>
      <c r="I10" s="88"/>
      <c r="J10" s="88"/>
      <c r="K10" s="88"/>
      <c r="L10" s="88"/>
      <c r="M10" s="88"/>
      <c r="N10" s="88"/>
      <c r="O10" s="88"/>
      <c r="P10" s="88"/>
      <c r="Q10" s="1"/>
      <c r="R10" s="1"/>
      <c r="S10" s="1"/>
      <c r="T10" s="1"/>
      <c r="U10" s="1"/>
    </row>
    <row r="11" spans="2:21" ht="9.9499999999999993" customHeight="1" x14ac:dyDescent="0.2">
      <c r="B11" s="1"/>
      <c r="C11" s="1"/>
      <c r="D11" s="1"/>
      <c r="E11" s="1"/>
      <c r="F11" s="1"/>
      <c r="G11" s="1"/>
      <c r="H11" s="1"/>
      <c r="I11" s="1"/>
      <c r="J11" s="1"/>
      <c r="K11" s="1"/>
      <c r="L11" s="1"/>
      <c r="M11" s="1"/>
      <c r="N11" s="1"/>
      <c r="O11" s="1"/>
      <c r="P11" s="1"/>
      <c r="Q11" s="1"/>
      <c r="R11" s="1"/>
      <c r="S11" s="1"/>
      <c r="T11" s="1"/>
      <c r="U11" s="1"/>
    </row>
    <row r="12" spans="2:21" ht="15.2" customHeight="1" x14ac:dyDescent="0.2">
      <c r="B12" s="1"/>
      <c r="C12" s="138" t="s">
        <v>1000</v>
      </c>
      <c r="D12" s="139"/>
      <c r="E12" s="139"/>
      <c r="F12" s="139"/>
      <c r="G12" s="139"/>
      <c r="H12" s="139"/>
      <c r="I12" s="139"/>
      <c r="J12" s="139"/>
      <c r="K12" s="139"/>
      <c r="L12" s="139"/>
      <c r="M12" s="139"/>
      <c r="N12" s="139"/>
      <c r="O12" s="139"/>
      <c r="P12" s="139"/>
      <c r="Q12" s="140">
        <v>15160502150.910309</v>
      </c>
      <c r="R12" s="139"/>
      <c r="S12" s="139"/>
      <c r="T12" s="1"/>
      <c r="U12" s="1"/>
    </row>
    <row r="13" spans="2:21" ht="26.85" customHeight="1" x14ac:dyDescent="0.2">
      <c r="B13" s="1"/>
      <c r="C13" s="141" t="s">
        <v>1001</v>
      </c>
      <c r="D13" s="36"/>
      <c r="E13" s="36"/>
      <c r="F13" s="36"/>
      <c r="G13" s="36"/>
      <c r="H13" s="36"/>
      <c r="I13" s="36"/>
      <c r="J13" s="36"/>
      <c r="K13" s="36"/>
      <c r="L13" s="36"/>
      <c r="M13" s="36"/>
      <c r="N13" s="36"/>
      <c r="O13" s="36"/>
      <c r="P13" s="36"/>
      <c r="Q13" s="137">
        <v>15160502150.910309</v>
      </c>
      <c r="R13" s="36"/>
      <c r="S13" s="36"/>
      <c r="T13" s="1"/>
      <c r="U13" s="1"/>
    </row>
    <row r="14" spans="2:21" ht="26.85" customHeight="1" x14ac:dyDescent="0.2">
      <c r="B14" s="1"/>
      <c r="C14" s="40" t="s">
        <v>1002</v>
      </c>
      <c r="D14" s="36"/>
      <c r="E14" s="36"/>
      <c r="F14" s="36"/>
      <c r="G14" s="36"/>
      <c r="H14" s="36"/>
      <c r="I14" s="36"/>
      <c r="J14" s="36"/>
      <c r="K14" s="36"/>
      <c r="L14" s="36"/>
      <c r="M14" s="36"/>
      <c r="N14" s="36"/>
      <c r="O14" s="36"/>
      <c r="P14" s="36"/>
      <c r="Q14" s="36"/>
      <c r="R14" s="137">
        <v>2058160593.0699782</v>
      </c>
      <c r="S14" s="36"/>
      <c r="T14" s="1"/>
      <c r="U14" s="1"/>
    </row>
    <row r="15" spans="2:21" ht="15.2" customHeight="1" x14ac:dyDescent="0.2">
      <c r="B15" s="1"/>
      <c r="C15" s="40" t="s">
        <v>427</v>
      </c>
      <c r="D15" s="36"/>
      <c r="E15" s="36"/>
      <c r="F15" s="36"/>
      <c r="G15" s="36"/>
      <c r="H15" s="36"/>
      <c r="I15" s="36"/>
      <c r="J15" s="36"/>
      <c r="K15" s="36"/>
      <c r="L15" s="36"/>
      <c r="M15" s="36"/>
      <c r="N15" s="36"/>
      <c r="O15" s="36"/>
      <c r="P15" s="36"/>
      <c r="Q15" s="36"/>
      <c r="R15" s="137">
        <v>116524</v>
      </c>
      <c r="S15" s="36"/>
      <c r="T15" s="1"/>
      <c r="U15" s="1"/>
    </row>
    <row r="16" spans="2:21" ht="15.2" customHeight="1" x14ac:dyDescent="0.2">
      <c r="B16" s="1"/>
      <c r="C16" s="40" t="s">
        <v>1003</v>
      </c>
      <c r="D16" s="36"/>
      <c r="E16" s="36"/>
      <c r="F16" s="36"/>
      <c r="G16" s="36"/>
      <c r="H16" s="36"/>
      <c r="I16" s="36"/>
      <c r="J16" s="36"/>
      <c r="K16" s="36"/>
      <c r="L16" s="36"/>
      <c r="M16" s="36"/>
      <c r="N16" s="36"/>
      <c r="O16" s="36"/>
      <c r="P16" s="36"/>
      <c r="Q16" s="36"/>
      <c r="R16" s="137">
        <v>222939</v>
      </c>
      <c r="S16" s="36"/>
      <c r="T16" s="1"/>
      <c r="U16" s="1"/>
    </row>
    <row r="17" spans="2:21" ht="17.850000000000001" customHeight="1" x14ac:dyDescent="0.2">
      <c r="B17" s="1"/>
      <c r="C17" s="35" t="s">
        <v>1004</v>
      </c>
      <c r="D17" s="36"/>
      <c r="E17" s="36"/>
      <c r="F17" s="36"/>
      <c r="G17" s="36"/>
      <c r="H17" s="36"/>
      <c r="I17" s="36"/>
      <c r="J17" s="36"/>
      <c r="K17" s="36"/>
      <c r="L17" s="36"/>
      <c r="M17" s="36"/>
      <c r="N17" s="36"/>
      <c r="O17" s="83">
        <v>130106.26266614636</v>
      </c>
      <c r="P17" s="36"/>
      <c r="Q17" s="36"/>
      <c r="R17" s="36"/>
      <c r="S17" s="36"/>
      <c r="T17" s="1"/>
      <c r="U17" s="1"/>
    </row>
    <row r="18" spans="2:21" ht="17.850000000000001" customHeight="1" x14ac:dyDescent="0.2">
      <c r="B18" s="1"/>
      <c r="C18" s="35" t="s">
        <v>1005</v>
      </c>
      <c r="D18" s="36"/>
      <c r="E18" s="36"/>
      <c r="F18" s="36"/>
      <c r="G18" s="36"/>
      <c r="H18" s="36"/>
      <c r="I18" s="36"/>
      <c r="J18" s="36"/>
      <c r="K18" s="36"/>
      <c r="L18" s="36"/>
      <c r="M18" s="36"/>
      <c r="N18" s="36"/>
      <c r="O18" s="83">
        <v>68002.91627265836</v>
      </c>
      <c r="P18" s="36"/>
      <c r="Q18" s="36"/>
      <c r="R18" s="36"/>
      <c r="S18" s="36"/>
      <c r="T18" s="1"/>
      <c r="U18" s="1"/>
    </row>
    <row r="19" spans="2:21" ht="17.850000000000001" customHeight="1" x14ac:dyDescent="0.2">
      <c r="B19" s="1"/>
      <c r="C19" s="35" t="s">
        <v>1006</v>
      </c>
      <c r="D19" s="36"/>
      <c r="E19" s="36"/>
      <c r="F19" s="36"/>
      <c r="G19" s="36"/>
      <c r="H19" s="36"/>
      <c r="I19" s="36"/>
      <c r="J19" s="36"/>
      <c r="K19" s="86">
        <v>0.47407902568458554</v>
      </c>
      <c r="L19" s="36"/>
      <c r="M19" s="36"/>
      <c r="N19" s="36"/>
      <c r="O19" s="36"/>
      <c r="P19" s="36"/>
      <c r="Q19" s="36"/>
      <c r="R19" s="36"/>
      <c r="S19" s="36"/>
      <c r="T19" s="1"/>
      <c r="U19" s="1"/>
    </row>
    <row r="20" spans="2:21" ht="17.850000000000001" customHeight="1" x14ac:dyDescent="0.2">
      <c r="B20" s="1"/>
      <c r="C20" s="35" t="s">
        <v>1007</v>
      </c>
      <c r="D20" s="36"/>
      <c r="E20" s="36"/>
      <c r="F20" s="36"/>
      <c r="G20" s="36"/>
      <c r="H20" s="36"/>
      <c r="I20" s="36"/>
      <c r="J20" s="134">
        <v>3.4676591849988303</v>
      </c>
      <c r="K20" s="36"/>
      <c r="L20" s="36"/>
      <c r="M20" s="36"/>
      <c r="N20" s="36"/>
      <c r="O20" s="36"/>
      <c r="P20" s="36"/>
      <c r="Q20" s="36"/>
      <c r="R20" s="36"/>
      <c r="S20" s="36"/>
      <c r="T20" s="1"/>
      <c r="U20" s="1"/>
    </row>
    <row r="21" spans="2:21" ht="17.850000000000001" customHeight="1" x14ac:dyDescent="0.2">
      <c r="B21" s="1"/>
      <c r="C21" s="35" t="s">
        <v>1008</v>
      </c>
      <c r="D21" s="36"/>
      <c r="E21" s="36"/>
      <c r="F21" s="36"/>
      <c r="G21" s="36"/>
      <c r="H21" s="36"/>
      <c r="I21" s="36"/>
      <c r="J21" s="36"/>
      <c r="K21" s="36"/>
      <c r="L21" s="136">
        <v>14.948250919180651</v>
      </c>
      <c r="M21" s="36"/>
      <c r="N21" s="36"/>
      <c r="O21" s="36"/>
      <c r="P21" s="36"/>
      <c r="Q21" s="36"/>
      <c r="R21" s="36"/>
      <c r="S21" s="36"/>
      <c r="T21" s="1"/>
      <c r="U21" s="1"/>
    </row>
    <row r="22" spans="2:21" ht="17.850000000000001" customHeight="1" x14ac:dyDescent="0.2">
      <c r="B22" s="1"/>
      <c r="C22" s="35" t="s">
        <v>1009</v>
      </c>
      <c r="D22" s="36"/>
      <c r="E22" s="36"/>
      <c r="F22" s="36"/>
      <c r="G22" s="36"/>
      <c r="H22" s="36"/>
      <c r="I22" s="36"/>
      <c r="J22" s="36"/>
      <c r="K22" s="136">
        <v>18.41589343237619</v>
      </c>
      <c r="L22" s="36"/>
      <c r="M22" s="36"/>
      <c r="N22" s="36"/>
      <c r="O22" s="36"/>
      <c r="P22" s="36"/>
      <c r="Q22" s="36"/>
      <c r="R22" s="36"/>
      <c r="S22" s="36"/>
      <c r="T22" s="1"/>
      <c r="U22" s="1"/>
    </row>
    <row r="23" spans="2:21" ht="16.149999999999999" customHeight="1" x14ac:dyDescent="0.2">
      <c r="B23" s="1"/>
      <c r="C23" s="35" t="s">
        <v>1010</v>
      </c>
      <c r="D23" s="36"/>
      <c r="E23" s="36"/>
      <c r="F23" s="36"/>
      <c r="G23" s="36"/>
      <c r="H23" s="36"/>
      <c r="I23" s="36"/>
      <c r="J23" s="36"/>
      <c r="K23" s="36"/>
      <c r="L23" s="36"/>
      <c r="M23" s="36"/>
      <c r="N23" s="36"/>
      <c r="O23" s="86">
        <v>0.81811571375724457</v>
      </c>
      <c r="P23" s="36"/>
      <c r="Q23" s="36"/>
      <c r="R23" s="36"/>
      <c r="S23" s="36"/>
      <c r="T23" s="1"/>
      <c r="U23" s="1"/>
    </row>
    <row r="24" spans="2:21" ht="4.5" customHeight="1" x14ac:dyDescent="0.2">
      <c r="B24" s="1"/>
      <c r="C24" s="135"/>
      <c r="D24" s="59"/>
      <c r="E24" s="59"/>
      <c r="F24" s="59"/>
      <c r="G24" s="59"/>
      <c r="H24" s="59"/>
      <c r="I24" s="59"/>
      <c r="J24" s="59"/>
      <c r="K24" s="59"/>
      <c r="L24" s="59"/>
      <c r="M24" s="59"/>
      <c r="N24" s="59"/>
      <c r="O24" s="85"/>
      <c r="P24" s="36"/>
      <c r="Q24" s="36"/>
      <c r="R24" s="36"/>
      <c r="S24" s="36"/>
      <c r="T24" s="1"/>
      <c r="U24" s="1"/>
    </row>
    <row r="25" spans="2:21" ht="13.35" customHeight="1" x14ac:dyDescent="0.2">
      <c r="B25" s="1"/>
      <c r="C25" s="35" t="s">
        <v>1011</v>
      </c>
      <c r="D25" s="36"/>
      <c r="E25" s="36"/>
      <c r="F25" s="36"/>
      <c r="G25" s="36"/>
      <c r="H25" s="36"/>
      <c r="I25" s="36"/>
      <c r="J25" s="36"/>
      <c r="K25" s="36"/>
      <c r="L25" s="36"/>
      <c r="M25" s="36"/>
      <c r="N25" s="36"/>
      <c r="O25" s="86">
        <v>0.18188428624275546</v>
      </c>
      <c r="P25" s="36"/>
      <c r="Q25" s="36"/>
      <c r="R25" s="36"/>
      <c r="S25" s="36"/>
      <c r="T25" s="1"/>
      <c r="U25" s="1"/>
    </row>
    <row r="26" spans="2:21" ht="4.5" customHeight="1" x14ac:dyDescent="0.2">
      <c r="B26" s="1"/>
      <c r="C26" s="135"/>
      <c r="D26" s="59"/>
      <c r="E26" s="59"/>
      <c r="F26" s="59"/>
      <c r="G26" s="59"/>
      <c r="H26" s="59"/>
      <c r="I26" s="59"/>
      <c r="J26" s="59"/>
      <c r="K26" s="59"/>
      <c r="L26" s="59"/>
      <c r="M26" s="59"/>
      <c r="N26" s="59"/>
      <c r="O26" s="85"/>
      <c r="P26" s="36"/>
      <c r="Q26" s="36"/>
      <c r="R26" s="36"/>
      <c r="S26" s="36"/>
      <c r="T26" s="1"/>
      <c r="U26" s="1"/>
    </row>
    <row r="27" spans="2:21" ht="15" customHeight="1" x14ac:dyDescent="0.2">
      <c r="B27" s="1"/>
      <c r="C27" s="35" t="s">
        <v>1012</v>
      </c>
      <c r="D27" s="36"/>
      <c r="E27" s="36"/>
      <c r="F27" s="36"/>
      <c r="G27" s="36"/>
      <c r="H27" s="36"/>
      <c r="I27" s="36"/>
      <c r="J27" s="36"/>
      <c r="K27" s="36"/>
      <c r="L27" s="36"/>
      <c r="M27" s="36"/>
      <c r="N27" s="36"/>
      <c r="O27" s="86">
        <v>1.6824317785466895E-2</v>
      </c>
      <c r="P27" s="36"/>
      <c r="Q27" s="36"/>
      <c r="R27" s="36"/>
      <c r="S27" s="36"/>
      <c r="T27" s="1"/>
      <c r="U27" s="1"/>
    </row>
    <row r="28" spans="2:21" ht="17.850000000000001" customHeight="1" x14ac:dyDescent="0.2">
      <c r="B28" s="1"/>
      <c r="C28" s="35" t="s">
        <v>1013</v>
      </c>
      <c r="D28" s="36"/>
      <c r="E28" s="36"/>
      <c r="F28" s="36"/>
      <c r="G28" s="36"/>
      <c r="H28" s="36"/>
      <c r="I28" s="36"/>
      <c r="J28" s="36"/>
      <c r="K28" s="36"/>
      <c r="L28" s="36"/>
      <c r="M28" s="36"/>
      <c r="N28" s="86">
        <v>1.7288174144400762E-2</v>
      </c>
      <c r="O28" s="36"/>
      <c r="P28" s="36"/>
      <c r="Q28" s="36"/>
      <c r="R28" s="36"/>
      <c r="S28" s="36"/>
      <c r="T28" s="1"/>
      <c r="U28" s="1"/>
    </row>
    <row r="29" spans="2:21" ht="17.850000000000001" customHeight="1" x14ac:dyDescent="0.2">
      <c r="B29" s="1"/>
      <c r="C29" s="35" t="s">
        <v>1014</v>
      </c>
      <c r="D29" s="36"/>
      <c r="E29" s="36"/>
      <c r="F29" s="36"/>
      <c r="G29" s="36"/>
      <c r="H29" s="36"/>
      <c r="I29" s="36"/>
      <c r="J29" s="36"/>
      <c r="K29" s="36"/>
      <c r="L29" s="36"/>
      <c r="M29" s="36"/>
      <c r="N29" s="86">
        <v>1.4737891387623013E-2</v>
      </c>
      <c r="O29" s="36"/>
      <c r="P29" s="36"/>
      <c r="Q29" s="36"/>
      <c r="R29" s="36"/>
      <c r="S29" s="36"/>
      <c r="T29" s="1"/>
      <c r="U29" s="1"/>
    </row>
    <row r="30" spans="2:21" ht="17.850000000000001" customHeight="1" x14ac:dyDescent="0.2">
      <c r="B30" s="1"/>
      <c r="C30" s="35" t="s">
        <v>1015</v>
      </c>
      <c r="D30" s="36"/>
      <c r="E30" s="36"/>
      <c r="F30" s="36"/>
      <c r="G30" s="36"/>
      <c r="H30" s="36"/>
      <c r="I30" s="36"/>
      <c r="J30" s="36"/>
      <c r="K30" s="36"/>
      <c r="L30" s="36"/>
      <c r="M30" s="36"/>
      <c r="N30" s="36"/>
      <c r="O30" s="134">
        <v>7.787154421747414</v>
      </c>
      <c r="P30" s="36"/>
      <c r="Q30" s="36"/>
      <c r="R30" s="36"/>
      <c r="S30" s="36"/>
      <c r="T30" s="1"/>
      <c r="U30" s="1"/>
    </row>
    <row r="31" spans="2:21" ht="17.850000000000001" customHeight="1" x14ac:dyDescent="0.2">
      <c r="B31" s="1"/>
      <c r="C31" s="129" t="s">
        <v>1016</v>
      </c>
      <c r="D31" s="130"/>
      <c r="E31" s="130"/>
      <c r="F31" s="130"/>
      <c r="G31" s="130"/>
      <c r="H31" s="130"/>
      <c r="I31" s="130"/>
      <c r="J31" s="130"/>
      <c r="K31" s="130"/>
      <c r="L31" s="130"/>
      <c r="M31" s="130"/>
      <c r="N31" s="130"/>
      <c r="O31" s="131">
        <v>6.6016113931550624</v>
      </c>
      <c r="P31" s="130"/>
      <c r="Q31" s="130"/>
      <c r="R31" s="130"/>
      <c r="S31" s="130"/>
      <c r="T31" s="1"/>
      <c r="U31" s="1"/>
    </row>
    <row r="32" spans="2:21" ht="18.75" customHeight="1" x14ac:dyDescent="0.2">
      <c r="B32" s="71" t="s">
        <v>995</v>
      </c>
      <c r="C32" s="72"/>
      <c r="D32" s="72"/>
      <c r="E32" s="72"/>
      <c r="F32" s="72"/>
      <c r="G32" s="72"/>
      <c r="H32" s="72"/>
      <c r="I32" s="72"/>
      <c r="J32" s="72"/>
      <c r="K32" s="72"/>
      <c r="L32" s="72"/>
      <c r="M32" s="72"/>
      <c r="N32" s="72"/>
      <c r="O32" s="72"/>
      <c r="P32" s="72"/>
      <c r="Q32" s="72"/>
      <c r="R32" s="72"/>
      <c r="S32" s="73"/>
      <c r="T32" s="1"/>
      <c r="U32" s="1"/>
    </row>
    <row r="33" spans="2:21" ht="15.4" customHeight="1" x14ac:dyDescent="0.2">
      <c r="B33" s="1"/>
      <c r="C33" s="62" t="s">
        <v>996</v>
      </c>
      <c r="D33" s="63"/>
      <c r="E33" s="63"/>
      <c r="F33" s="63"/>
      <c r="G33" s="63"/>
      <c r="H33" s="63"/>
      <c r="I33" s="63"/>
      <c r="J33" s="63"/>
      <c r="K33" s="63"/>
      <c r="L33" s="63"/>
      <c r="M33" s="63"/>
      <c r="N33" s="63"/>
      <c r="O33" s="63"/>
      <c r="P33" s="63"/>
      <c r="Q33" s="69">
        <v>715062666.03999996</v>
      </c>
      <c r="R33" s="63"/>
      <c r="S33" s="63"/>
      <c r="T33" s="1"/>
      <c r="U33" s="1"/>
    </row>
    <row r="34" spans="2:21" ht="7.7" customHeight="1" x14ac:dyDescent="0.2">
      <c r="B34" s="1"/>
      <c r="C34" s="1"/>
      <c r="D34" s="1"/>
      <c r="E34" s="1"/>
      <c r="F34" s="1"/>
      <c r="G34" s="1"/>
      <c r="H34" s="1"/>
      <c r="I34" s="1"/>
      <c r="J34" s="1"/>
      <c r="K34" s="1"/>
      <c r="L34" s="1"/>
      <c r="M34" s="1"/>
      <c r="N34" s="1"/>
      <c r="O34" s="1"/>
      <c r="P34" s="1"/>
      <c r="Q34" s="1"/>
      <c r="R34" s="1"/>
      <c r="S34" s="1"/>
      <c r="T34" s="1"/>
      <c r="U34" s="1"/>
    </row>
    <row r="35" spans="2:21" ht="18.75" customHeight="1" x14ac:dyDescent="0.2">
      <c r="B35" s="71" t="s">
        <v>997</v>
      </c>
      <c r="C35" s="72"/>
      <c r="D35" s="72"/>
      <c r="E35" s="72"/>
      <c r="F35" s="72"/>
      <c r="G35" s="72"/>
      <c r="H35" s="72"/>
      <c r="I35" s="72"/>
      <c r="J35" s="72"/>
      <c r="K35" s="72"/>
      <c r="L35" s="72"/>
      <c r="M35" s="72"/>
      <c r="N35" s="72"/>
      <c r="O35" s="72"/>
      <c r="P35" s="72"/>
      <c r="Q35" s="72"/>
      <c r="R35" s="72"/>
      <c r="S35" s="73"/>
      <c r="T35" s="1"/>
      <c r="U35" s="1"/>
    </row>
    <row r="36" spans="2:21" ht="11.25" customHeight="1" x14ac:dyDescent="0.2">
      <c r="B36" s="1"/>
      <c r="C36" s="1"/>
      <c r="D36" s="1"/>
      <c r="E36" s="1"/>
      <c r="F36" s="1"/>
      <c r="G36" s="1"/>
      <c r="H36" s="1"/>
      <c r="I36" s="1"/>
      <c r="J36" s="1"/>
      <c r="K36" s="1"/>
      <c r="L36" s="1"/>
      <c r="M36" s="1"/>
      <c r="N36" s="1"/>
      <c r="O36" s="1"/>
      <c r="P36" s="1"/>
      <c r="Q36" s="1"/>
      <c r="R36" s="1"/>
      <c r="S36" s="1"/>
      <c r="T36" s="1"/>
      <c r="U36" s="1"/>
    </row>
    <row r="37" spans="2:21" ht="13.35" customHeight="1" x14ac:dyDescent="0.2">
      <c r="B37" s="119"/>
      <c r="C37" s="120"/>
      <c r="D37" s="132" t="s">
        <v>1017</v>
      </c>
      <c r="E37" s="133"/>
      <c r="F37" s="133"/>
      <c r="G37" s="132" t="s">
        <v>1017</v>
      </c>
      <c r="H37" s="133"/>
      <c r="I37" s="133"/>
      <c r="J37" s="132" t="s">
        <v>1017</v>
      </c>
      <c r="K37" s="133"/>
      <c r="L37" s="133"/>
      <c r="M37" s="132" t="s">
        <v>1017</v>
      </c>
      <c r="N37" s="133"/>
      <c r="O37" s="133"/>
      <c r="P37" s="133"/>
      <c r="Q37" s="133"/>
      <c r="R37" s="133"/>
      <c r="S37" s="132" t="s">
        <v>1017</v>
      </c>
      <c r="T37" s="133"/>
      <c r="U37" s="21" t="s">
        <v>1017</v>
      </c>
    </row>
    <row r="38" spans="2:21" ht="10.35" customHeight="1" x14ac:dyDescent="0.2">
      <c r="B38" s="125" t="s">
        <v>885</v>
      </c>
      <c r="C38" s="126"/>
      <c r="D38" s="127" t="s">
        <v>1018</v>
      </c>
      <c r="E38" s="128"/>
      <c r="F38" s="128"/>
      <c r="G38" s="127" t="s">
        <v>1018</v>
      </c>
      <c r="H38" s="128"/>
      <c r="I38" s="128"/>
      <c r="J38" s="127" t="s">
        <v>1018</v>
      </c>
      <c r="K38" s="128"/>
      <c r="L38" s="128"/>
      <c r="M38" s="127" t="s">
        <v>1018</v>
      </c>
      <c r="N38" s="128"/>
      <c r="O38" s="128"/>
      <c r="P38" s="128"/>
      <c r="Q38" s="128"/>
      <c r="R38" s="128"/>
      <c r="S38" s="127" t="s">
        <v>1019</v>
      </c>
      <c r="T38" s="128"/>
      <c r="U38" s="22" t="s">
        <v>1019</v>
      </c>
    </row>
    <row r="39" spans="2:21" ht="13.9" customHeight="1" x14ac:dyDescent="0.2">
      <c r="B39" s="119" t="s">
        <v>1020</v>
      </c>
      <c r="C39" s="120"/>
      <c r="D39" s="61" t="s">
        <v>1021</v>
      </c>
      <c r="E39" s="59"/>
      <c r="F39" s="59"/>
      <c r="G39" s="61" t="s">
        <v>1021</v>
      </c>
      <c r="H39" s="59"/>
      <c r="I39" s="59"/>
      <c r="J39" s="61" t="s">
        <v>1021</v>
      </c>
      <c r="K39" s="59"/>
      <c r="L39" s="59"/>
      <c r="M39" s="61" t="s">
        <v>1021</v>
      </c>
      <c r="N39" s="59"/>
      <c r="O39" s="59"/>
      <c r="P39" s="59"/>
      <c r="Q39" s="59"/>
      <c r="R39" s="59"/>
      <c r="S39" s="61" t="s">
        <v>1021</v>
      </c>
      <c r="T39" s="59"/>
      <c r="U39" s="9" t="s">
        <v>1021</v>
      </c>
    </row>
    <row r="40" spans="2:21" ht="12.4" customHeight="1" x14ac:dyDescent="0.2">
      <c r="B40" s="122" t="s">
        <v>1022</v>
      </c>
      <c r="C40" s="120"/>
      <c r="D40" s="123" t="s">
        <v>1023</v>
      </c>
      <c r="E40" s="124"/>
      <c r="F40" s="124"/>
      <c r="G40" s="123" t="s">
        <v>1023</v>
      </c>
      <c r="H40" s="124"/>
      <c r="I40" s="124"/>
      <c r="J40" s="123" t="s">
        <v>1023</v>
      </c>
      <c r="K40" s="124"/>
      <c r="L40" s="124"/>
      <c r="M40" s="123" t="s">
        <v>1023</v>
      </c>
      <c r="N40" s="124"/>
      <c r="O40" s="124"/>
      <c r="P40" s="124"/>
      <c r="Q40" s="124"/>
      <c r="R40" s="124"/>
      <c r="S40" s="123" t="s">
        <v>1024</v>
      </c>
      <c r="T40" s="124"/>
      <c r="U40" s="23" t="s">
        <v>1024</v>
      </c>
    </row>
    <row r="41" spans="2:21" ht="12.4" customHeight="1" x14ac:dyDescent="0.2">
      <c r="B41" s="119" t="s">
        <v>889</v>
      </c>
      <c r="C41" s="120"/>
      <c r="D41" s="61" t="s">
        <v>1</v>
      </c>
      <c r="E41" s="59"/>
      <c r="F41" s="59"/>
      <c r="G41" s="61" t="s">
        <v>1</v>
      </c>
      <c r="H41" s="59"/>
      <c r="I41" s="59"/>
      <c r="J41" s="61" t="s">
        <v>1</v>
      </c>
      <c r="K41" s="59"/>
      <c r="L41" s="59"/>
      <c r="M41" s="61" t="s">
        <v>1</v>
      </c>
      <c r="N41" s="59"/>
      <c r="O41" s="59"/>
      <c r="P41" s="59"/>
      <c r="Q41" s="59"/>
      <c r="R41" s="59"/>
      <c r="S41" s="61" t="s">
        <v>1</v>
      </c>
      <c r="T41" s="59"/>
      <c r="U41" s="9" t="s">
        <v>1</v>
      </c>
    </row>
    <row r="42" spans="2:21" ht="11.45" customHeight="1" x14ac:dyDescent="0.2">
      <c r="B42" s="122" t="s">
        <v>1025</v>
      </c>
      <c r="C42" s="120"/>
      <c r="D42" s="58">
        <v>5000000</v>
      </c>
      <c r="E42" s="59"/>
      <c r="F42" s="59"/>
      <c r="G42" s="58">
        <v>5000000</v>
      </c>
      <c r="H42" s="59"/>
      <c r="I42" s="59"/>
      <c r="J42" s="58">
        <v>10000000</v>
      </c>
      <c r="K42" s="59"/>
      <c r="L42" s="59"/>
      <c r="M42" s="58">
        <v>25000000</v>
      </c>
      <c r="N42" s="59"/>
      <c r="O42" s="59"/>
      <c r="P42" s="59"/>
      <c r="Q42" s="59"/>
      <c r="R42" s="59"/>
      <c r="S42" s="58">
        <v>11500000</v>
      </c>
      <c r="T42" s="59"/>
      <c r="U42" s="10">
        <v>35000000</v>
      </c>
    </row>
    <row r="43" spans="2:21" ht="12.4" customHeight="1" x14ac:dyDescent="0.2">
      <c r="B43" s="122" t="s">
        <v>887</v>
      </c>
      <c r="C43" s="120"/>
      <c r="D43" s="60">
        <v>43483</v>
      </c>
      <c r="E43" s="59"/>
      <c r="F43" s="59"/>
      <c r="G43" s="60">
        <v>43497</v>
      </c>
      <c r="H43" s="59"/>
      <c r="I43" s="59"/>
      <c r="J43" s="60">
        <v>43489</v>
      </c>
      <c r="K43" s="59"/>
      <c r="L43" s="59"/>
      <c r="M43" s="60">
        <v>43490</v>
      </c>
      <c r="N43" s="59"/>
      <c r="O43" s="59"/>
      <c r="P43" s="59"/>
      <c r="Q43" s="59"/>
      <c r="R43" s="59"/>
      <c r="S43" s="60">
        <v>43928</v>
      </c>
      <c r="T43" s="59"/>
      <c r="U43" s="11">
        <v>43955</v>
      </c>
    </row>
    <row r="44" spans="2:21" ht="11.25" customHeight="1" x14ac:dyDescent="0.2">
      <c r="B44" s="122" t="s">
        <v>888</v>
      </c>
      <c r="C44" s="120"/>
      <c r="D44" s="60">
        <v>46560</v>
      </c>
      <c r="E44" s="59"/>
      <c r="F44" s="59"/>
      <c r="G44" s="60">
        <v>46560</v>
      </c>
      <c r="H44" s="59"/>
      <c r="I44" s="59"/>
      <c r="J44" s="60">
        <v>46560</v>
      </c>
      <c r="K44" s="59"/>
      <c r="L44" s="59"/>
      <c r="M44" s="60">
        <v>46560</v>
      </c>
      <c r="N44" s="59"/>
      <c r="O44" s="59"/>
      <c r="P44" s="59"/>
      <c r="Q44" s="59"/>
      <c r="R44" s="59"/>
      <c r="S44" s="60">
        <v>46682</v>
      </c>
      <c r="T44" s="59"/>
      <c r="U44" s="11">
        <v>46682</v>
      </c>
    </row>
    <row r="45" spans="2:21" ht="10.9" customHeight="1" x14ac:dyDescent="0.2">
      <c r="B45" s="122" t="s">
        <v>890</v>
      </c>
      <c r="C45" s="120"/>
      <c r="D45" s="61" t="s">
        <v>1026</v>
      </c>
      <c r="E45" s="59"/>
      <c r="F45" s="59"/>
      <c r="G45" s="61" t="s">
        <v>1026</v>
      </c>
      <c r="H45" s="59"/>
      <c r="I45" s="59"/>
      <c r="J45" s="61" t="s">
        <v>1026</v>
      </c>
      <c r="K45" s="59"/>
      <c r="L45" s="59"/>
      <c r="M45" s="61" t="s">
        <v>1026</v>
      </c>
      <c r="N45" s="59"/>
      <c r="O45" s="59"/>
      <c r="P45" s="59"/>
      <c r="Q45" s="59"/>
      <c r="R45" s="59"/>
      <c r="S45" s="61" t="s">
        <v>1026</v>
      </c>
      <c r="T45" s="59"/>
      <c r="U45" s="9" t="s">
        <v>1026</v>
      </c>
    </row>
    <row r="46" spans="2:21" ht="12.4" customHeight="1" x14ac:dyDescent="0.2">
      <c r="B46" s="119" t="s">
        <v>891</v>
      </c>
      <c r="C46" s="120"/>
      <c r="D46" s="121">
        <v>8.0000000000000002E-3</v>
      </c>
      <c r="E46" s="59"/>
      <c r="F46" s="59"/>
      <c r="G46" s="121">
        <v>8.0000000000000002E-3</v>
      </c>
      <c r="H46" s="59"/>
      <c r="I46" s="59"/>
      <c r="J46" s="121">
        <v>8.0000000000000002E-3</v>
      </c>
      <c r="K46" s="59"/>
      <c r="L46" s="59"/>
      <c r="M46" s="121">
        <v>8.0000000000000002E-3</v>
      </c>
      <c r="N46" s="59"/>
      <c r="O46" s="59"/>
      <c r="P46" s="59"/>
      <c r="Q46" s="59"/>
      <c r="R46" s="59"/>
      <c r="S46" s="121">
        <v>0</v>
      </c>
      <c r="T46" s="59"/>
      <c r="U46" s="12">
        <v>0</v>
      </c>
    </row>
    <row r="47" spans="2:21" ht="12.2" customHeight="1" x14ac:dyDescent="0.2">
      <c r="B47" s="119" t="s">
        <v>1027</v>
      </c>
      <c r="C47" s="120"/>
      <c r="D47" s="61" t="s">
        <v>1028</v>
      </c>
      <c r="E47" s="59"/>
      <c r="F47" s="59"/>
      <c r="G47" s="61" t="s">
        <v>1028</v>
      </c>
      <c r="H47" s="59"/>
      <c r="I47" s="59"/>
      <c r="J47" s="61" t="s">
        <v>1028</v>
      </c>
      <c r="K47" s="59"/>
      <c r="L47" s="59"/>
      <c r="M47" s="61" t="s">
        <v>1028</v>
      </c>
      <c r="N47" s="59"/>
      <c r="O47" s="59"/>
      <c r="P47" s="59"/>
      <c r="Q47" s="59"/>
      <c r="R47" s="59"/>
      <c r="S47" s="61" t="s">
        <v>1028</v>
      </c>
      <c r="T47" s="59"/>
      <c r="U47" s="9" t="s">
        <v>1028</v>
      </c>
    </row>
    <row r="48" spans="2:21" ht="10.5" customHeight="1" x14ac:dyDescent="0.2">
      <c r="B48" s="119" t="s">
        <v>1029</v>
      </c>
      <c r="C48" s="120"/>
      <c r="D48" s="61" t="s">
        <v>1030</v>
      </c>
      <c r="E48" s="59"/>
      <c r="F48" s="59"/>
      <c r="G48" s="61" t="s">
        <v>1030</v>
      </c>
      <c r="H48" s="59"/>
      <c r="I48" s="59"/>
      <c r="J48" s="61" t="s">
        <v>1030</v>
      </c>
      <c r="K48" s="59"/>
      <c r="L48" s="59"/>
      <c r="M48" s="61" t="s">
        <v>1030</v>
      </c>
      <c r="N48" s="59"/>
      <c r="O48" s="59"/>
      <c r="P48" s="59"/>
      <c r="Q48" s="59"/>
      <c r="R48" s="59"/>
      <c r="S48" s="61" t="s">
        <v>1030</v>
      </c>
      <c r="T48" s="59"/>
      <c r="U48" s="9" t="s">
        <v>1030</v>
      </c>
    </row>
    <row r="49" spans="2:21" ht="14.65" customHeight="1" x14ac:dyDescent="0.2">
      <c r="B49" s="119" t="s">
        <v>1031</v>
      </c>
      <c r="C49" s="120"/>
      <c r="D49" s="61" t="s">
        <v>1032</v>
      </c>
      <c r="E49" s="59"/>
      <c r="F49" s="59"/>
      <c r="G49" s="61" t="s">
        <v>1032</v>
      </c>
      <c r="H49" s="59"/>
      <c r="I49" s="59"/>
      <c r="J49" s="61" t="s">
        <v>1032</v>
      </c>
      <c r="K49" s="59"/>
      <c r="L49" s="59"/>
      <c r="M49" s="61" t="s">
        <v>1032</v>
      </c>
      <c r="N49" s="59"/>
      <c r="O49" s="59"/>
      <c r="P49" s="59"/>
      <c r="Q49" s="59"/>
      <c r="R49" s="59"/>
      <c r="S49" s="61" t="s">
        <v>1032</v>
      </c>
      <c r="T49" s="59"/>
      <c r="U49" s="9" t="s">
        <v>1032</v>
      </c>
    </row>
    <row r="50" spans="2:21" ht="18" customHeight="1" x14ac:dyDescent="0.2">
      <c r="B50" s="1"/>
      <c r="C50" s="1"/>
      <c r="D50" s="1"/>
      <c r="E50" s="1"/>
      <c r="F50" s="1"/>
      <c r="G50" s="1"/>
      <c r="H50" s="1"/>
      <c r="I50" s="1"/>
      <c r="J50" s="1"/>
      <c r="K50" s="1"/>
      <c r="L50" s="1"/>
      <c r="M50" s="1"/>
      <c r="N50" s="1"/>
      <c r="O50" s="1"/>
      <c r="P50" s="1"/>
      <c r="Q50" s="1"/>
      <c r="R50" s="1"/>
      <c r="S50" s="1"/>
      <c r="T50" s="1"/>
      <c r="U50" s="1"/>
    </row>
    <row r="51" spans="2:21" ht="18.75" customHeight="1" x14ac:dyDescent="0.2">
      <c r="B51" s="71" t="s">
        <v>998</v>
      </c>
      <c r="C51" s="72"/>
      <c r="D51" s="72"/>
      <c r="E51" s="72"/>
      <c r="F51" s="72"/>
      <c r="G51" s="72"/>
      <c r="H51" s="72"/>
      <c r="I51" s="72"/>
      <c r="J51" s="72"/>
      <c r="K51" s="72"/>
      <c r="L51" s="72"/>
      <c r="M51" s="72"/>
      <c r="N51" s="72"/>
      <c r="O51" s="72"/>
      <c r="P51" s="72"/>
      <c r="Q51" s="72"/>
      <c r="R51" s="72"/>
      <c r="S51" s="73"/>
      <c r="T51" s="1"/>
      <c r="U51" s="1"/>
    </row>
    <row r="52" spans="2:21" ht="5.85" customHeight="1" x14ac:dyDescent="0.2">
      <c r="B52" s="1"/>
      <c r="C52" s="1"/>
      <c r="D52" s="1"/>
      <c r="E52" s="1"/>
      <c r="F52" s="1"/>
      <c r="G52" s="1"/>
      <c r="H52" s="1"/>
      <c r="I52" s="1"/>
      <c r="J52" s="1"/>
      <c r="K52" s="1"/>
      <c r="L52" s="1"/>
      <c r="M52" s="1"/>
      <c r="N52" s="1"/>
      <c r="O52" s="1"/>
      <c r="P52" s="1"/>
      <c r="Q52" s="1"/>
      <c r="R52" s="1"/>
      <c r="S52" s="1"/>
      <c r="T52" s="1"/>
      <c r="U52" s="1"/>
    </row>
    <row r="53" spans="2:21" ht="18.75" customHeight="1" x14ac:dyDescent="0.2">
      <c r="B53" s="62" t="s">
        <v>999</v>
      </c>
      <c r="C53" s="63"/>
    </row>
  </sheetData>
  <mergeCells count="130">
    <mergeCell ref="B51:S51"/>
    <mergeCell ref="B53:C53"/>
    <mergeCell ref="F6:H6"/>
    <mergeCell ref="C12:P12"/>
    <mergeCell ref="Q12:S12"/>
    <mergeCell ref="C13:P13"/>
    <mergeCell ref="Q13:S13"/>
    <mergeCell ref="H2:O2"/>
    <mergeCell ref="B4:S4"/>
    <mergeCell ref="B6:D6"/>
    <mergeCell ref="B8:S8"/>
    <mergeCell ref="C10:P10"/>
    <mergeCell ref="B32:S32"/>
    <mergeCell ref="C14:Q14"/>
    <mergeCell ref="R14:S14"/>
    <mergeCell ref="C15:Q15"/>
    <mergeCell ref="R15:S15"/>
    <mergeCell ref="C19:J19"/>
    <mergeCell ref="K19:S19"/>
    <mergeCell ref="C20:I20"/>
    <mergeCell ref="J20:S20"/>
    <mergeCell ref="C21:K21"/>
    <mergeCell ref="L21:S21"/>
    <mergeCell ref="C16:Q16"/>
    <mergeCell ref="R16:S16"/>
    <mergeCell ref="C17:N17"/>
    <mergeCell ref="O17:S17"/>
    <mergeCell ref="C18:N18"/>
    <mergeCell ref="O18:S18"/>
    <mergeCell ref="C25:N25"/>
    <mergeCell ref="O25:S25"/>
    <mergeCell ref="C26:N26"/>
    <mergeCell ref="O26:S26"/>
    <mergeCell ref="C27:N27"/>
    <mergeCell ref="O27:S27"/>
    <mergeCell ref="C22:J22"/>
    <mergeCell ref="K22:S22"/>
    <mergeCell ref="C23:N23"/>
    <mergeCell ref="O23:S23"/>
    <mergeCell ref="C24:N24"/>
    <mergeCell ref="O24:S24"/>
    <mergeCell ref="C31:N31"/>
    <mergeCell ref="O31:S31"/>
    <mergeCell ref="B37:C37"/>
    <mergeCell ref="D37:F37"/>
    <mergeCell ref="G37:I37"/>
    <mergeCell ref="J37:L37"/>
    <mergeCell ref="M37:R37"/>
    <mergeCell ref="S37:T37"/>
    <mergeCell ref="C28:M28"/>
    <mergeCell ref="N28:S28"/>
    <mergeCell ref="C29:M29"/>
    <mergeCell ref="N29:S29"/>
    <mergeCell ref="C30:N30"/>
    <mergeCell ref="O30:S30"/>
    <mergeCell ref="Q33:S33"/>
    <mergeCell ref="C33:P33"/>
    <mergeCell ref="B35:S35"/>
    <mergeCell ref="B39:C39"/>
    <mergeCell ref="D39:F39"/>
    <mergeCell ref="G39:I39"/>
    <mergeCell ref="J39:L39"/>
    <mergeCell ref="M39:R39"/>
    <mergeCell ref="S39:T39"/>
    <mergeCell ref="B38:C38"/>
    <mergeCell ref="D38:F38"/>
    <mergeCell ref="G38:I38"/>
    <mergeCell ref="J38:L38"/>
    <mergeCell ref="M38:R38"/>
    <mergeCell ref="S38:T38"/>
    <mergeCell ref="B41:C41"/>
    <mergeCell ref="D41:F41"/>
    <mergeCell ref="G41:I41"/>
    <mergeCell ref="J41:L41"/>
    <mergeCell ref="M41:R41"/>
    <mergeCell ref="S41:T41"/>
    <mergeCell ref="B40:C40"/>
    <mergeCell ref="D40:F40"/>
    <mergeCell ref="G40:I40"/>
    <mergeCell ref="J40:L40"/>
    <mergeCell ref="M40:R40"/>
    <mergeCell ref="S40:T40"/>
    <mergeCell ref="B43:C43"/>
    <mergeCell ref="D43:F43"/>
    <mergeCell ref="G43:I43"/>
    <mergeCell ref="J43:L43"/>
    <mergeCell ref="M43:R43"/>
    <mergeCell ref="S43:T43"/>
    <mergeCell ref="B42:C42"/>
    <mergeCell ref="D42:F42"/>
    <mergeCell ref="G42:I42"/>
    <mergeCell ref="J42:L42"/>
    <mergeCell ref="M42:R42"/>
    <mergeCell ref="S42:T42"/>
    <mergeCell ref="B45:C45"/>
    <mergeCell ref="D45:F45"/>
    <mergeCell ref="G45:I45"/>
    <mergeCell ref="J45:L45"/>
    <mergeCell ref="M45:R45"/>
    <mergeCell ref="S45:T45"/>
    <mergeCell ref="B44:C44"/>
    <mergeCell ref="D44:F44"/>
    <mergeCell ref="G44:I44"/>
    <mergeCell ref="J44:L44"/>
    <mergeCell ref="M44:R44"/>
    <mergeCell ref="S44:T44"/>
    <mergeCell ref="B47:C47"/>
    <mergeCell ref="D47:F47"/>
    <mergeCell ref="G47:I47"/>
    <mergeCell ref="J47:L47"/>
    <mergeCell ref="M47:R47"/>
    <mergeCell ref="S47:T47"/>
    <mergeCell ref="B46:C46"/>
    <mergeCell ref="D46:F46"/>
    <mergeCell ref="G46:I46"/>
    <mergeCell ref="J46:L46"/>
    <mergeCell ref="M46:R46"/>
    <mergeCell ref="S46:T46"/>
    <mergeCell ref="B49:C49"/>
    <mergeCell ref="D49:F49"/>
    <mergeCell ref="G49:I49"/>
    <mergeCell ref="J49:L49"/>
    <mergeCell ref="M49:R49"/>
    <mergeCell ref="S49:T49"/>
    <mergeCell ref="B48:C48"/>
    <mergeCell ref="D48:F48"/>
    <mergeCell ref="G48:I48"/>
    <mergeCell ref="J48:L48"/>
    <mergeCell ref="M48:R48"/>
    <mergeCell ref="S48:T48"/>
  </mergeCells>
  <pageMargins left="0.44352941176470595" right="0.2905882352941177" top="0.44352941176470595" bottom="0.44352941176470595" header="0.50980392156862753" footer="0.50980392156862753"/>
  <pageSetup paperSize="9" scale="82"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324"/>
  <sheetViews>
    <sheetView showGridLines="0" topLeftCell="B1" zoomScaleNormal="100" workbookViewId="0"/>
  </sheetViews>
  <sheetFormatPr defaultRowHeight="12.75" x14ac:dyDescent="0.2"/>
  <cols>
    <col min="1" max="1" width="0" hidden="1" customWidth="1"/>
    <col min="2" max="2" width="14" customWidth="1"/>
    <col min="3" max="9" width="1" customWidth="1"/>
    <col min="10" max="10" width="3" customWidth="1"/>
    <col min="11" max="11" width="4" customWidth="1"/>
    <col min="12" max="12" width="7" customWidth="1"/>
    <col min="13" max="13" width="2" customWidth="1"/>
    <col min="14" max="18" width="1" customWidth="1"/>
    <col min="19" max="19" width="2" customWidth="1"/>
    <col min="20" max="20" width="9" customWidth="1"/>
    <col min="21" max="25" width="1" customWidth="1"/>
    <col min="26" max="26" width="2" customWidth="1"/>
    <col min="27" max="27" width="15" customWidth="1"/>
    <col min="28" max="31" width="1" customWidth="1"/>
    <col min="32" max="33" width="2" customWidth="1"/>
    <col min="34" max="34" width="11" customWidth="1"/>
    <col min="35" max="35" width="1" customWidth="1"/>
  </cols>
  <sheetData>
    <row r="1" spans="2:35" ht="0.75" customHeight="1" x14ac:dyDescent="0.2"/>
    <row r="2" spans="2:35" ht="8.25" customHeigh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2.5" customHeight="1" x14ac:dyDescent="0.2">
      <c r="B3" s="1"/>
      <c r="C3" s="1"/>
      <c r="D3" s="1"/>
      <c r="E3" s="1"/>
      <c r="F3" s="1"/>
      <c r="G3" s="1"/>
      <c r="H3" s="1"/>
      <c r="I3" s="1"/>
      <c r="J3" s="1"/>
      <c r="K3" s="1"/>
      <c r="L3" s="1"/>
      <c r="M3" s="1"/>
      <c r="N3" s="1"/>
      <c r="O3" s="1"/>
      <c r="P3" s="1"/>
      <c r="Q3" s="42" t="s">
        <v>855</v>
      </c>
      <c r="R3" s="43"/>
      <c r="S3" s="43"/>
      <c r="T3" s="43"/>
      <c r="U3" s="43"/>
      <c r="V3" s="43"/>
      <c r="W3" s="43"/>
      <c r="X3" s="43"/>
      <c r="Y3" s="43"/>
      <c r="Z3" s="43"/>
      <c r="AA3" s="43"/>
      <c r="AB3" s="1"/>
      <c r="AC3" s="1"/>
      <c r="AD3" s="1"/>
      <c r="AE3" s="1"/>
      <c r="AF3" s="1"/>
      <c r="AG3" s="1"/>
      <c r="AH3" s="1"/>
      <c r="AI3" s="1"/>
    </row>
    <row r="4" spans="2:35" ht="7.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ht="34.9" customHeight="1" x14ac:dyDescent="0.2">
      <c r="B5" s="44" t="s">
        <v>1033</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row>
    <row r="6" spans="2:35" ht="6.75" customHeigh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2:35" ht="24" customHeight="1" x14ac:dyDescent="0.2">
      <c r="B7" s="49" t="s">
        <v>992</v>
      </c>
      <c r="C7" s="50"/>
      <c r="D7" s="50"/>
      <c r="E7" s="50"/>
      <c r="F7" s="50"/>
      <c r="G7" s="50"/>
      <c r="H7" s="50"/>
      <c r="I7" s="50"/>
      <c r="J7" s="50"/>
      <c r="K7" s="1"/>
      <c r="L7" s="51">
        <v>44377</v>
      </c>
      <c r="M7" s="36"/>
      <c r="N7" s="36"/>
      <c r="O7" s="36"/>
      <c r="P7" s="36"/>
      <c r="Q7" s="36"/>
      <c r="R7" s="36"/>
      <c r="S7" s="36"/>
      <c r="T7" s="1"/>
      <c r="U7" s="1"/>
      <c r="V7" s="1"/>
      <c r="W7" s="1"/>
      <c r="X7" s="1"/>
      <c r="Y7" s="1"/>
      <c r="Z7" s="1"/>
      <c r="AA7" s="1"/>
      <c r="AB7" s="1"/>
      <c r="AC7" s="1"/>
      <c r="AD7" s="1"/>
      <c r="AE7" s="1"/>
      <c r="AF7" s="1"/>
      <c r="AG7" s="1"/>
      <c r="AH7" s="1"/>
      <c r="AI7" s="1"/>
    </row>
    <row r="8" spans="2:35" ht="5.25" customHeight="1" x14ac:dyDescent="0.2">
      <c r="B8" s="50"/>
      <c r="C8" s="50"/>
      <c r="D8" s="50"/>
      <c r="E8" s="50"/>
      <c r="F8" s="50"/>
      <c r="G8" s="50"/>
      <c r="H8" s="50"/>
      <c r="I8" s="50"/>
      <c r="J8" s="50"/>
      <c r="K8" s="1"/>
      <c r="L8" s="1"/>
      <c r="M8" s="1"/>
      <c r="N8" s="1"/>
      <c r="O8" s="1"/>
      <c r="P8" s="1"/>
      <c r="Q8" s="1"/>
      <c r="R8" s="1"/>
      <c r="S8" s="1"/>
      <c r="T8" s="1"/>
      <c r="U8" s="1"/>
      <c r="V8" s="1"/>
      <c r="W8" s="1"/>
      <c r="X8" s="1"/>
      <c r="Y8" s="1"/>
      <c r="Z8" s="1"/>
      <c r="AA8" s="1"/>
      <c r="AB8" s="1"/>
      <c r="AC8" s="1"/>
      <c r="AD8" s="1"/>
      <c r="AE8" s="1"/>
      <c r="AF8" s="1"/>
      <c r="AG8" s="1"/>
      <c r="AH8" s="1"/>
      <c r="AI8" s="1"/>
    </row>
    <row r="9" spans="2:35" ht="21" customHeight="1" x14ac:dyDescent="0.2">
      <c r="B9" s="71" t="s">
        <v>1034</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3"/>
    </row>
    <row r="10" spans="2:35" ht="5.25" customHeigh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2:35" ht="15" customHeight="1" x14ac:dyDescent="0.2">
      <c r="B11" s="150"/>
      <c r="C11" s="67"/>
      <c r="D11" s="67"/>
      <c r="E11" s="67"/>
      <c r="F11" s="67"/>
      <c r="G11" s="67"/>
      <c r="H11" s="67"/>
      <c r="I11" s="66" t="s">
        <v>1049</v>
      </c>
      <c r="J11" s="67"/>
      <c r="K11" s="67"/>
      <c r="L11" s="67"/>
      <c r="M11" s="67"/>
      <c r="N11" s="67"/>
      <c r="O11" s="67"/>
      <c r="P11" s="67"/>
      <c r="Q11" s="67"/>
      <c r="R11" s="67"/>
      <c r="S11" s="67"/>
      <c r="T11" s="66" t="s">
        <v>1050</v>
      </c>
      <c r="U11" s="67"/>
      <c r="V11" s="67"/>
      <c r="W11" s="67"/>
      <c r="X11" s="67"/>
      <c r="Y11" s="67"/>
      <c r="Z11" s="67"/>
      <c r="AA11" s="66" t="s">
        <v>1051</v>
      </c>
      <c r="AB11" s="67"/>
      <c r="AC11" s="67"/>
      <c r="AD11" s="67"/>
      <c r="AE11" s="67"/>
      <c r="AF11" s="67"/>
      <c r="AG11" s="67"/>
      <c r="AH11" s="66" t="s">
        <v>1050</v>
      </c>
      <c r="AI11" s="67"/>
    </row>
    <row r="12" spans="2:35" ht="12" customHeight="1" x14ac:dyDescent="0.2">
      <c r="B12" s="135" t="s">
        <v>531</v>
      </c>
      <c r="C12" s="59"/>
      <c r="D12" s="59"/>
      <c r="E12" s="59"/>
      <c r="F12" s="59"/>
      <c r="G12" s="59"/>
      <c r="H12" s="59"/>
      <c r="I12" s="142">
        <v>2374025165.250011</v>
      </c>
      <c r="J12" s="59"/>
      <c r="K12" s="59"/>
      <c r="L12" s="59"/>
      <c r="M12" s="59"/>
      <c r="N12" s="59"/>
      <c r="O12" s="59"/>
      <c r="P12" s="59"/>
      <c r="Q12" s="59"/>
      <c r="R12" s="59"/>
      <c r="S12" s="59"/>
      <c r="T12" s="121">
        <v>0.15659277915853928</v>
      </c>
      <c r="U12" s="59"/>
      <c r="V12" s="59"/>
      <c r="W12" s="59"/>
      <c r="X12" s="59"/>
      <c r="Y12" s="59"/>
      <c r="Z12" s="59"/>
      <c r="AA12" s="58">
        <v>34336</v>
      </c>
      <c r="AB12" s="59"/>
      <c r="AC12" s="59"/>
      <c r="AD12" s="59"/>
      <c r="AE12" s="59"/>
      <c r="AF12" s="59"/>
      <c r="AG12" s="59"/>
      <c r="AH12" s="121">
        <v>0.15401522389532563</v>
      </c>
      <c r="AI12" s="59"/>
    </row>
    <row r="13" spans="2:35" ht="12" customHeight="1" x14ac:dyDescent="0.2">
      <c r="B13" s="135" t="s">
        <v>535</v>
      </c>
      <c r="C13" s="59"/>
      <c r="D13" s="59"/>
      <c r="E13" s="59"/>
      <c r="F13" s="59"/>
      <c r="G13" s="59"/>
      <c r="H13" s="59"/>
      <c r="I13" s="142">
        <v>2357330765.9899817</v>
      </c>
      <c r="J13" s="59"/>
      <c r="K13" s="59"/>
      <c r="L13" s="59"/>
      <c r="M13" s="59"/>
      <c r="N13" s="59"/>
      <c r="O13" s="59"/>
      <c r="P13" s="59"/>
      <c r="Q13" s="59"/>
      <c r="R13" s="59"/>
      <c r="S13" s="59"/>
      <c r="T13" s="121">
        <v>0.15549160196177822</v>
      </c>
      <c r="U13" s="59"/>
      <c r="V13" s="59"/>
      <c r="W13" s="59"/>
      <c r="X13" s="59"/>
      <c r="Y13" s="59"/>
      <c r="Z13" s="59"/>
      <c r="AA13" s="58">
        <v>36435</v>
      </c>
      <c r="AB13" s="59"/>
      <c r="AC13" s="59"/>
      <c r="AD13" s="59"/>
      <c r="AE13" s="59"/>
      <c r="AF13" s="59"/>
      <c r="AG13" s="59"/>
      <c r="AH13" s="121">
        <v>0.16343035538869377</v>
      </c>
      <c r="AI13" s="59"/>
    </row>
    <row r="14" spans="2:35" ht="12" customHeight="1" x14ac:dyDescent="0.2">
      <c r="B14" s="135" t="s">
        <v>533</v>
      </c>
      <c r="C14" s="59"/>
      <c r="D14" s="59"/>
      <c r="E14" s="59"/>
      <c r="F14" s="59"/>
      <c r="G14" s="59"/>
      <c r="H14" s="59"/>
      <c r="I14" s="142">
        <v>2175620835.7000012</v>
      </c>
      <c r="J14" s="59"/>
      <c r="K14" s="59"/>
      <c r="L14" s="59"/>
      <c r="M14" s="59"/>
      <c r="N14" s="59"/>
      <c r="O14" s="59"/>
      <c r="P14" s="59"/>
      <c r="Q14" s="59"/>
      <c r="R14" s="59"/>
      <c r="S14" s="59"/>
      <c r="T14" s="121">
        <v>0.1435058558116038</v>
      </c>
      <c r="U14" s="59"/>
      <c r="V14" s="59"/>
      <c r="W14" s="59"/>
      <c r="X14" s="59"/>
      <c r="Y14" s="59"/>
      <c r="Z14" s="59"/>
      <c r="AA14" s="58">
        <v>30671</v>
      </c>
      <c r="AB14" s="59"/>
      <c r="AC14" s="59"/>
      <c r="AD14" s="59"/>
      <c r="AE14" s="59"/>
      <c r="AF14" s="59"/>
      <c r="AG14" s="59"/>
      <c r="AH14" s="121">
        <v>0.137575749420245</v>
      </c>
      <c r="AI14" s="59"/>
    </row>
    <row r="15" spans="2:35" ht="12" customHeight="1" x14ac:dyDescent="0.2">
      <c r="B15" s="135" t="s">
        <v>539</v>
      </c>
      <c r="C15" s="59"/>
      <c r="D15" s="59"/>
      <c r="E15" s="59"/>
      <c r="F15" s="59"/>
      <c r="G15" s="59"/>
      <c r="H15" s="59"/>
      <c r="I15" s="142">
        <v>1683621050.4700029</v>
      </c>
      <c r="J15" s="59"/>
      <c r="K15" s="59"/>
      <c r="L15" s="59"/>
      <c r="M15" s="59"/>
      <c r="N15" s="59"/>
      <c r="O15" s="59"/>
      <c r="P15" s="59"/>
      <c r="Q15" s="59"/>
      <c r="R15" s="59"/>
      <c r="S15" s="59"/>
      <c r="T15" s="121">
        <v>0.11105311906630635</v>
      </c>
      <c r="U15" s="59"/>
      <c r="V15" s="59"/>
      <c r="W15" s="59"/>
      <c r="X15" s="59"/>
      <c r="Y15" s="59"/>
      <c r="Z15" s="59"/>
      <c r="AA15" s="58">
        <v>27695</v>
      </c>
      <c r="AB15" s="59"/>
      <c r="AC15" s="59"/>
      <c r="AD15" s="59"/>
      <c r="AE15" s="59"/>
      <c r="AF15" s="59"/>
      <c r="AG15" s="59"/>
      <c r="AH15" s="121">
        <v>0.12422680643584119</v>
      </c>
      <c r="AI15" s="59"/>
    </row>
    <row r="16" spans="2:35" ht="12" customHeight="1" x14ac:dyDescent="0.2">
      <c r="B16" s="135" t="s">
        <v>537</v>
      </c>
      <c r="C16" s="59"/>
      <c r="D16" s="59"/>
      <c r="E16" s="59"/>
      <c r="F16" s="59"/>
      <c r="G16" s="59"/>
      <c r="H16" s="59"/>
      <c r="I16" s="142">
        <v>1333831075.2500038</v>
      </c>
      <c r="J16" s="59"/>
      <c r="K16" s="59"/>
      <c r="L16" s="59"/>
      <c r="M16" s="59"/>
      <c r="N16" s="59"/>
      <c r="O16" s="59"/>
      <c r="P16" s="59"/>
      <c r="Q16" s="59"/>
      <c r="R16" s="59"/>
      <c r="S16" s="59"/>
      <c r="T16" s="121">
        <v>8.7980665941856065E-2</v>
      </c>
      <c r="U16" s="59"/>
      <c r="V16" s="59"/>
      <c r="W16" s="59"/>
      <c r="X16" s="59"/>
      <c r="Y16" s="59"/>
      <c r="Z16" s="59"/>
      <c r="AA16" s="58">
        <v>12727</v>
      </c>
      <c r="AB16" s="59"/>
      <c r="AC16" s="59"/>
      <c r="AD16" s="59"/>
      <c r="AE16" s="59"/>
      <c r="AF16" s="59"/>
      <c r="AG16" s="59"/>
      <c r="AH16" s="121">
        <v>5.7087364705143556E-2</v>
      </c>
      <c r="AI16" s="59"/>
    </row>
    <row r="17" spans="2:35" ht="12" customHeight="1" x14ac:dyDescent="0.2">
      <c r="B17" s="135" t="s">
        <v>541</v>
      </c>
      <c r="C17" s="59"/>
      <c r="D17" s="59"/>
      <c r="E17" s="59"/>
      <c r="F17" s="59"/>
      <c r="G17" s="59"/>
      <c r="H17" s="59"/>
      <c r="I17" s="142">
        <v>1219784264.400008</v>
      </c>
      <c r="J17" s="59"/>
      <c r="K17" s="59"/>
      <c r="L17" s="59"/>
      <c r="M17" s="59"/>
      <c r="N17" s="59"/>
      <c r="O17" s="59"/>
      <c r="P17" s="59"/>
      <c r="Q17" s="59"/>
      <c r="R17" s="59"/>
      <c r="S17" s="59"/>
      <c r="T17" s="121">
        <v>8.0458038411794316E-2</v>
      </c>
      <c r="U17" s="59"/>
      <c r="V17" s="59"/>
      <c r="W17" s="59"/>
      <c r="X17" s="59"/>
      <c r="Y17" s="59"/>
      <c r="Z17" s="59"/>
      <c r="AA17" s="58">
        <v>21103</v>
      </c>
      <c r="AB17" s="59"/>
      <c r="AC17" s="59"/>
      <c r="AD17" s="59"/>
      <c r="AE17" s="59"/>
      <c r="AF17" s="59"/>
      <c r="AG17" s="59"/>
      <c r="AH17" s="121">
        <v>9.4658180040280079E-2</v>
      </c>
      <c r="AI17" s="59"/>
    </row>
    <row r="18" spans="2:35" ht="12" customHeight="1" x14ac:dyDescent="0.2">
      <c r="B18" s="135" t="s">
        <v>543</v>
      </c>
      <c r="C18" s="59"/>
      <c r="D18" s="59"/>
      <c r="E18" s="59"/>
      <c r="F18" s="59"/>
      <c r="G18" s="59"/>
      <c r="H18" s="59"/>
      <c r="I18" s="142">
        <v>1115553947.3399947</v>
      </c>
      <c r="J18" s="59"/>
      <c r="K18" s="59"/>
      <c r="L18" s="59"/>
      <c r="M18" s="59"/>
      <c r="N18" s="59"/>
      <c r="O18" s="59"/>
      <c r="P18" s="59"/>
      <c r="Q18" s="59"/>
      <c r="R18" s="59"/>
      <c r="S18" s="59"/>
      <c r="T18" s="121">
        <v>7.3582915409766525E-2</v>
      </c>
      <c r="U18" s="59"/>
      <c r="V18" s="59"/>
      <c r="W18" s="59"/>
      <c r="X18" s="59"/>
      <c r="Y18" s="59"/>
      <c r="Z18" s="59"/>
      <c r="AA18" s="58">
        <v>17144</v>
      </c>
      <c r="AB18" s="59"/>
      <c r="AC18" s="59"/>
      <c r="AD18" s="59"/>
      <c r="AE18" s="59"/>
      <c r="AF18" s="59"/>
      <c r="AG18" s="59"/>
      <c r="AH18" s="121">
        <v>7.6899959181659552E-2</v>
      </c>
      <c r="AI18" s="59"/>
    </row>
    <row r="19" spans="2:35" ht="12" customHeight="1" x14ac:dyDescent="0.2">
      <c r="B19" s="135" t="s">
        <v>545</v>
      </c>
      <c r="C19" s="59"/>
      <c r="D19" s="59"/>
      <c r="E19" s="59"/>
      <c r="F19" s="59"/>
      <c r="G19" s="59"/>
      <c r="H19" s="59"/>
      <c r="I19" s="142">
        <v>1033890660.0900061</v>
      </c>
      <c r="J19" s="59"/>
      <c r="K19" s="59"/>
      <c r="L19" s="59"/>
      <c r="M19" s="59"/>
      <c r="N19" s="59"/>
      <c r="O19" s="59"/>
      <c r="P19" s="59"/>
      <c r="Q19" s="59"/>
      <c r="R19" s="59"/>
      <c r="S19" s="59"/>
      <c r="T19" s="121">
        <v>6.8196333459043565E-2</v>
      </c>
      <c r="U19" s="59"/>
      <c r="V19" s="59"/>
      <c r="W19" s="59"/>
      <c r="X19" s="59"/>
      <c r="Y19" s="59"/>
      <c r="Z19" s="59"/>
      <c r="AA19" s="58">
        <v>16584</v>
      </c>
      <c r="AB19" s="59"/>
      <c r="AC19" s="59"/>
      <c r="AD19" s="59"/>
      <c r="AE19" s="59"/>
      <c r="AF19" s="59"/>
      <c r="AG19" s="59"/>
      <c r="AH19" s="121">
        <v>7.4388061308250236E-2</v>
      </c>
      <c r="AI19" s="59"/>
    </row>
    <row r="20" spans="2:35" ht="12" customHeight="1" x14ac:dyDescent="0.2">
      <c r="B20" s="135" t="s">
        <v>547</v>
      </c>
      <c r="C20" s="59"/>
      <c r="D20" s="59"/>
      <c r="E20" s="59"/>
      <c r="F20" s="59"/>
      <c r="G20" s="59"/>
      <c r="H20" s="59"/>
      <c r="I20" s="142">
        <v>769208891.52000165</v>
      </c>
      <c r="J20" s="59"/>
      <c r="K20" s="59"/>
      <c r="L20" s="59"/>
      <c r="M20" s="59"/>
      <c r="N20" s="59"/>
      <c r="O20" s="59"/>
      <c r="P20" s="59"/>
      <c r="Q20" s="59"/>
      <c r="R20" s="59"/>
      <c r="S20" s="59"/>
      <c r="T20" s="121">
        <v>5.0737692186127878E-2</v>
      </c>
      <c r="U20" s="59"/>
      <c r="V20" s="59"/>
      <c r="W20" s="59"/>
      <c r="X20" s="59"/>
      <c r="Y20" s="59"/>
      <c r="Z20" s="59"/>
      <c r="AA20" s="58">
        <v>9329</v>
      </c>
      <c r="AB20" s="59"/>
      <c r="AC20" s="59"/>
      <c r="AD20" s="59"/>
      <c r="AE20" s="59"/>
      <c r="AF20" s="59"/>
      <c r="AG20" s="59"/>
      <c r="AH20" s="121">
        <v>4.184552725184916E-2</v>
      </c>
      <c r="AI20" s="59"/>
    </row>
    <row r="21" spans="2:35" ht="12" customHeight="1" x14ac:dyDescent="0.2">
      <c r="B21" s="135" t="s">
        <v>549</v>
      </c>
      <c r="C21" s="59"/>
      <c r="D21" s="59"/>
      <c r="E21" s="59"/>
      <c r="F21" s="59"/>
      <c r="G21" s="59"/>
      <c r="H21" s="59"/>
      <c r="I21" s="142">
        <v>652026599.13000178</v>
      </c>
      <c r="J21" s="59"/>
      <c r="K21" s="59"/>
      <c r="L21" s="59"/>
      <c r="M21" s="59"/>
      <c r="N21" s="59"/>
      <c r="O21" s="59"/>
      <c r="P21" s="59"/>
      <c r="Q21" s="59"/>
      <c r="R21" s="59"/>
      <c r="S21" s="59"/>
      <c r="T21" s="121">
        <v>4.3008245547517296E-2</v>
      </c>
      <c r="U21" s="59"/>
      <c r="V21" s="59"/>
      <c r="W21" s="59"/>
      <c r="X21" s="59"/>
      <c r="Y21" s="59"/>
      <c r="Z21" s="59"/>
      <c r="AA21" s="58">
        <v>10247</v>
      </c>
      <c r="AB21" s="59"/>
      <c r="AC21" s="59"/>
      <c r="AD21" s="59"/>
      <c r="AE21" s="59"/>
      <c r="AF21" s="59"/>
      <c r="AG21" s="59"/>
      <c r="AH21" s="121">
        <v>4.5963245551473721E-2</v>
      </c>
      <c r="AI21" s="59"/>
    </row>
    <row r="22" spans="2:35" ht="12" customHeight="1" x14ac:dyDescent="0.2">
      <c r="B22" s="135" t="s">
        <v>483</v>
      </c>
      <c r="C22" s="59"/>
      <c r="D22" s="59"/>
      <c r="E22" s="59"/>
      <c r="F22" s="59"/>
      <c r="G22" s="59"/>
      <c r="H22" s="59"/>
      <c r="I22" s="142">
        <v>402225504.53999901</v>
      </c>
      <c r="J22" s="59"/>
      <c r="K22" s="59"/>
      <c r="L22" s="59"/>
      <c r="M22" s="59"/>
      <c r="N22" s="59"/>
      <c r="O22" s="59"/>
      <c r="P22" s="59"/>
      <c r="Q22" s="59"/>
      <c r="R22" s="59"/>
      <c r="S22" s="59"/>
      <c r="T22" s="121">
        <v>2.6531146563364683E-2</v>
      </c>
      <c r="U22" s="59"/>
      <c r="V22" s="59"/>
      <c r="W22" s="59"/>
      <c r="X22" s="59"/>
      <c r="Y22" s="59"/>
      <c r="Z22" s="59"/>
      <c r="AA22" s="58">
        <v>5901</v>
      </c>
      <c r="AB22" s="59"/>
      <c r="AC22" s="59"/>
      <c r="AD22" s="59"/>
      <c r="AE22" s="59"/>
      <c r="AF22" s="59"/>
      <c r="AG22" s="59"/>
      <c r="AH22" s="121">
        <v>2.6469123841050692E-2</v>
      </c>
      <c r="AI22" s="59"/>
    </row>
    <row r="23" spans="2:35" ht="12" customHeight="1" x14ac:dyDescent="0.2">
      <c r="B23" s="135" t="s">
        <v>62</v>
      </c>
      <c r="C23" s="59"/>
      <c r="D23" s="59"/>
      <c r="E23" s="59"/>
      <c r="F23" s="59"/>
      <c r="G23" s="59"/>
      <c r="H23" s="59"/>
      <c r="I23" s="142">
        <v>43383391.230000012</v>
      </c>
      <c r="J23" s="59"/>
      <c r="K23" s="59"/>
      <c r="L23" s="59"/>
      <c r="M23" s="59"/>
      <c r="N23" s="59"/>
      <c r="O23" s="59"/>
      <c r="P23" s="59"/>
      <c r="Q23" s="59"/>
      <c r="R23" s="59"/>
      <c r="S23" s="59"/>
      <c r="T23" s="121">
        <v>2.8616064823021657E-3</v>
      </c>
      <c r="U23" s="59"/>
      <c r="V23" s="59"/>
      <c r="W23" s="59"/>
      <c r="X23" s="59"/>
      <c r="Y23" s="59"/>
      <c r="Z23" s="59"/>
      <c r="AA23" s="58">
        <v>767</v>
      </c>
      <c r="AB23" s="59"/>
      <c r="AC23" s="59"/>
      <c r="AD23" s="59"/>
      <c r="AE23" s="59"/>
      <c r="AF23" s="59"/>
      <c r="AG23" s="59"/>
      <c r="AH23" s="121">
        <v>3.4404029801874056E-3</v>
      </c>
      <c r="AI23" s="59"/>
    </row>
    <row r="24" spans="2:35" ht="13.5" customHeight="1" x14ac:dyDescent="0.2">
      <c r="B24" s="149"/>
      <c r="C24" s="144"/>
      <c r="D24" s="144"/>
      <c r="E24" s="144"/>
      <c r="F24" s="144"/>
      <c r="G24" s="144"/>
      <c r="H24" s="144"/>
      <c r="I24" s="145">
        <v>15160502150.910009</v>
      </c>
      <c r="J24" s="144"/>
      <c r="K24" s="144"/>
      <c r="L24" s="144"/>
      <c r="M24" s="144"/>
      <c r="N24" s="144"/>
      <c r="O24" s="144"/>
      <c r="P24" s="144"/>
      <c r="Q24" s="144"/>
      <c r="R24" s="144"/>
      <c r="S24" s="144"/>
      <c r="T24" s="146">
        <v>1.0000000000000198</v>
      </c>
      <c r="U24" s="144"/>
      <c r="V24" s="144"/>
      <c r="W24" s="144"/>
      <c r="X24" s="144"/>
      <c r="Y24" s="144"/>
      <c r="Z24" s="144"/>
      <c r="AA24" s="147">
        <v>222939</v>
      </c>
      <c r="AB24" s="144"/>
      <c r="AC24" s="144"/>
      <c r="AD24" s="144"/>
      <c r="AE24" s="144"/>
      <c r="AF24" s="144"/>
      <c r="AG24" s="144"/>
      <c r="AH24" s="146">
        <v>1</v>
      </c>
      <c r="AI24" s="144"/>
    </row>
    <row r="25" spans="2:35" ht="9" customHeight="1" x14ac:dyDescent="0.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18.75" customHeight="1" x14ac:dyDescent="0.2">
      <c r="B26" s="71" t="s">
        <v>1035</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3"/>
    </row>
    <row r="27" spans="2:35" ht="8.25" customHeight="1" x14ac:dyDescent="0.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2:35" ht="13.5" customHeight="1" x14ac:dyDescent="0.2">
      <c r="B28" s="66" t="s">
        <v>1052</v>
      </c>
      <c r="C28" s="67"/>
      <c r="D28" s="67"/>
      <c r="E28" s="67"/>
      <c r="F28" s="67"/>
      <c r="G28" s="67"/>
      <c r="H28" s="67"/>
      <c r="I28" s="67"/>
      <c r="J28" s="66" t="s">
        <v>1049</v>
      </c>
      <c r="K28" s="67"/>
      <c r="L28" s="67"/>
      <c r="M28" s="67"/>
      <c r="N28" s="67"/>
      <c r="O28" s="67"/>
      <c r="P28" s="67"/>
      <c r="Q28" s="67"/>
      <c r="R28" s="67"/>
      <c r="S28" s="67"/>
      <c r="T28" s="66" t="s">
        <v>1050</v>
      </c>
      <c r="U28" s="67"/>
      <c r="V28" s="67"/>
      <c r="W28" s="67"/>
      <c r="X28" s="67"/>
      <c r="Y28" s="67"/>
      <c r="Z28" s="67"/>
      <c r="AA28" s="66" t="s">
        <v>1051</v>
      </c>
      <c r="AB28" s="67"/>
      <c r="AC28" s="67"/>
      <c r="AD28" s="67"/>
      <c r="AE28" s="67"/>
      <c r="AF28" s="67"/>
      <c r="AG28" s="66" t="s">
        <v>1050</v>
      </c>
      <c r="AH28" s="67"/>
      <c r="AI28" s="67"/>
    </row>
    <row r="29" spans="2:35" ht="12.75" customHeight="1" x14ac:dyDescent="0.2">
      <c r="B29" s="61" t="s">
        <v>1053</v>
      </c>
      <c r="C29" s="59"/>
      <c r="D29" s="59"/>
      <c r="E29" s="59"/>
      <c r="F29" s="59"/>
      <c r="G29" s="59"/>
      <c r="H29" s="59"/>
      <c r="I29" s="59"/>
      <c r="J29" s="142">
        <v>810793770.61000097</v>
      </c>
      <c r="K29" s="59"/>
      <c r="L29" s="59"/>
      <c r="M29" s="59"/>
      <c r="N29" s="59"/>
      <c r="O29" s="59"/>
      <c r="P29" s="59"/>
      <c r="Q29" s="59"/>
      <c r="R29" s="59"/>
      <c r="S29" s="59"/>
      <c r="T29" s="121">
        <v>5.3480667232472523E-2</v>
      </c>
      <c r="U29" s="59"/>
      <c r="V29" s="59"/>
      <c r="W29" s="59"/>
      <c r="X29" s="59"/>
      <c r="Y29" s="59"/>
      <c r="Z29" s="59"/>
      <c r="AA29" s="58">
        <v>7232</v>
      </c>
      <c r="AB29" s="59"/>
      <c r="AC29" s="59"/>
      <c r="AD29" s="59"/>
      <c r="AE29" s="59"/>
      <c r="AF29" s="59"/>
      <c r="AG29" s="121">
        <v>3.2439366822314623E-2</v>
      </c>
      <c r="AH29" s="59"/>
      <c r="AI29" s="59"/>
    </row>
    <row r="30" spans="2:35" ht="12.75" customHeight="1" x14ac:dyDescent="0.2">
      <c r="B30" s="61" t="s">
        <v>1054</v>
      </c>
      <c r="C30" s="59"/>
      <c r="D30" s="59"/>
      <c r="E30" s="59"/>
      <c r="F30" s="59"/>
      <c r="G30" s="59"/>
      <c r="H30" s="59"/>
      <c r="I30" s="59"/>
      <c r="J30" s="142">
        <v>5295578856.6799812</v>
      </c>
      <c r="K30" s="59"/>
      <c r="L30" s="59"/>
      <c r="M30" s="59"/>
      <c r="N30" s="59"/>
      <c r="O30" s="59"/>
      <c r="P30" s="59"/>
      <c r="Q30" s="59"/>
      <c r="R30" s="59"/>
      <c r="S30" s="59"/>
      <c r="T30" s="121">
        <v>0.34930101944955183</v>
      </c>
      <c r="U30" s="59"/>
      <c r="V30" s="59"/>
      <c r="W30" s="59"/>
      <c r="X30" s="59"/>
      <c r="Y30" s="59"/>
      <c r="Z30" s="59"/>
      <c r="AA30" s="58">
        <v>59847</v>
      </c>
      <c r="AB30" s="59"/>
      <c r="AC30" s="59"/>
      <c r="AD30" s="59"/>
      <c r="AE30" s="59"/>
      <c r="AF30" s="59"/>
      <c r="AG30" s="121">
        <v>0.26844562862487048</v>
      </c>
      <c r="AH30" s="59"/>
      <c r="AI30" s="59"/>
    </row>
    <row r="31" spans="2:35" ht="12.75" customHeight="1" x14ac:dyDescent="0.2">
      <c r="B31" s="61" t="s">
        <v>1055</v>
      </c>
      <c r="C31" s="59"/>
      <c r="D31" s="59"/>
      <c r="E31" s="59"/>
      <c r="F31" s="59"/>
      <c r="G31" s="59"/>
      <c r="H31" s="59"/>
      <c r="I31" s="59"/>
      <c r="J31" s="142">
        <v>2458794155.9999909</v>
      </c>
      <c r="K31" s="59"/>
      <c r="L31" s="59"/>
      <c r="M31" s="59"/>
      <c r="N31" s="59"/>
      <c r="O31" s="59"/>
      <c r="P31" s="59"/>
      <c r="Q31" s="59"/>
      <c r="R31" s="59"/>
      <c r="S31" s="59"/>
      <c r="T31" s="121">
        <v>0.16218421603221139</v>
      </c>
      <c r="U31" s="59"/>
      <c r="V31" s="59"/>
      <c r="W31" s="59"/>
      <c r="X31" s="59"/>
      <c r="Y31" s="59"/>
      <c r="Z31" s="59"/>
      <c r="AA31" s="58">
        <v>32400</v>
      </c>
      <c r="AB31" s="59"/>
      <c r="AC31" s="59"/>
      <c r="AD31" s="59"/>
      <c r="AE31" s="59"/>
      <c r="AF31" s="59"/>
      <c r="AG31" s="121">
        <v>0.14533123410439627</v>
      </c>
      <c r="AH31" s="59"/>
      <c r="AI31" s="59"/>
    </row>
    <row r="32" spans="2:35" ht="12.75" customHeight="1" x14ac:dyDescent="0.2">
      <c r="B32" s="61" t="s">
        <v>1056</v>
      </c>
      <c r="C32" s="59"/>
      <c r="D32" s="59"/>
      <c r="E32" s="59"/>
      <c r="F32" s="59"/>
      <c r="G32" s="59"/>
      <c r="H32" s="59"/>
      <c r="I32" s="59"/>
      <c r="J32" s="142">
        <v>1627734627.1900203</v>
      </c>
      <c r="K32" s="59"/>
      <c r="L32" s="59"/>
      <c r="M32" s="59"/>
      <c r="N32" s="59"/>
      <c r="O32" s="59"/>
      <c r="P32" s="59"/>
      <c r="Q32" s="59"/>
      <c r="R32" s="59"/>
      <c r="S32" s="59"/>
      <c r="T32" s="121">
        <v>0.10736680163937169</v>
      </c>
      <c r="U32" s="59"/>
      <c r="V32" s="59"/>
      <c r="W32" s="59"/>
      <c r="X32" s="59"/>
      <c r="Y32" s="59"/>
      <c r="Z32" s="59"/>
      <c r="AA32" s="58">
        <v>22347</v>
      </c>
      <c r="AB32" s="59"/>
      <c r="AC32" s="59"/>
      <c r="AD32" s="59"/>
      <c r="AE32" s="59"/>
      <c r="AF32" s="59"/>
      <c r="AG32" s="121">
        <v>0.1002381817447822</v>
      </c>
      <c r="AH32" s="59"/>
      <c r="AI32" s="59"/>
    </row>
    <row r="33" spans="2:35" ht="12.75" customHeight="1" x14ac:dyDescent="0.2">
      <c r="B33" s="61" t="s">
        <v>1057</v>
      </c>
      <c r="C33" s="59"/>
      <c r="D33" s="59"/>
      <c r="E33" s="59"/>
      <c r="F33" s="59"/>
      <c r="G33" s="59"/>
      <c r="H33" s="59"/>
      <c r="I33" s="59"/>
      <c r="J33" s="142">
        <v>2244794694.5799961</v>
      </c>
      <c r="K33" s="59"/>
      <c r="L33" s="59"/>
      <c r="M33" s="59"/>
      <c r="N33" s="59"/>
      <c r="O33" s="59"/>
      <c r="P33" s="59"/>
      <c r="Q33" s="59"/>
      <c r="R33" s="59"/>
      <c r="S33" s="59"/>
      <c r="T33" s="121">
        <v>0.14806862412834101</v>
      </c>
      <c r="U33" s="59"/>
      <c r="V33" s="59"/>
      <c r="W33" s="59"/>
      <c r="X33" s="59"/>
      <c r="Y33" s="59"/>
      <c r="Z33" s="59"/>
      <c r="AA33" s="58">
        <v>35221</v>
      </c>
      <c r="AB33" s="59"/>
      <c r="AC33" s="59"/>
      <c r="AD33" s="59"/>
      <c r="AE33" s="59"/>
      <c r="AF33" s="59"/>
      <c r="AG33" s="121">
        <v>0.1579849196416957</v>
      </c>
      <c r="AH33" s="59"/>
      <c r="AI33" s="59"/>
    </row>
    <row r="34" spans="2:35" ht="12.75" customHeight="1" x14ac:dyDescent="0.2">
      <c r="B34" s="61" t="s">
        <v>1058</v>
      </c>
      <c r="C34" s="59"/>
      <c r="D34" s="59"/>
      <c r="E34" s="59"/>
      <c r="F34" s="59"/>
      <c r="G34" s="59"/>
      <c r="H34" s="59"/>
      <c r="I34" s="59"/>
      <c r="J34" s="142">
        <v>1057719336.6399962</v>
      </c>
      <c r="K34" s="59"/>
      <c r="L34" s="59"/>
      <c r="M34" s="59"/>
      <c r="N34" s="59"/>
      <c r="O34" s="59"/>
      <c r="P34" s="59"/>
      <c r="Q34" s="59"/>
      <c r="R34" s="59"/>
      <c r="S34" s="59"/>
      <c r="T34" s="121">
        <v>6.9768093834313274E-2</v>
      </c>
      <c r="U34" s="59"/>
      <c r="V34" s="59"/>
      <c r="W34" s="59"/>
      <c r="X34" s="59"/>
      <c r="Y34" s="59"/>
      <c r="Z34" s="59"/>
      <c r="AA34" s="58">
        <v>20291</v>
      </c>
      <c r="AB34" s="59"/>
      <c r="AC34" s="59"/>
      <c r="AD34" s="59"/>
      <c r="AE34" s="59"/>
      <c r="AF34" s="59"/>
      <c r="AG34" s="121">
        <v>9.1015928123836562E-2</v>
      </c>
      <c r="AH34" s="59"/>
      <c r="AI34" s="59"/>
    </row>
    <row r="35" spans="2:35" ht="12.75" customHeight="1" x14ac:dyDescent="0.2">
      <c r="B35" s="61" t="s">
        <v>1059</v>
      </c>
      <c r="C35" s="59"/>
      <c r="D35" s="59"/>
      <c r="E35" s="59"/>
      <c r="F35" s="59"/>
      <c r="G35" s="59"/>
      <c r="H35" s="59"/>
      <c r="I35" s="59"/>
      <c r="J35" s="142">
        <v>609308516.15000224</v>
      </c>
      <c r="K35" s="59"/>
      <c r="L35" s="59"/>
      <c r="M35" s="59"/>
      <c r="N35" s="59"/>
      <c r="O35" s="59"/>
      <c r="P35" s="59"/>
      <c r="Q35" s="59"/>
      <c r="R35" s="59"/>
      <c r="S35" s="59"/>
      <c r="T35" s="121">
        <v>4.0190523380086683E-2</v>
      </c>
      <c r="U35" s="59"/>
      <c r="V35" s="59"/>
      <c r="W35" s="59"/>
      <c r="X35" s="59"/>
      <c r="Y35" s="59"/>
      <c r="Z35" s="59"/>
      <c r="AA35" s="58">
        <v>12613</v>
      </c>
      <c r="AB35" s="59"/>
      <c r="AC35" s="59"/>
      <c r="AD35" s="59"/>
      <c r="AE35" s="59"/>
      <c r="AF35" s="59"/>
      <c r="AG35" s="121">
        <v>5.6576014066628093E-2</v>
      </c>
      <c r="AH35" s="59"/>
      <c r="AI35" s="59"/>
    </row>
    <row r="36" spans="2:35" ht="12.75" customHeight="1" x14ac:dyDescent="0.2">
      <c r="B36" s="61" t="s">
        <v>1060</v>
      </c>
      <c r="C36" s="59"/>
      <c r="D36" s="59"/>
      <c r="E36" s="59"/>
      <c r="F36" s="59"/>
      <c r="G36" s="59"/>
      <c r="H36" s="59"/>
      <c r="I36" s="59"/>
      <c r="J36" s="142">
        <v>74055836.829999939</v>
      </c>
      <c r="K36" s="59"/>
      <c r="L36" s="59"/>
      <c r="M36" s="59"/>
      <c r="N36" s="59"/>
      <c r="O36" s="59"/>
      <c r="P36" s="59"/>
      <c r="Q36" s="59"/>
      <c r="R36" s="59"/>
      <c r="S36" s="59"/>
      <c r="T36" s="121">
        <v>4.8847878581353482E-3</v>
      </c>
      <c r="U36" s="59"/>
      <c r="V36" s="59"/>
      <c r="W36" s="59"/>
      <c r="X36" s="59"/>
      <c r="Y36" s="59"/>
      <c r="Z36" s="59"/>
      <c r="AA36" s="58">
        <v>1502</v>
      </c>
      <c r="AB36" s="59"/>
      <c r="AC36" s="59"/>
      <c r="AD36" s="59"/>
      <c r="AE36" s="59"/>
      <c r="AF36" s="59"/>
      <c r="AG36" s="121">
        <v>6.7372689390371356E-3</v>
      </c>
      <c r="AH36" s="59"/>
      <c r="AI36" s="59"/>
    </row>
    <row r="37" spans="2:35" ht="12.75" customHeight="1" x14ac:dyDescent="0.2">
      <c r="B37" s="61" t="s">
        <v>1061</v>
      </c>
      <c r="C37" s="59"/>
      <c r="D37" s="59"/>
      <c r="E37" s="59"/>
      <c r="F37" s="59"/>
      <c r="G37" s="59"/>
      <c r="H37" s="59"/>
      <c r="I37" s="59"/>
      <c r="J37" s="142">
        <v>79605136.809999987</v>
      </c>
      <c r="K37" s="59"/>
      <c r="L37" s="59"/>
      <c r="M37" s="59"/>
      <c r="N37" s="59"/>
      <c r="O37" s="59"/>
      <c r="P37" s="59"/>
      <c r="Q37" s="59"/>
      <c r="R37" s="59"/>
      <c r="S37" s="59"/>
      <c r="T37" s="121">
        <v>5.2508245450973937E-3</v>
      </c>
      <c r="U37" s="59"/>
      <c r="V37" s="59"/>
      <c r="W37" s="59"/>
      <c r="X37" s="59"/>
      <c r="Y37" s="59"/>
      <c r="Z37" s="59"/>
      <c r="AA37" s="58">
        <v>1805</v>
      </c>
      <c r="AB37" s="59"/>
      <c r="AC37" s="59"/>
      <c r="AD37" s="59"/>
      <c r="AE37" s="59"/>
      <c r="AF37" s="59"/>
      <c r="AG37" s="121">
        <v>8.0963851098282483E-3</v>
      </c>
      <c r="AH37" s="59"/>
      <c r="AI37" s="59"/>
    </row>
    <row r="38" spans="2:35" ht="12.75" customHeight="1" x14ac:dyDescent="0.2">
      <c r="B38" s="61" t="s">
        <v>1062</v>
      </c>
      <c r="C38" s="59"/>
      <c r="D38" s="59"/>
      <c r="E38" s="59"/>
      <c r="F38" s="59"/>
      <c r="G38" s="59"/>
      <c r="H38" s="59"/>
      <c r="I38" s="59"/>
      <c r="J38" s="142">
        <v>97474471.780000299</v>
      </c>
      <c r="K38" s="59"/>
      <c r="L38" s="59"/>
      <c r="M38" s="59"/>
      <c r="N38" s="59"/>
      <c r="O38" s="59"/>
      <c r="P38" s="59"/>
      <c r="Q38" s="59"/>
      <c r="R38" s="59"/>
      <c r="S38" s="59"/>
      <c r="T38" s="121">
        <v>6.429501530340111E-3</v>
      </c>
      <c r="U38" s="59"/>
      <c r="V38" s="59"/>
      <c r="W38" s="59"/>
      <c r="X38" s="59"/>
      <c r="Y38" s="59"/>
      <c r="Z38" s="59"/>
      <c r="AA38" s="58">
        <v>6358</v>
      </c>
      <c r="AB38" s="59"/>
      <c r="AC38" s="59"/>
      <c r="AD38" s="59"/>
      <c r="AE38" s="59"/>
      <c r="AF38" s="59"/>
      <c r="AG38" s="121">
        <v>2.8519011927029367E-2</v>
      </c>
      <c r="AH38" s="59"/>
      <c r="AI38" s="59"/>
    </row>
    <row r="39" spans="2:35" ht="12.75" customHeight="1" x14ac:dyDescent="0.2">
      <c r="B39" s="61" t="s">
        <v>1063</v>
      </c>
      <c r="C39" s="59"/>
      <c r="D39" s="59"/>
      <c r="E39" s="59"/>
      <c r="F39" s="59"/>
      <c r="G39" s="59"/>
      <c r="H39" s="59"/>
      <c r="I39" s="59"/>
      <c r="J39" s="142">
        <v>265136909.76000014</v>
      </c>
      <c r="K39" s="59"/>
      <c r="L39" s="59"/>
      <c r="M39" s="59"/>
      <c r="N39" s="59"/>
      <c r="O39" s="59"/>
      <c r="P39" s="59"/>
      <c r="Q39" s="59"/>
      <c r="R39" s="59"/>
      <c r="S39" s="59"/>
      <c r="T39" s="121">
        <v>1.7488662784437236E-2</v>
      </c>
      <c r="U39" s="59"/>
      <c r="V39" s="59"/>
      <c r="W39" s="59"/>
      <c r="X39" s="59"/>
      <c r="Y39" s="59"/>
      <c r="Z39" s="59"/>
      <c r="AA39" s="58">
        <v>7712</v>
      </c>
      <c r="AB39" s="59"/>
      <c r="AC39" s="59"/>
      <c r="AD39" s="59"/>
      <c r="AE39" s="59"/>
      <c r="AF39" s="59"/>
      <c r="AG39" s="121">
        <v>3.4592422142379751E-2</v>
      </c>
      <c r="AH39" s="59"/>
      <c r="AI39" s="59"/>
    </row>
    <row r="40" spans="2:35" ht="12.75" customHeight="1" x14ac:dyDescent="0.2">
      <c r="B40" s="61" t="s">
        <v>1064</v>
      </c>
      <c r="C40" s="59"/>
      <c r="D40" s="59"/>
      <c r="E40" s="59"/>
      <c r="F40" s="59"/>
      <c r="G40" s="59"/>
      <c r="H40" s="59"/>
      <c r="I40" s="59"/>
      <c r="J40" s="142">
        <v>284198353.88999945</v>
      </c>
      <c r="K40" s="59"/>
      <c r="L40" s="59"/>
      <c r="M40" s="59"/>
      <c r="N40" s="59"/>
      <c r="O40" s="59"/>
      <c r="P40" s="59"/>
      <c r="Q40" s="59"/>
      <c r="R40" s="59"/>
      <c r="S40" s="59"/>
      <c r="T40" s="121">
        <v>1.874597233396658E-2</v>
      </c>
      <c r="U40" s="59"/>
      <c r="V40" s="59"/>
      <c r="W40" s="59"/>
      <c r="X40" s="59"/>
      <c r="Y40" s="59"/>
      <c r="Z40" s="59"/>
      <c r="AA40" s="58">
        <v>5975</v>
      </c>
      <c r="AB40" s="59"/>
      <c r="AC40" s="59"/>
      <c r="AD40" s="59"/>
      <c r="AE40" s="59"/>
      <c r="AF40" s="59"/>
      <c r="AG40" s="121">
        <v>2.6801053202894064E-2</v>
      </c>
      <c r="AH40" s="59"/>
      <c r="AI40" s="59"/>
    </row>
    <row r="41" spans="2:35" ht="12.75" customHeight="1" x14ac:dyDescent="0.2">
      <c r="B41" s="61" t="s">
        <v>1065</v>
      </c>
      <c r="C41" s="59"/>
      <c r="D41" s="59"/>
      <c r="E41" s="59"/>
      <c r="F41" s="59"/>
      <c r="G41" s="59"/>
      <c r="H41" s="59"/>
      <c r="I41" s="59"/>
      <c r="J41" s="142">
        <v>65120062.429999992</v>
      </c>
      <c r="K41" s="59"/>
      <c r="L41" s="59"/>
      <c r="M41" s="59"/>
      <c r="N41" s="59"/>
      <c r="O41" s="59"/>
      <c r="P41" s="59"/>
      <c r="Q41" s="59"/>
      <c r="R41" s="59"/>
      <c r="S41" s="59"/>
      <c r="T41" s="121">
        <v>4.2953763524311269E-3</v>
      </c>
      <c r="U41" s="59"/>
      <c r="V41" s="59"/>
      <c r="W41" s="59"/>
      <c r="X41" s="59"/>
      <c r="Y41" s="59"/>
      <c r="Z41" s="59"/>
      <c r="AA41" s="58">
        <v>1953</v>
      </c>
      <c r="AB41" s="59"/>
      <c r="AC41" s="59"/>
      <c r="AD41" s="59"/>
      <c r="AE41" s="59"/>
      <c r="AF41" s="59"/>
      <c r="AG41" s="121">
        <v>8.7602438335149975E-3</v>
      </c>
      <c r="AH41" s="59"/>
      <c r="AI41" s="59"/>
    </row>
    <row r="42" spans="2:35" ht="12.75" customHeight="1" x14ac:dyDescent="0.2">
      <c r="B42" s="61" t="s">
        <v>1066</v>
      </c>
      <c r="C42" s="59"/>
      <c r="D42" s="59"/>
      <c r="E42" s="59"/>
      <c r="F42" s="59"/>
      <c r="G42" s="59"/>
      <c r="H42" s="59"/>
      <c r="I42" s="59"/>
      <c r="J42" s="142">
        <v>16718669.98000001</v>
      </c>
      <c r="K42" s="59"/>
      <c r="L42" s="59"/>
      <c r="M42" s="59"/>
      <c r="N42" s="59"/>
      <c r="O42" s="59"/>
      <c r="P42" s="59"/>
      <c r="Q42" s="59"/>
      <c r="R42" s="59"/>
      <c r="S42" s="59"/>
      <c r="T42" s="121">
        <v>1.1027781147075328E-3</v>
      </c>
      <c r="U42" s="59"/>
      <c r="V42" s="59"/>
      <c r="W42" s="59"/>
      <c r="X42" s="59"/>
      <c r="Y42" s="59"/>
      <c r="Z42" s="59"/>
      <c r="AA42" s="58">
        <v>382</v>
      </c>
      <c r="AB42" s="59"/>
      <c r="AC42" s="59"/>
      <c r="AD42" s="59"/>
      <c r="AE42" s="59"/>
      <c r="AF42" s="59"/>
      <c r="AG42" s="121">
        <v>1.7134731922184992E-3</v>
      </c>
      <c r="AH42" s="59"/>
      <c r="AI42" s="59"/>
    </row>
    <row r="43" spans="2:35" ht="12.75" customHeight="1" x14ac:dyDescent="0.2">
      <c r="B43" s="61" t="s">
        <v>1067</v>
      </c>
      <c r="C43" s="59"/>
      <c r="D43" s="59"/>
      <c r="E43" s="59"/>
      <c r="F43" s="59"/>
      <c r="G43" s="59"/>
      <c r="H43" s="59"/>
      <c r="I43" s="59"/>
      <c r="J43" s="142">
        <v>15447958.169999996</v>
      </c>
      <c r="K43" s="59"/>
      <c r="L43" s="59"/>
      <c r="M43" s="59"/>
      <c r="N43" s="59"/>
      <c r="O43" s="59"/>
      <c r="P43" s="59"/>
      <c r="Q43" s="59"/>
      <c r="R43" s="59"/>
      <c r="S43" s="59"/>
      <c r="T43" s="121">
        <v>1.0189608507837425E-3</v>
      </c>
      <c r="U43" s="59"/>
      <c r="V43" s="59"/>
      <c r="W43" s="59"/>
      <c r="X43" s="59"/>
      <c r="Y43" s="59"/>
      <c r="Z43" s="59"/>
      <c r="AA43" s="58">
        <v>425</v>
      </c>
      <c r="AB43" s="59"/>
      <c r="AC43" s="59"/>
      <c r="AD43" s="59"/>
      <c r="AE43" s="59"/>
      <c r="AF43" s="59"/>
      <c r="AG43" s="121">
        <v>1.9063510646410004E-3</v>
      </c>
      <c r="AH43" s="59"/>
      <c r="AI43" s="59"/>
    </row>
    <row r="44" spans="2:35" ht="12.75" customHeight="1" x14ac:dyDescent="0.2">
      <c r="B44" s="61" t="s">
        <v>1068</v>
      </c>
      <c r="C44" s="59"/>
      <c r="D44" s="59"/>
      <c r="E44" s="59"/>
      <c r="F44" s="59"/>
      <c r="G44" s="59"/>
      <c r="H44" s="59"/>
      <c r="I44" s="59"/>
      <c r="J44" s="142">
        <v>54317361.90999987</v>
      </c>
      <c r="K44" s="59"/>
      <c r="L44" s="59"/>
      <c r="M44" s="59"/>
      <c r="N44" s="59"/>
      <c r="O44" s="59"/>
      <c r="P44" s="59"/>
      <c r="Q44" s="59"/>
      <c r="R44" s="59"/>
      <c r="S44" s="59"/>
      <c r="T44" s="121">
        <v>3.5828207647290596E-3</v>
      </c>
      <c r="U44" s="59"/>
      <c r="V44" s="59"/>
      <c r="W44" s="59"/>
      <c r="X44" s="59"/>
      <c r="Y44" s="59"/>
      <c r="Z44" s="59"/>
      <c r="AA44" s="58">
        <v>1548</v>
      </c>
      <c r="AB44" s="59"/>
      <c r="AC44" s="59"/>
      <c r="AD44" s="59"/>
      <c r="AE44" s="59"/>
      <c r="AF44" s="59"/>
      <c r="AG44" s="121">
        <v>6.9436034072100439E-3</v>
      </c>
      <c r="AH44" s="59"/>
      <c r="AI44" s="59"/>
    </row>
    <row r="45" spans="2:35" ht="12.75" customHeight="1" x14ac:dyDescent="0.2">
      <c r="B45" s="61" t="s">
        <v>1069</v>
      </c>
      <c r="C45" s="59"/>
      <c r="D45" s="59"/>
      <c r="E45" s="59"/>
      <c r="F45" s="59"/>
      <c r="G45" s="59"/>
      <c r="H45" s="59"/>
      <c r="I45" s="59"/>
      <c r="J45" s="142">
        <v>65401008.37000002</v>
      </c>
      <c r="K45" s="59"/>
      <c r="L45" s="59"/>
      <c r="M45" s="59"/>
      <c r="N45" s="59"/>
      <c r="O45" s="59"/>
      <c r="P45" s="59"/>
      <c r="Q45" s="59"/>
      <c r="R45" s="59"/>
      <c r="S45" s="59"/>
      <c r="T45" s="121">
        <v>4.3139077926963275E-3</v>
      </c>
      <c r="U45" s="59"/>
      <c r="V45" s="59"/>
      <c r="W45" s="59"/>
      <c r="X45" s="59"/>
      <c r="Y45" s="59"/>
      <c r="Z45" s="59"/>
      <c r="AA45" s="58">
        <v>2585</v>
      </c>
      <c r="AB45" s="59"/>
      <c r="AC45" s="59"/>
      <c r="AD45" s="59"/>
      <c r="AE45" s="59"/>
      <c r="AF45" s="59"/>
      <c r="AG45" s="121">
        <v>1.1595100004934085E-2</v>
      </c>
      <c r="AH45" s="59"/>
      <c r="AI45" s="59"/>
    </row>
    <row r="46" spans="2:35" ht="12.75" customHeight="1" x14ac:dyDescent="0.2">
      <c r="B46" s="61" t="s">
        <v>1070</v>
      </c>
      <c r="C46" s="59"/>
      <c r="D46" s="59"/>
      <c r="E46" s="59"/>
      <c r="F46" s="59"/>
      <c r="G46" s="59"/>
      <c r="H46" s="59"/>
      <c r="I46" s="59"/>
      <c r="J46" s="142">
        <v>26902057.919999987</v>
      </c>
      <c r="K46" s="59"/>
      <c r="L46" s="59"/>
      <c r="M46" s="59"/>
      <c r="N46" s="59"/>
      <c r="O46" s="59"/>
      <c r="P46" s="59"/>
      <c r="Q46" s="59"/>
      <c r="R46" s="59"/>
      <c r="S46" s="59"/>
      <c r="T46" s="121">
        <v>1.7744833022160305E-3</v>
      </c>
      <c r="U46" s="59"/>
      <c r="V46" s="59"/>
      <c r="W46" s="59"/>
      <c r="X46" s="59"/>
      <c r="Y46" s="59"/>
      <c r="Z46" s="59"/>
      <c r="AA46" s="58">
        <v>1745</v>
      </c>
      <c r="AB46" s="59"/>
      <c r="AC46" s="59"/>
      <c r="AD46" s="59"/>
      <c r="AE46" s="59"/>
      <c r="AF46" s="59"/>
      <c r="AG46" s="121">
        <v>7.8272531948201073E-3</v>
      </c>
      <c r="AH46" s="59"/>
      <c r="AI46" s="59"/>
    </row>
    <row r="47" spans="2:35" ht="12.75" customHeight="1" x14ac:dyDescent="0.2">
      <c r="B47" s="61" t="s">
        <v>1071</v>
      </c>
      <c r="C47" s="59"/>
      <c r="D47" s="59"/>
      <c r="E47" s="59"/>
      <c r="F47" s="59"/>
      <c r="G47" s="59"/>
      <c r="H47" s="59"/>
      <c r="I47" s="59"/>
      <c r="J47" s="142">
        <v>6262221.4800000051</v>
      </c>
      <c r="K47" s="59"/>
      <c r="L47" s="59"/>
      <c r="M47" s="59"/>
      <c r="N47" s="59"/>
      <c r="O47" s="59"/>
      <c r="P47" s="59"/>
      <c r="Q47" s="59"/>
      <c r="R47" s="59"/>
      <c r="S47" s="59"/>
      <c r="T47" s="121">
        <v>4.1306161350494085E-4</v>
      </c>
      <c r="U47" s="59"/>
      <c r="V47" s="59"/>
      <c r="W47" s="59"/>
      <c r="X47" s="59"/>
      <c r="Y47" s="59"/>
      <c r="Z47" s="59"/>
      <c r="AA47" s="58">
        <v>615</v>
      </c>
      <c r="AB47" s="59"/>
      <c r="AC47" s="59"/>
      <c r="AD47" s="59"/>
      <c r="AE47" s="59"/>
      <c r="AF47" s="59"/>
      <c r="AG47" s="121">
        <v>2.7586021288334476E-3</v>
      </c>
      <c r="AH47" s="59"/>
      <c r="AI47" s="59"/>
    </row>
    <row r="48" spans="2:35" ht="12.75" customHeight="1" x14ac:dyDescent="0.2">
      <c r="B48" s="61" t="s">
        <v>1072</v>
      </c>
      <c r="C48" s="59"/>
      <c r="D48" s="59"/>
      <c r="E48" s="59"/>
      <c r="F48" s="59"/>
      <c r="G48" s="59"/>
      <c r="H48" s="59"/>
      <c r="I48" s="59"/>
      <c r="J48" s="142">
        <v>1683580.58</v>
      </c>
      <c r="K48" s="59"/>
      <c r="L48" s="59"/>
      <c r="M48" s="59"/>
      <c r="N48" s="59"/>
      <c r="O48" s="59"/>
      <c r="P48" s="59"/>
      <c r="Q48" s="59"/>
      <c r="R48" s="59"/>
      <c r="S48" s="59"/>
      <c r="T48" s="121">
        <v>1.1105044959865961E-4</v>
      </c>
      <c r="U48" s="59"/>
      <c r="V48" s="59"/>
      <c r="W48" s="59"/>
      <c r="X48" s="59"/>
      <c r="Y48" s="59"/>
      <c r="Z48" s="59"/>
      <c r="AA48" s="58">
        <v>115</v>
      </c>
      <c r="AB48" s="59"/>
      <c r="AC48" s="59"/>
      <c r="AD48" s="59"/>
      <c r="AE48" s="59"/>
      <c r="AF48" s="59"/>
      <c r="AG48" s="121">
        <v>5.1583617043227071E-4</v>
      </c>
      <c r="AH48" s="59"/>
      <c r="AI48" s="59"/>
    </row>
    <row r="49" spans="2:35" ht="12.75" customHeight="1" x14ac:dyDescent="0.2">
      <c r="B49" s="61" t="s">
        <v>1073</v>
      </c>
      <c r="C49" s="59"/>
      <c r="D49" s="59"/>
      <c r="E49" s="59"/>
      <c r="F49" s="59"/>
      <c r="G49" s="59"/>
      <c r="H49" s="59"/>
      <c r="I49" s="59"/>
      <c r="J49" s="142">
        <v>641169.8600000001</v>
      </c>
      <c r="K49" s="59"/>
      <c r="L49" s="59"/>
      <c r="M49" s="59"/>
      <c r="N49" s="59"/>
      <c r="O49" s="59"/>
      <c r="P49" s="59"/>
      <c r="Q49" s="59"/>
      <c r="R49" s="59"/>
      <c r="S49" s="59"/>
      <c r="T49" s="121">
        <v>4.2292125525770585E-5</v>
      </c>
      <c r="U49" s="59"/>
      <c r="V49" s="59"/>
      <c r="W49" s="59"/>
      <c r="X49" s="59"/>
      <c r="Y49" s="59"/>
      <c r="Z49" s="59"/>
      <c r="AA49" s="58">
        <v>52</v>
      </c>
      <c r="AB49" s="59"/>
      <c r="AC49" s="59"/>
      <c r="AD49" s="59"/>
      <c r="AE49" s="59"/>
      <c r="AF49" s="59"/>
      <c r="AG49" s="121">
        <v>2.332476596737224E-4</v>
      </c>
      <c r="AH49" s="59"/>
      <c r="AI49" s="59"/>
    </row>
    <row r="50" spans="2:35" ht="12.75" customHeight="1" x14ac:dyDescent="0.2">
      <c r="B50" s="61" t="s">
        <v>1074</v>
      </c>
      <c r="C50" s="59"/>
      <c r="D50" s="59"/>
      <c r="E50" s="59"/>
      <c r="F50" s="59"/>
      <c r="G50" s="59"/>
      <c r="H50" s="59"/>
      <c r="I50" s="59"/>
      <c r="J50" s="142">
        <v>1484272.7000000002</v>
      </c>
      <c r="K50" s="59"/>
      <c r="L50" s="59"/>
      <c r="M50" s="59"/>
      <c r="N50" s="59"/>
      <c r="O50" s="59"/>
      <c r="P50" s="59"/>
      <c r="Q50" s="59"/>
      <c r="R50" s="59"/>
      <c r="S50" s="59"/>
      <c r="T50" s="121">
        <v>9.7903927272680014E-5</v>
      </c>
      <c r="U50" s="59"/>
      <c r="V50" s="59"/>
      <c r="W50" s="59"/>
      <c r="X50" s="59"/>
      <c r="Y50" s="59"/>
      <c r="Z50" s="59"/>
      <c r="AA50" s="58">
        <v>98</v>
      </c>
      <c r="AB50" s="59"/>
      <c r="AC50" s="59"/>
      <c r="AD50" s="59"/>
      <c r="AE50" s="59"/>
      <c r="AF50" s="59"/>
      <c r="AG50" s="121">
        <v>4.3958212784663068E-4</v>
      </c>
      <c r="AH50" s="59"/>
      <c r="AI50" s="59"/>
    </row>
    <row r="51" spans="2:35" ht="12.75" customHeight="1" x14ac:dyDescent="0.2">
      <c r="B51" s="61" t="s">
        <v>1075</v>
      </c>
      <c r="C51" s="59"/>
      <c r="D51" s="59"/>
      <c r="E51" s="59"/>
      <c r="F51" s="59"/>
      <c r="G51" s="59"/>
      <c r="H51" s="59"/>
      <c r="I51" s="59"/>
      <c r="J51" s="142">
        <v>681356.52999999991</v>
      </c>
      <c r="K51" s="59"/>
      <c r="L51" s="59"/>
      <c r="M51" s="59"/>
      <c r="N51" s="59"/>
      <c r="O51" s="59"/>
      <c r="P51" s="59"/>
      <c r="Q51" s="59"/>
      <c r="R51" s="59"/>
      <c r="S51" s="59"/>
      <c r="T51" s="121">
        <v>4.4942873475935791E-5</v>
      </c>
      <c r="U51" s="59"/>
      <c r="V51" s="59"/>
      <c r="W51" s="59"/>
      <c r="X51" s="59"/>
      <c r="Y51" s="59"/>
      <c r="Z51" s="59"/>
      <c r="AA51" s="58">
        <v>50</v>
      </c>
      <c r="AB51" s="59"/>
      <c r="AC51" s="59"/>
      <c r="AD51" s="59"/>
      <c r="AE51" s="59"/>
      <c r="AF51" s="59"/>
      <c r="AG51" s="121">
        <v>2.242765958401177E-4</v>
      </c>
      <c r="AH51" s="59"/>
      <c r="AI51" s="59"/>
    </row>
    <row r="52" spans="2:35" ht="12.75" customHeight="1" x14ac:dyDescent="0.2">
      <c r="B52" s="61" t="s">
        <v>1076</v>
      </c>
      <c r="C52" s="59"/>
      <c r="D52" s="59"/>
      <c r="E52" s="59"/>
      <c r="F52" s="59"/>
      <c r="G52" s="59"/>
      <c r="H52" s="59"/>
      <c r="I52" s="59"/>
      <c r="J52" s="142">
        <v>273283.75</v>
      </c>
      <c r="K52" s="59"/>
      <c r="L52" s="59"/>
      <c r="M52" s="59"/>
      <c r="N52" s="59"/>
      <c r="O52" s="59"/>
      <c r="P52" s="59"/>
      <c r="Q52" s="59"/>
      <c r="R52" s="59"/>
      <c r="S52" s="59"/>
      <c r="T52" s="121">
        <v>1.8026035501970267E-5</v>
      </c>
      <c r="U52" s="59"/>
      <c r="V52" s="59"/>
      <c r="W52" s="59"/>
      <c r="X52" s="59"/>
      <c r="Y52" s="59"/>
      <c r="Z52" s="59"/>
      <c r="AA52" s="58">
        <v>24</v>
      </c>
      <c r="AB52" s="59"/>
      <c r="AC52" s="59"/>
      <c r="AD52" s="59"/>
      <c r="AE52" s="59"/>
      <c r="AF52" s="59"/>
      <c r="AG52" s="121">
        <v>1.0765276600325649E-4</v>
      </c>
      <c r="AH52" s="59"/>
      <c r="AI52" s="59"/>
    </row>
    <row r="53" spans="2:35" ht="12.75" customHeight="1" x14ac:dyDescent="0.2">
      <c r="B53" s="61" t="s">
        <v>1077</v>
      </c>
      <c r="C53" s="59"/>
      <c r="D53" s="59"/>
      <c r="E53" s="59"/>
      <c r="F53" s="59"/>
      <c r="G53" s="59"/>
      <c r="H53" s="59"/>
      <c r="I53" s="59"/>
      <c r="J53" s="142">
        <v>191780.01000000004</v>
      </c>
      <c r="K53" s="59"/>
      <c r="L53" s="59"/>
      <c r="M53" s="59"/>
      <c r="N53" s="59"/>
      <c r="O53" s="59"/>
      <c r="P53" s="59"/>
      <c r="Q53" s="59"/>
      <c r="R53" s="59"/>
      <c r="S53" s="59"/>
      <c r="T53" s="121">
        <v>1.2649977427593897E-5</v>
      </c>
      <c r="U53" s="59"/>
      <c r="V53" s="59"/>
      <c r="W53" s="59"/>
      <c r="X53" s="59"/>
      <c r="Y53" s="59"/>
      <c r="Z53" s="59"/>
      <c r="AA53" s="58">
        <v>22</v>
      </c>
      <c r="AB53" s="59"/>
      <c r="AC53" s="59"/>
      <c r="AD53" s="59"/>
      <c r="AE53" s="59"/>
      <c r="AF53" s="59"/>
      <c r="AG53" s="121">
        <v>9.8681702169651781E-5</v>
      </c>
      <c r="AH53" s="59"/>
      <c r="AI53" s="59"/>
    </row>
    <row r="54" spans="2:35" ht="12.75" customHeight="1" x14ac:dyDescent="0.2">
      <c r="B54" s="61" t="s">
        <v>1078</v>
      </c>
      <c r="C54" s="59"/>
      <c r="D54" s="59"/>
      <c r="E54" s="59"/>
      <c r="F54" s="59"/>
      <c r="G54" s="59"/>
      <c r="H54" s="59"/>
      <c r="I54" s="59"/>
      <c r="J54" s="142">
        <v>83093.91</v>
      </c>
      <c r="K54" s="59"/>
      <c r="L54" s="59"/>
      <c r="M54" s="59"/>
      <c r="N54" s="59"/>
      <c r="O54" s="59"/>
      <c r="P54" s="59"/>
      <c r="Q54" s="59"/>
      <c r="R54" s="59"/>
      <c r="S54" s="59"/>
      <c r="T54" s="121">
        <v>5.4809470803058077E-6</v>
      </c>
      <c r="U54" s="59"/>
      <c r="V54" s="59"/>
      <c r="W54" s="59"/>
      <c r="X54" s="59"/>
      <c r="Y54" s="59"/>
      <c r="Z54" s="59"/>
      <c r="AA54" s="58">
        <v>6</v>
      </c>
      <c r="AB54" s="59"/>
      <c r="AC54" s="59"/>
      <c r="AD54" s="59"/>
      <c r="AE54" s="59"/>
      <c r="AF54" s="59"/>
      <c r="AG54" s="121">
        <v>2.6913191500814123E-5</v>
      </c>
      <c r="AH54" s="59"/>
      <c r="AI54" s="59"/>
    </row>
    <row r="55" spans="2:35" ht="12.75" customHeight="1" x14ac:dyDescent="0.2">
      <c r="B55" s="61" t="s">
        <v>1079</v>
      </c>
      <c r="C55" s="59"/>
      <c r="D55" s="59"/>
      <c r="E55" s="59"/>
      <c r="F55" s="59"/>
      <c r="G55" s="59"/>
      <c r="H55" s="59"/>
      <c r="I55" s="59"/>
      <c r="J55" s="142">
        <v>3485.46</v>
      </c>
      <c r="K55" s="59"/>
      <c r="L55" s="59"/>
      <c r="M55" s="59"/>
      <c r="N55" s="59"/>
      <c r="O55" s="59"/>
      <c r="P55" s="59"/>
      <c r="Q55" s="59"/>
      <c r="R55" s="59"/>
      <c r="S55" s="59"/>
      <c r="T55" s="121">
        <v>2.2990399429419892E-7</v>
      </c>
      <c r="U55" s="59"/>
      <c r="V55" s="59"/>
      <c r="W55" s="59"/>
      <c r="X55" s="59"/>
      <c r="Y55" s="59"/>
      <c r="Z55" s="59"/>
      <c r="AA55" s="58">
        <v>1</v>
      </c>
      <c r="AB55" s="59"/>
      <c r="AC55" s="59"/>
      <c r="AD55" s="59"/>
      <c r="AE55" s="59"/>
      <c r="AF55" s="59"/>
      <c r="AG55" s="121">
        <v>4.4855319168023543E-6</v>
      </c>
      <c r="AH55" s="59"/>
      <c r="AI55" s="59"/>
    </row>
    <row r="56" spans="2:35" ht="12.75" customHeight="1" x14ac:dyDescent="0.2">
      <c r="B56" s="61" t="s">
        <v>1080</v>
      </c>
      <c r="C56" s="59"/>
      <c r="D56" s="59"/>
      <c r="E56" s="59"/>
      <c r="F56" s="59"/>
      <c r="G56" s="59"/>
      <c r="H56" s="59"/>
      <c r="I56" s="59"/>
      <c r="J56" s="142">
        <v>48392.43</v>
      </c>
      <c r="K56" s="59"/>
      <c r="L56" s="59"/>
      <c r="M56" s="59"/>
      <c r="N56" s="59"/>
      <c r="O56" s="59"/>
      <c r="P56" s="59"/>
      <c r="Q56" s="59"/>
      <c r="R56" s="59"/>
      <c r="S56" s="59"/>
      <c r="T56" s="121">
        <v>3.1920070666719518E-6</v>
      </c>
      <c r="U56" s="59"/>
      <c r="V56" s="59"/>
      <c r="W56" s="59"/>
      <c r="X56" s="59"/>
      <c r="Y56" s="59"/>
      <c r="Z56" s="59"/>
      <c r="AA56" s="58">
        <v>10</v>
      </c>
      <c r="AB56" s="59"/>
      <c r="AC56" s="59"/>
      <c r="AD56" s="59"/>
      <c r="AE56" s="59"/>
      <c r="AF56" s="59"/>
      <c r="AG56" s="121">
        <v>4.4855319168023543E-5</v>
      </c>
      <c r="AH56" s="59"/>
      <c r="AI56" s="59"/>
    </row>
    <row r="57" spans="2:35" ht="12.75" customHeight="1" x14ac:dyDescent="0.2">
      <c r="B57" s="61" t="s">
        <v>1081</v>
      </c>
      <c r="C57" s="59"/>
      <c r="D57" s="59"/>
      <c r="E57" s="59"/>
      <c r="F57" s="59"/>
      <c r="G57" s="59"/>
      <c r="H57" s="59"/>
      <c r="I57" s="59"/>
      <c r="J57" s="142">
        <v>47728.5</v>
      </c>
      <c r="K57" s="59"/>
      <c r="L57" s="59"/>
      <c r="M57" s="59"/>
      <c r="N57" s="59"/>
      <c r="O57" s="59"/>
      <c r="P57" s="59"/>
      <c r="Q57" s="59"/>
      <c r="R57" s="59"/>
      <c r="S57" s="59"/>
      <c r="T57" s="121">
        <v>3.1482136623776124E-6</v>
      </c>
      <c r="U57" s="59"/>
      <c r="V57" s="59"/>
      <c r="W57" s="59"/>
      <c r="X57" s="59"/>
      <c r="Y57" s="59"/>
      <c r="Z57" s="59"/>
      <c r="AA57" s="58">
        <v>5</v>
      </c>
      <c r="AB57" s="59"/>
      <c r="AC57" s="59"/>
      <c r="AD57" s="59"/>
      <c r="AE57" s="59"/>
      <c r="AF57" s="59"/>
      <c r="AG57" s="121">
        <v>2.2427659584011772E-5</v>
      </c>
      <c r="AH57" s="59"/>
      <c r="AI57" s="59"/>
    </row>
    <row r="58" spans="2:35" ht="12.75" customHeight="1" x14ac:dyDescent="0.2">
      <c r="B58" s="143"/>
      <c r="C58" s="144"/>
      <c r="D58" s="144"/>
      <c r="E58" s="144"/>
      <c r="F58" s="144"/>
      <c r="G58" s="144"/>
      <c r="H58" s="144"/>
      <c r="I58" s="144"/>
      <c r="J58" s="145">
        <v>15160502150.909986</v>
      </c>
      <c r="K58" s="144"/>
      <c r="L58" s="144"/>
      <c r="M58" s="144"/>
      <c r="N58" s="144"/>
      <c r="O58" s="144"/>
      <c r="P58" s="144"/>
      <c r="Q58" s="144"/>
      <c r="R58" s="144"/>
      <c r="S58" s="144"/>
      <c r="T58" s="146">
        <v>1.0000000000000213</v>
      </c>
      <c r="U58" s="144"/>
      <c r="V58" s="144"/>
      <c r="W58" s="144"/>
      <c r="X58" s="144"/>
      <c r="Y58" s="144"/>
      <c r="Z58" s="144"/>
      <c r="AA58" s="147">
        <v>222939</v>
      </c>
      <c r="AB58" s="144"/>
      <c r="AC58" s="144"/>
      <c r="AD58" s="144"/>
      <c r="AE58" s="144"/>
      <c r="AF58" s="144"/>
      <c r="AG58" s="146">
        <v>1</v>
      </c>
      <c r="AH58" s="144"/>
      <c r="AI58" s="144"/>
    </row>
    <row r="59" spans="2:35" ht="8.4499999999999993" customHeight="1" x14ac:dyDescent="0.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2:35" ht="18.75" customHeight="1" x14ac:dyDescent="0.2">
      <c r="B60" s="71" t="s">
        <v>1036</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3"/>
    </row>
    <row r="61" spans="2:35" ht="9.6" customHeight="1" x14ac:dyDescent="0.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ht="13.5" customHeight="1" x14ac:dyDescent="0.2">
      <c r="B62" s="66" t="s">
        <v>1052</v>
      </c>
      <c r="C62" s="67"/>
      <c r="D62" s="67"/>
      <c r="E62" s="67"/>
      <c r="F62" s="67"/>
      <c r="G62" s="67"/>
      <c r="H62" s="67"/>
      <c r="I62" s="67"/>
      <c r="J62" s="66" t="s">
        <v>1049</v>
      </c>
      <c r="K62" s="67"/>
      <c r="L62" s="67"/>
      <c r="M62" s="67"/>
      <c r="N62" s="67"/>
      <c r="O62" s="67"/>
      <c r="P62" s="67"/>
      <c r="Q62" s="67"/>
      <c r="R62" s="67"/>
      <c r="S62" s="67"/>
      <c r="T62" s="66" t="s">
        <v>1050</v>
      </c>
      <c r="U62" s="67"/>
      <c r="V62" s="67"/>
      <c r="W62" s="67"/>
      <c r="X62" s="67"/>
      <c r="Y62" s="67"/>
      <c r="Z62" s="67"/>
      <c r="AA62" s="66" t="s">
        <v>1051</v>
      </c>
      <c r="AB62" s="67"/>
      <c r="AC62" s="67"/>
      <c r="AD62" s="67"/>
      <c r="AE62" s="67"/>
      <c r="AF62" s="66" t="s">
        <v>1050</v>
      </c>
      <c r="AG62" s="67"/>
      <c r="AH62" s="67"/>
      <c r="AI62" s="67"/>
    </row>
    <row r="63" spans="2:35" ht="10.5" customHeight="1" x14ac:dyDescent="0.2">
      <c r="B63" s="61" t="s">
        <v>1082</v>
      </c>
      <c r="C63" s="59"/>
      <c r="D63" s="59"/>
      <c r="E63" s="59"/>
      <c r="F63" s="59"/>
      <c r="G63" s="59"/>
      <c r="H63" s="59"/>
      <c r="I63" s="59"/>
      <c r="J63" s="142">
        <v>1012000</v>
      </c>
      <c r="K63" s="59"/>
      <c r="L63" s="59"/>
      <c r="M63" s="59"/>
      <c r="N63" s="59"/>
      <c r="O63" s="59"/>
      <c r="P63" s="59"/>
      <c r="Q63" s="59"/>
      <c r="R63" s="59"/>
      <c r="S63" s="59"/>
      <c r="T63" s="121">
        <v>6.6752406346860647E-5</v>
      </c>
      <c r="U63" s="59"/>
      <c r="V63" s="59"/>
      <c r="W63" s="59"/>
      <c r="X63" s="59"/>
      <c r="Y63" s="59"/>
      <c r="Z63" s="59"/>
      <c r="AA63" s="58">
        <v>2846</v>
      </c>
      <c r="AB63" s="59"/>
      <c r="AC63" s="59"/>
      <c r="AD63" s="59"/>
      <c r="AE63" s="59"/>
      <c r="AF63" s="121">
        <v>1.27658238352195E-2</v>
      </c>
      <c r="AG63" s="59"/>
      <c r="AH63" s="59"/>
      <c r="AI63" s="59"/>
    </row>
    <row r="64" spans="2:35" ht="10.5" customHeight="1" x14ac:dyDescent="0.2">
      <c r="B64" s="61" t="s">
        <v>1053</v>
      </c>
      <c r="C64" s="59"/>
      <c r="D64" s="59"/>
      <c r="E64" s="59"/>
      <c r="F64" s="59"/>
      <c r="G64" s="59"/>
      <c r="H64" s="59"/>
      <c r="I64" s="59"/>
      <c r="J64" s="142">
        <v>110496877.18999992</v>
      </c>
      <c r="K64" s="59"/>
      <c r="L64" s="59"/>
      <c r="M64" s="59"/>
      <c r="N64" s="59"/>
      <c r="O64" s="59"/>
      <c r="P64" s="59"/>
      <c r="Q64" s="59"/>
      <c r="R64" s="59"/>
      <c r="S64" s="59"/>
      <c r="T64" s="121">
        <v>7.2884707966858033E-3</v>
      </c>
      <c r="U64" s="59"/>
      <c r="V64" s="59"/>
      <c r="W64" s="59"/>
      <c r="X64" s="59"/>
      <c r="Y64" s="59"/>
      <c r="Z64" s="59"/>
      <c r="AA64" s="58">
        <v>5890</v>
      </c>
      <c r="AB64" s="59"/>
      <c r="AC64" s="59"/>
      <c r="AD64" s="59"/>
      <c r="AE64" s="59"/>
      <c r="AF64" s="121">
        <v>2.6419782989965866E-2</v>
      </c>
      <c r="AG64" s="59"/>
      <c r="AH64" s="59"/>
      <c r="AI64" s="59"/>
    </row>
    <row r="65" spans="2:35" ht="10.5" customHeight="1" x14ac:dyDescent="0.2">
      <c r="B65" s="61" t="s">
        <v>1054</v>
      </c>
      <c r="C65" s="59"/>
      <c r="D65" s="59"/>
      <c r="E65" s="59"/>
      <c r="F65" s="59"/>
      <c r="G65" s="59"/>
      <c r="H65" s="59"/>
      <c r="I65" s="59"/>
      <c r="J65" s="142">
        <v>125401116.36000007</v>
      </c>
      <c r="K65" s="59"/>
      <c r="L65" s="59"/>
      <c r="M65" s="59"/>
      <c r="N65" s="59"/>
      <c r="O65" s="59"/>
      <c r="P65" s="59"/>
      <c r="Q65" s="59"/>
      <c r="R65" s="59"/>
      <c r="S65" s="59"/>
      <c r="T65" s="121">
        <v>8.2715674660204346E-3</v>
      </c>
      <c r="U65" s="59"/>
      <c r="V65" s="59"/>
      <c r="W65" s="59"/>
      <c r="X65" s="59"/>
      <c r="Y65" s="59"/>
      <c r="Z65" s="59"/>
      <c r="AA65" s="58">
        <v>3907</v>
      </c>
      <c r="AB65" s="59"/>
      <c r="AC65" s="59"/>
      <c r="AD65" s="59"/>
      <c r="AE65" s="59"/>
      <c r="AF65" s="121">
        <v>1.7524973198946796E-2</v>
      </c>
      <c r="AG65" s="59"/>
      <c r="AH65" s="59"/>
      <c r="AI65" s="59"/>
    </row>
    <row r="66" spans="2:35" ht="10.5" customHeight="1" x14ac:dyDescent="0.2">
      <c r="B66" s="61" t="s">
        <v>1055</v>
      </c>
      <c r="C66" s="59"/>
      <c r="D66" s="59"/>
      <c r="E66" s="59"/>
      <c r="F66" s="59"/>
      <c r="G66" s="59"/>
      <c r="H66" s="59"/>
      <c r="I66" s="59"/>
      <c r="J66" s="142">
        <v>161400875.13000005</v>
      </c>
      <c r="K66" s="59"/>
      <c r="L66" s="59"/>
      <c r="M66" s="59"/>
      <c r="N66" s="59"/>
      <c r="O66" s="59"/>
      <c r="P66" s="59"/>
      <c r="Q66" s="59"/>
      <c r="R66" s="59"/>
      <c r="S66" s="59"/>
      <c r="T66" s="121">
        <v>1.0646143084403833E-2</v>
      </c>
      <c r="U66" s="59"/>
      <c r="V66" s="59"/>
      <c r="W66" s="59"/>
      <c r="X66" s="59"/>
      <c r="Y66" s="59"/>
      <c r="Z66" s="59"/>
      <c r="AA66" s="58">
        <v>4528</v>
      </c>
      <c r="AB66" s="59"/>
      <c r="AC66" s="59"/>
      <c r="AD66" s="59"/>
      <c r="AE66" s="59"/>
      <c r="AF66" s="121">
        <v>2.0310488519281061E-2</v>
      </c>
      <c r="AG66" s="59"/>
      <c r="AH66" s="59"/>
      <c r="AI66" s="59"/>
    </row>
    <row r="67" spans="2:35" ht="10.5" customHeight="1" x14ac:dyDescent="0.2">
      <c r="B67" s="61" t="s">
        <v>1056</v>
      </c>
      <c r="C67" s="59"/>
      <c r="D67" s="59"/>
      <c r="E67" s="59"/>
      <c r="F67" s="59"/>
      <c r="G67" s="59"/>
      <c r="H67" s="59"/>
      <c r="I67" s="59"/>
      <c r="J67" s="142">
        <v>289981156.48000008</v>
      </c>
      <c r="K67" s="59"/>
      <c r="L67" s="59"/>
      <c r="M67" s="59"/>
      <c r="N67" s="59"/>
      <c r="O67" s="59"/>
      <c r="P67" s="59"/>
      <c r="Q67" s="59"/>
      <c r="R67" s="59"/>
      <c r="S67" s="59"/>
      <c r="T67" s="121">
        <v>1.9127411057594416E-2</v>
      </c>
      <c r="U67" s="59"/>
      <c r="V67" s="59"/>
      <c r="W67" s="59"/>
      <c r="X67" s="59"/>
      <c r="Y67" s="59"/>
      <c r="Z67" s="59"/>
      <c r="AA67" s="58">
        <v>8510</v>
      </c>
      <c r="AB67" s="59"/>
      <c r="AC67" s="59"/>
      <c r="AD67" s="59"/>
      <c r="AE67" s="59"/>
      <c r="AF67" s="121">
        <v>3.817187661198803E-2</v>
      </c>
      <c r="AG67" s="59"/>
      <c r="AH67" s="59"/>
      <c r="AI67" s="59"/>
    </row>
    <row r="68" spans="2:35" ht="10.5" customHeight="1" x14ac:dyDescent="0.2">
      <c r="B68" s="61" t="s">
        <v>1057</v>
      </c>
      <c r="C68" s="59"/>
      <c r="D68" s="59"/>
      <c r="E68" s="59"/>
      <c r="F68" s="59"/>
      <c r="G68" s="59"/>
      <c r="H68" s="59"/>
      <c r="I68" s="59"/>
      <c r="J68" s="142">
        <v>306545577.27999997</v>
      </c>
      <c r="K68" s="59"/>
      <c r="L68" s="59"/>
      <c r="M68" s="59"/>
      <c r="N68" s="59"/>
      <c r="O68" s="59"/>
      <c r="P68" s="59"/>
      <c r="Q68" s="59"/>
      <c r="R68" s="59"/>
      <c r="S68" s="59"/>
      <c r="T68" s="121">
        <v>2.0220014761292027E-2</v>
      </c>
      <c r="U68" s="59"/>
      <c r="V68" s="59"/>
      <c r="W68" s="59"/>
      <c r="X68" s="59"/>
      <c r="Y68" s="59"/>
      <c r="Z68" s="59"/>
      <c r="AA68" s="58">
        <v>9347</v>
      </c>
      <c r="AB68" s="59"/>
      <c r="AC68" s="59"/>
      <c r="AD68" s="59"/>
      <c r="AE68" s="59"/>
      <c r="AF68" s="121">
        <v>4.1926266826351602E-2</v>
      </c>
      <c r="AG68" s="59"/>
      <c r="AH68" s="59"/>
      <c r="AI68" s="59"/>
    </row>
    <row r="69" spans="2:35" ht="10.5" customHeight="1" x14ac:dyDescent="0.2">
      <c r="B69" s="61" t="s">
        <v>1058</v>
      </c>
      <c r="C69" s="59"/>
      <c r="D69" s="59"/>
      <c r="E69" s="59"/>
      <c r="F69" s="59"/>
      <c r="G69" s="59"/>
      <c r="H69" s="59"/>
      <c r="I69" s="59"/>
      <c r="J69" s="142">
        <v>344588763.38999999</v>
      </c>
      <c r="K69" s="59"/>
      <c r="L69" s="59"/>
      <c r="M69" s="59"/>
      <c r="N69" s="59"/>
      <c r="O69" s="59"/>
      <c r="P69" s="59"/>
      <c r="Q69" s="59"/>
      <c r="R69" s="59"/>
      <c r="S69" s="59"/>
      <c r="T69" s="121">
        <v>2.272937663673073E-2</v>
      </c>
      <c r="U69" s="59"/>
      <c r="V69" s="59"/>
      <c r="W69" s="59"/>
      <c r="X69" s="59"/>
      <c r="Y69" s="59"/>
      <c r="Z69" s="59"/>
      <c r="AA69" s="58">
        <v>9929</v>
      </c>
      <c r="AB69" s="59"/>
      <c r="AC69" s="59"/>
      <c r="AD69" s="59"/>
      <c r="AE69" s="59"/>
      <c r="AF69" s="121">
        <v>4.453684640193057E-2</v>
      </c>
      <c r="AG69" s="59"/>
      <c r="AH69" s="59"/>
      <c r="AI69" s="59"/>
    </row>
    <row r="70" spans="2:35" ht="10.5" customHeight="1" x14ac:dyDescent="0.2">
      <c r="B70" s="61" t="s">
        <v>1059</v>
      </c>
      <c r="C70" s="59"/>
      <c r="D70" s="59"/>
      <c r="E70" s="59"/>
      <c r="F70" s="59"/>
      <c r="G70" s="59"/>
      <c r="H70" s="59"/>
      <c r="I70" s="59"/>
      <c r="J70" s="142">
        <v>401843285.4800002</v>
      </c>
      <c r="K70" s="59"/>
      <c r="L70" s="59"/>
      <c r="M70" s="59"/>
      <c r="N70" s="59"/>
      <c r="O70" s="59"/>
      <c r="P70" s="59"/>
      <c r="Q70" s="59"/>
      <c r="R70" s="59"/>
      <c r="S70" s="59"/>
      <c r="T70" s="121">
        <v>2.6505935059405634E-2</v>
      </c>
      <c r="U70" s="59"/>
      <c r="V70" s="59"/>
      <c r="W70" s="59"/>
      <c r="X70" s="59"/>
      <c r="Y70" s="59"/>
      <c r="Z70" s="59"/>
      <c r="AA70" s="58">
        <v>9643</v>
      </c>
      <c r="AB70" s="59"/>
      <c r="AC70" s="59"/>
      <c r="AD70" s="59"/>
      <c r="AE70" s="59"/>
      <c r="AF70" s="121">
        <v>4.32539842737251E-2</v>
      </c>
      <c r="AG70" s="59"/>
      <c r="AH70" s="59"/>
      <c r="AI70" s="59"/>
    </row>
    <row r="71" spans="2:35" ht="10.5" customHeight="1" x14ac:dyDescent="0.2">
      <c r="B71" s="61" t="s">
        <v>1060</v>
      </c>
      <c r="C71" s="59"/>
      <c r="D71" s="59"/>
      <c r="E71" s="59"/>
      <c r="F71" s="59"/>
      <c r="G71" s="59"/>
      <c r="H71" s="59"/>
      <c r="I71" s="59"/>
      <c r="J71" s="142">
        <v>571880734.71999955</v>
      </c>
      <c r="K71" s="59"/>
      <c r="L71" s="59"/>
      <c r="M71" s="59"/>
      <c r="N71" s="59"/>
      <c r="O71" s="59"/>
      <c r="P71" s="59"/>
      <c r="Q71" s="59"/>
      <c r="R71" s="59"/>
      <c r="S71" s="59"/>
      <c r="T71" s="121">
        <v>3.7721754136334613E-2</v>
      </c>
      <c r="U71" s="59"/>
      <c r="V71" s="59"/>
      <c r="W71" s="59"/>
      <c r="X71" s="59"/>
      <c r="Y71" s="59"/>
      <c r="Z71" s="59"/>
      <c r="AA71" s="58">
        <v>12774</v>
      </c>
      <c r="AB71" s="59"/>
      <c r="AC71" s="59"/>
      <c r="AD71" s="59"/>
      <c r="AE71" s="59"/>
      <c r="AF71" s="121">
        <v>5.729818470523327E-2</v>
      </c>
      <c r="AG71" s="59"/>
      <c r="AH71" s="59"/>
      <c r="AI71" s="59"/>
    </row>
    <row r="72" spans="2:35" ht="10.5" customHeight="1" x14ac:dyDescent="0.2">
      <c r="B72" s="61" t="s">
        <v>1061</v>
      </c>
      <c r="C72" s="59"/>
      <c r="D72" s="59"/>
      <c r="E72" s="59"/>
      <c r="F72" s="59"/>
      <c r="G72" s="59"/>
      <c r="H72" s="59"/>
      <c r="I72" s="59"/>
      <c r="J72" s="142">
        <v>730106396.51000059</v>
      </c>
      <c r="K72" s="59"/>
      <c r="L72" s="59"/>
      <c r="M72" s="59"/>
      <c r="N72" s="59"/>
      <c r="O72" s="59"/>
      <c r="P72" s="59"/>
      <c r="Q72" s="59"/>
      <c r="R72" s="59"/>
      <c r="S72" s="59"/>
      <c r="T72" s="121">
        <v>4.815845736786336E-2</v>
      </c>
      <c r="U72" s="59"/>
      <c r="V72" s="59"/>
      <c r="W72" s="59"/>
      <c r="X72" s="59"/>
      <c r="Y72" s="59"/>
      <c r="Z72" s="59"/>
      <c r="AA72" s="58">
        <v>14591</v>
      </c>
      <c r="AB72" s="59"/>
      <c r="AC72" s="59"/>
      <c r="AD72" s="59"/>
      <c r="AE72" s="59"/>
      <c r="AF72" s="121">
        <v>6.5448396198063141E-2</v>
      </c>
      <c r="AG72" s="59"/>
      <c r="AH72" s="59"/>
      <c r="AI72" s="59"/>
    </row>
    <row r="73" spans="2:35" ht="10.5" customHeight="1" x14ac:dyDescent="0.2">
      <c r="B73" s="61" t="s">
        <v>1062</v>
      </c>
      <c r="C73" s="59"/>
      <c r="D73" s="59"/>
      <c r="E73" s="59"/>
      <c r="F73" s="59"/>
      <c r="G73" s="59"/>
      <c r="H73" s="59"/>
      <c r="I73" s="59"/>
      <c r="J73" s="142">
        <v>464130868.89000094</v>
      </c>
      <c r="K73" s="59"/>
      <c r="L73" s="59"/>
      <c r="M73" s="59"/>
      <c r="N73" s="59"/>
      <c r="O73" s="59"/>
      <c r="P73" s="59"/>
      <c r="Q73" s="59"/>
      <c r="R73" s="59"/>
      <c r="S73" s="59"/>
      <c r="T73" s="121">
        <v>3.061447861488819E-2</v>
      </c>
      <c r="U73" s="59"/>
      <c r="V73" s="59"/>
      <c r="W73" s="59"/>
      <c r="X73" s="59"/>
      <c r="Y73" s="59"/>
      <c r="Z73" s="59"/>
      <c r="AA73" s="58">
        <v>8814</v>
      </c>
      <c r="AB73" s="59"/>
      <c r="AC73" s="59"/>
      <c r="AD73" s="59"/>
      <c r="AE73" s="59"/>
      <c r="AF73" s="121">
        <v>3.9535478314695949E-2</v>
      </c>
      <c r="AG73" s="59"/>
      <c r="AH73" s="59"/>
      <c r="AI73" s="59"/>
    </row>
    <row r="74" spans="2:35" ht="10.5" customHeight="1" x14ac:dyDescent="0.2">
      <c r="B74" s="61" t="s">
        <v>1063</v>
      </c>
      <c r="C74" s="59"/>
      <c r="D74" s="59"/>
      <c r="E74" s="59"/>
      <c r="F74" s="59"/>
      <c r="G74" s="59"/>
      <c r="H74" s="59"/>
      <c r="I74" s="59"/>
      <c r="J74" s="142">
        <v>574274273.20999789</v>
      </c>
      <c r="K74" s="59"/>
      <c r="L74" s="59"/>
      <c r="M74" s="59"/>
      <c r="N74" s="59"/>
      <c r="O74" s="59"/>
      <c r="P74" s="59"/>
      <c r="Q74" s="59"/>
      <c r="R74" s="59"/>
      <c r="S74" s="59"/>
      <c r="T74" s="121">
        <v>3.787963403148404E-2</v>
      </c>
      <c r="U74" s="59"/>
      <c r="V74" s="59"/>
      <c r="W74" s="59"/>
      <c r="X74" s="59"/>
      <c r="Y74" s="59"/>
      <c r="Z74" s="59"/>
      <c r="AA74" s="58">
        <v>9706</v>
      </c>
      <c r="AB74" s="59"/>
      <c r="AC74" s="59"/>
      <c r="AD74" s="59"/>
      <c r="AE74" s="59"/>
      <c r="AF74" s="121">
        <v>4.3536572784483647E-2</v>
      </c>
      <c r="AG74" s="59"/>
      <c r="AH74" s="59"/>
      <c r="AI74" s="59"/>
    </row>
    <row r="75" spans="2:35" ht="10.5" customHeight="1" x14ac:dyDescent="0.2">
      <c r="B75" s="61" t="s">
        <v>1064</v>
      </c>
      <c r="C75" s="59"/>
      <c r="D75" s="59"/>
      <c r="E75" s="59"/>
      <c r="F75" s="59"/>
      <c r="G75" s="59"/>
      <c r="H75" s="59"/>
      <c r="I75" s="59"/>
      <c r="J75" s="142">
        <v>680705443.60000026</v>
      </c>
      <c r="K75" s="59"/>
      <c r="L75" s="59"/>
      <c r="M75" s="59"/>
      <c r="N75" s="59"/>
      <c r="O75" s="59"/>
      <c r="P75" s="59"/>
      <c r="Q75" s="59"/>
      <c r="R75" s="59"/>
      <c r="S75" s="59"/>
      <c r="T75" s="121">
        <v>4.4899927246746296E-2</v>
      </c>
      <c r="U75" s="59"/>
      <c r="V75" s="59"/>
      <c r="W75" s="59"/>
      <c r="X75" s="59"/>
      <c r="Y75" s="59"/>
      <c r="Z75" s="59"/>
      <c r="AA75" s="58">
        <v>10133</v>
      </c>
      <c r="AB75" s="59"/>
      <c r="AC75" s="59"/>
      <c r="AD75" s="59"/>
      <c r="AE75" s="59"/>
      <c r="AF75" s="121">
        <v>4.545189491295825E-2</v>
      </c>
      <c r="AG75" s="59"/>
      <c r="AH75" s="59"/>
      <c r="AI75" s="59"/>
    </row>
    <row r="76" spans="2:35" ht="10.5" customHeight="1" x14ac:dyDescent="0.2">
      <c r="B76" s="61" t="s">
        <v>1065</v>
      </c>
      <c r="C76" s="59"/>
      <c r="D76" s="59"/>
      <c r="E76" s="59"/>
      <c r="F76" s="59"/>
      <c r="G76" s="59"/>
      <c r="H76" s="59"/>
      <c r="I76" s="59"/>
      <c r="J76" s="142">
        <v>671711171.08000183</v>
      </c>
      <c r="K76" s="59"/>
      <c r="L76" s="59"/>
      <c r="M76" s="59"/>
      <c r="N76" s="59"/>
      <c r="O76" s="59"/>
      <c r="P76" s="59"/>
      <c r="Q76" s="59"/>
      <c r="R76" s="59"/>
      <c r="S76" s="59"/>
      <c r="T76" s="121">
        <v>4.4306657153812171E-2</v>
      </c>
      <c r="U76" s="59"/>
      <c r="V76" s="59"/>
      <c r="W76" s="59"/>
      <c r="X76" s="59"/>
      <c r="Y76" s="59"/>
      <c r="Z76" s="59"/>
      <c r="AA76" s="58">
        <v>9488</v>
      </c>
      <c r="AB76" s="59"/>
      <c r="AC76" s="59"/>
      <c r="AD76" s="59"/>
      <c r="AE76" s="59"/>
      <c r="AF76" s="121">
        <v>4.2558726826620735E-2</v>
      </c>
      <c r="AG76" s="59"/>
      <c r="AH76" s="59"/>
      <c r="AI76" s="59"/>
    </row>
    <row r="77" spans="2:35" ht="10.5" customHeight="1" x14ac:dyDescent="0.2">
      <c r="B77" s="61" t="s">
        <v>1066</v>
      </c>
      <c r="C77" s="59"/>
      <c r="D77" s="59"/>
      <c r="E77" s="59"/>
      <c r="F77" s="59"/>
      <c r="G77" s="59"/>
      <c r="H77" s="59"/>
      <c r="I77" s="59"/>
      <c r="J77" s="142">
        <v>1033941738.3100036</v>
      </c>
      <c r="K77" s="59"/>
      <c r="L77" s="59"/>
      <c r="M77" s="59"/>
      <c r="N77" s="59"/>
      <c r="O77" s="59"/>
      <c r="P77" s="59"/>
      <c r="Q77" s="59"/>
      <c r="R77" s="59"/>
      <c r="S77" s="59"/>
      <c r="T77" s="121">
        <v>6.8199702623170766E-2</v>
      </c>
      <c r="U77" s="59"/>
      <c r="V77" s="59"/>
      <c r="W77" s="59"/>
      <c r="X77" s="59"/>
      <c r="Y77" s="59"/>
      <c r="Z77" s="59"/>
      <c r="AA77" s="58">
        <v>13859</v>
      </c>
      <c r="AB77" s="59"/>
      <c r="AC77" s="59"/>
      <c r="AD77" s="59"/>
      <c r="AE77" s="59"/>
      <c r="AF77" s="121">
        <v>6.2164986834963826E-2</v>
      </c>
      <c r="AG77" s="59"/>
      <c r="AH77" s="59"/>
      <c r="AI77" s="59"/>
    </row>
    <row r="78" spans="2:35" ht="10.5" customHeight="1" x14ac:dyDescent="0.2">
      <c r="B78" s="61" t="s">
        <v>1067</v>
      </c>
      <c r="C78" s="59"/>
      <c r="D78" s="59"/>
      <c r="E78" s="59"/>
      <c r="F78" s="59"/>
      <c r="G78" s="59"/>
      <c r="H78" s="59"/>
      <c r="I78" s="59"/>
      <c r="J78" s="142">
        <v>566025842.41999888</v>
      </c>
      <c r="K78" s="59"/>
      <c r="L78" s="59"/>
      <c r="M78" s="59"/>
      <c r="N78" s="59"/>
      <c r="O78" s="59"/>
      <c r="P78" s="59"/>
      <c r="Q78" s="59"/>
      <c r="R78" s="59"/>
      <c r="S78" s="59"/>
      <c r="T78" s="121">
        <v>3.7335560312296324E-2</v>
      </c>
      <c r="U78" s="59"/>
      <c r="V78" s="59"/>
      <c r="W78" s="59"/>
      <c r="X78" s="59"/>
      <c r="Y78" s="59"/>
      <c r="Z78" s="59"/>
      <c r="AA78" s="58">
        <v>7261</v>
      </c>
      <c r="AB78" s="59"/>
      <c r="AC78" s="59"/>
      <c r="AD78" s="59"/>
      <c r="AE78" s="59"/>
      <c r="AF78" s="121">
        <v>3.2569447247901895E-2</v>
      </c>
      <c r="AG78" s="59"/>
      <c r="AH78" s="59"/>
      <c r="AI78" s="59"/>
    </row>
    <row r="79" spans="2:35" ht="10.5" customHeight="1" x14ac:dyDescent="0.2">
      <c r="B79" s="61" t="s">
        <v>1068</v>
      </c>
      <c r="C79" s="59"/>
      <c r="D79" s="59"/>
      <c r="E79" s="59"/>
      <c r="F79" s="59"/>
      <c r="G79" s="59"/>
      <c r="H79" s="59"/>
      <c r="I79" s="59"/>
      <c r="J79" s="142">
        <v>761565144.47999847</v>
      </c>
      <c r="K79" s="59"/>
      <c r="L79" s="59"/>
      <c r="M79" s="59"/>
      <c r="N79" s="59"/>
      <c r="O79" s="59"/>
      <c r="P79" s="59"/>
      <c r="Q79" s="59"/>
      <c r="R79" s="59"/>
      <c r="S79" s="59"/>
      <c r="T79" s="121">
        <v>5.0233503936694172E-2</v>
      </c>
      <c r="U79" s="59"/>
      <c r="V79" s="59"/>
      <c r="W79" s="59"/>
      <c r="X79" s="59"/>
      <c r="Y79" s="59"/>
      <c r="Z79" s="59"/>
      <c r="AA79" s="58">
        <v>9128</v>
      </c>
      <c r="AB79" s="59"/>
      <c r="AC79" s="59"/>
      <c r="AD79" s="59"/>
      <c r="AE79" s="59"/>
      <c r="AF79" s="121">
        <v>4.0943935336571889E-2</v>
      </c>
      <c r="AG79" s="59"/>
      <c r="AH79" s="59"/>
      <c r="AI79" s="59"/>
    </row>
    <row r="80" spans="2:35" ht="10.5" customHeight="1" x14ac:dyDescent="0.2">
      <c r="B80" s="61" t="s">
        <v>1069</v>
      </c>
      <c r="C80" s="59"/>
      <c r="D80" s="59"/>
      <c r="E80" s="59"/>
      <c r="F80" s="59"/>
      <c r="G80" s="59"/>
      <c r="H80" s="59"/>
      <c r="I80" s="59"/>
      <c r="J80" s="142">
        <v>857707309.67999756</v>
      </c>
      <c r="K80" s="59"/>
      <c r="L80" s="59"/>
      <c r="M80" s="59"/>
      <c r="N80" s="59"/>
      <c r="O80" s="59"/>
      <c r="P80" s="59"/>
      <c r="Q80" s="59"/>
      <c r="R80" s="59"/>
      <c r="S80" s="59"/>
      <c r="T80" s="121">
        <v>5.6575125358134234E-2</v>
      </c>
      <c r="U80" s="59"/>
      <c r="V80" s="59"/>
      <c r="W80" s="59"/>
      <c r="X80" s="59"/>
      <c r="Y80" s="59"/>
      <c r="Z80" s="59"/>
      <c r="AA80" s="58">
        <v>9699</v>
      </c>
      <c r="AB80" s="59"/>
      <c r="AC80" s="59"/>
      <c r="AD80" s="59"/>
      <c r="AE80" s="59"/>
      <c r="AF80" s="121">
        <v>4.3505174061066035E-2</v>
      </c>
      <c r="AG80" s="59"/>
      <c r="AH80" s="59"/>
      <c r="AI80" s="59"/>
    </row>
    <row r="81" spans="2:35" ht="10.5" customHeight="1" x14ac:dyDescent="0.2">
      <c r="B81" s="61" t="s">
        <v>1070</v>
      </c>
      <c r="C81" s="59"/>
      <c r="D81" s="59"/>
      <c r="E81" s="59"/>
      <c r="F81" s="59"/>
      <c r="G81" s="59"/>
      <c r="H81" s="59"/>
      <c r="I81" s="59"/>
      <c r="J81" s="142">
        <v>831918470.11000049</v>
      </c>
      <c r="K81" s="59"/>
      <c r="L81" s="59"/>
      <c r="M81" s="59"/>
      <c r="N81" s="59"/>
      <c r="O81" s="59"/>
      <c r="P81" s="59"/>
      <c r="Q81" s="59"/>
      <c r="R81" s="59"/>
      <c r="S81" s="59"/>
      <c r="T81" s="121">
        <v>5.4874070913282016E-2</v>
      </c>
      <c r="U81" s="59"/>
      <c r="V81" s="59"/>
      <c r="W81" s="59"/>
      <c r="X81" s="59"/>
      <c r="Y81" s="59"/>
      <c r="Z81" s="59"/>
      <c r="AA81" s="58">
        <v>9340</v>
      </c>
      <c r="AB81" s="59"/>
      <c r="AC81" s="59"/>
      <c r="AD81" s="59"/>
      <c r="AE81" s="59"/>
      <c r="AF81" s="121">
        <v>4.1894868102933989E-2</v>
      </c>
      <c r="AG81" s="59"/>
      <c r="AH81" s="59"/>
      <c r="AI81" s="59"/>
    </row>
    <row r="82" spans="2:35" ht="10.5" customHeight="1" x14ac:dyDescent="0.2">
      <c r="B82" s="61" t="s">
        <v>1071</v>
      </c>
      <c r="C82" s="59"/>
      <c r="D82" s="59"/>
      <c r="E82" s="59"/>
      <c r="F82" s="59"/>
      <c r="G82" s="59"/>
      <c r="H82" s="59"/>
      <c r="I82" s="59"/>
      <c r="J82" s="142">
        <v>1650895246.4099994</v>
      </c>
      <c r="K82" s="59"/>
      <c r="L82" s="59"/>
      <c r="M82" s="59"/>
      <c r="N82" s="59"/>
      <c r="O82" s="59"/>
      <c r="P82" s="59"/>
      <c r="Q82" s="59"/>
      <c r="R82" s="59"/>
      <c r="S82" s="59"/>
      <c r="T82" s="121">
        <v>0.10889449636804439</v>
      </c>
      <c r="U82" s="59"/>
      <c r="V82" s="59"/>
      <c r="W82" s="59"/>
      <c r="X82" s="59"/>
      <c r="Y82" s="59"/>
      <c r="Z82" s="59"/>
      <c r="AA82" s="58">
        <v>17352</v>
      </c>
      <c r="AB82" s="59"/>
      <c r="AC82" s="59"/>
      <c r="AD82" s="59"/>
      <c r="AE82" s="59"/>
      <c r="AF82" s="121">
        <v>7.783294982035445E-2</v>
      </c>
      <c r="AG82" s="59"/>
      <c r="AH82" s="59"/>
      <c r="AI82" s="59"/>
    </row>
    <row r="83" spans="2:35" ht="10.5" customHeight="1" x14ac:dyDescent="0.2">
      <c r="B83" s="61" t="s">
        <v>1072</v>
      </c>
      <c r="C83" s="59"/>
      <c r="D83" s="59"/>
      <c r="E83" s="59"/>
      <c r="F83" s="59"/>
      <c r="G83" s="59"/>
      <c r="H83" s="59"/>
      <c r="I83" s="59"/>
      <c r="J83" s="142">
        <v>542831370.67000091</v>
      </c>
      <c r="K83" s="59"/>
      <c r="L83" s="59"/>
      <c r="M83" s="59"/>
      <c r="N83" s="59"/>
      <c r="O83" s="59"/>
      <c r="P83" s="59"/>
      <c r="Q83" s="59"/>
      <c r="R83" s="59"/>
      <c r="S83" s="59"/>
      <c r="T83" s="121">
        <v>3.5805632641094105E-2</v>
      </c>
      <c r="U83" s="59"/>
      <c r="V83" s="59"/>
      <c r="W83" s="59"/>
      <c r="X83" s="59"/>
      <c r="Y83" s="59"/>
      <c r="Z83" s="59"/>
      <c r="AA83" s="58">
        <v>5818</v>
      </c>
      <c r="AB83" s="59"/>
      <c r="AC83" s="59"/>
      <c r="AD83" s="59"/>
      <c r="AE83" s="59"/>
      <c r="AF83" s="121">
        <v>2.6096824691956094E-2</v>
      </c>
      <c r="AG83" s="59"/>
      <c r="AH83" s="59"/>
      <c r="AI83" s="59"/>
    </row>
    <row r="84" spans="2:35" ht="10.5" customHeight="1" x14ac:dyDescent="0.2">
      <c r="B84" s="61" t="s">
        <v>1073</v>
      </c>
      <c r="C84" s="59"/>
      <c r="D84" s="59"/>
      <c r="E84" s="59"/>
      <c r="F84" s="59"/>
      <c r="G84" s="59"/>
      <c r="H84" s="59"/>
      <c r="I84" s="59"/>
      <c r="J84" s="142">
        <v>609321879.78000164</v>
      </c>
      <c r="K84" s="59"/>
      <c r="L84" s="59"/>
      <c r="M84" s="59"/>
      <c r="N84" s="59"/>
      <c r="O84" s="59"/>
      <c r="P84" s="59"/>
      <c r="Q84" s="59"/>
      <c r="R84" s="59"/>
      <c r="S84" s="59"/>
      <c r="T84" s="121">
        <v>4.0191404856825735E-2</v>
      </c>
      <c r="U84" s="59"/>
      <c r="V84" s="59"/>
      <c r="W84" s="59"/>
      <c r="X84" s="59"/>
      <c r="Y84" s="59"/>
      <c r="Z84" s="59"/>
      <c r="AA84" s="58">
        <v>6293</v>
      </c>
      <c r="AB84" s="59"/>
      <c r="AC84" s="59"/>
      <c r="AD84" s="59"/>
      <c r="AE84" s="59"/>
      <c r="AF84" s="121">
        <v>2.8227452352437215E-2</v>
      </c>
      <c r="AG84" s="59"/>
      <c r="AH84" s="59"/>
      <c r="AI84" s="59"/>
    </row>
    <row r="85" spans="2:35" ht="10.5" customHeight="1" x14ac:dyDescent="0.2">
      <c r="B85" s="61" t="s">
        <v>1074</v>
      </c>
      <c r="C85" s="59"/>
      <c r="D85" s="59"/>
      <c r="E85" s="59"/>
      <c r="F85" s="59"/>
      <c r="G85" s="59"/>
      <c r="H85" s="59"/>
      <c r="I85" s="59"/>
      <c r="J85" s="142">
        <v>463771215.62999916</v>
      </c>
      <c r="K85" s="59"/>
      <c r="L85" s="59"/>
      <c r="M85" s="59"/>
      <c r="N85" s="59"/>
      <c r="O85" s="59"/>
      <c r="P85" s="59"/>
      <c r="Q85" s="59"/>
      <c r="R85" s="59"/>
      <c r="S85" s="59"/>
      <c r="T85" s="121">
        <v>3.0590755570860904E-2</v>
      </c>
      <c r="U85" s="59"/>
      <c r="V85" s="59"/>
      <c r="W85" s="59"/>
      <c r="X85" s="59"/>
      <c r="Y85" s="59"/>
      <c r="Z85" s="59"/>
      <c r="AA85" s="58">
        <v>4575</v>
      </c>
      <c r="AB85" s="59"/>
      <c r="AC85" s="59"/>
      <c r="AD85" s="59"/>
      <c r="AE85" s="59"/>
      <c r="AF85" s="121">
        <v>2.0521308519370771E-2</v>
      </c>
      <c r="AG85" s="59"/>
      <c r="AH85" s="59"/>
      <c r="AI85" s="59"/>
    </row>
    <row r="86" spans="2:35" ht="10.5" customHeight="1" x14ac:dyDescent="0.2">
      <c r="B86" s="61" t="s">
        <v>1075</v>
      </c>
      <c r="C86" s="59"/>
      <c r="D86" s="59"/>
      <c r="E86" s="59"/>
      <c r="F86" s="59"/>
      <c r="G86" s="59"/>
      <c r="H86" s="59"/>
      <c r="I86" s="59"/>
      <c r="J86" s="142">
        <v>632823695.11999929</v>
      </c>
      <c r="K86" s="59"/>
      <c r="L86" s="59"/>
      <c r="M86" s="59"/>
      <c r="N86" s="59"/>
      <c r="O86" s="59"/>
      <c r="P86" s="59"/>
      <c r="Q86" s="59"/>
      <c r="R86" s="59"/>
      <c r="S86" s="59"/>
      <c r="T86" s="121">
        <v>4.1741605180407163E-2</v>
      </c>
      <c r="U86" s="59"/>
      <c r="V86" s="59"/>
      <c r="W86" s="59"/>
      <c r="X86" s="59"/>
      <c r="Y86" s="59"/>
      <c r="Z86" s="59"/>
      <c r="AA86" s="58">
        <v>5899</v>
      </c>
      <c r="AB86" s="59"/>
      <c r="AC86" s="59"/>
      <c r="AD86" s="59"/>
      <c r="AE86" s="59"/>
      <c r="AF86" s="121">
        <v>2.6460152777217087E-2</v>
      </c>
      <c r="AG86" s="59"/>
      <c r="AH86" s="59"/>
      <c r="AI86" s="59"/>
    </row>
    <row r="87" spans="2:35" ht="10.5" customHeight="1" x14ac:dyDescent="0.2">
      <c r="B87" s="61" t="s">
        <v>1076</v>
      </c>
      <c r="C87" s="59"/>
      <c r="D87" s="59"/>
      <c r="E87" s="59"/>
      <c r="F87" s="59"/>
      <c r="G87" s="59"/>
      <c r="H87" s="59"/>
      <c r="I87" s="59"/>
      <c r="J87" s="142">
        <v>1407114001.4700067</v>
      </c>
      <c r="K87" s="59"/>
      <c r="L87" s="59"/>
      <c r="M87" s="59"/>
      <c r="N87" s="59"/>
      <c r="O87" s="59"/>
      <c r="P87" s="59"/>
      <c r="Q87" s="59"/>
      <c r="R87" s="59"/>
      <c r="S87" s="59"/>
      <c r="T87" s="121">
        <v>9.2814471939212412E-2</v>
      </c>
      <c r="U87" s="59"/>
      <c r="V87" s="59"/>
      <c r="W87" s="59"/>
      <c r="X87" s="59"/>
      <c r="Y87" s="59"/>
      <c r="Z87" s="59"/>
      <c r="AA87" s="58">
        <v>11090</v>
      </c>
      <c r="AB87" s="59"/>
      <c r="AC87" s="59"/>
      <c r="AD87" s="59"/>
      <c r="AE87" s="59"/>
      <c r="AF87" s="121">
        <v>4.9744548957338104E-2</v>
      </c>
      <c r="AG87" s="59"/>
      <c r="AH87" s="59"/>
      <c r="AI87" s="59"/>
    </row>
    <row r="88" spans="2:35" ht="10.5" customHeight="1" x14ac:dyDescent="0.2">
      <c r="B88" s="61" t="s">
        <v>1077</v>
      </c>
      <c r="C88" s="59"/>
      <c r="D88" s="59"/>
      <c r="E88" s="59"/>
      <c r="F88" s="59"/>
      <c r="G88" s="59"/>
      <c r="H88" s="59"/>
      <c r="I88" s="59"/>
      <c r="J88" s="142">
        <v>334397901.49000061</v>
      </c>
      <c r="K88" s="59"/>
      <c r="L88" s="59"/>
      <c r="M88" s="59"/>
      <c r="N88" s="59"/>
      <c r="O88" s="59"/>
      <c r="P88" s="59"/>
      <c r="Q88" s="59"/>
      <c r="R88" s="59"/>
      <c r="S88" s="59"/>
      <c r="T88" s="121">
        <v>2.2057178460274704E-2</v>
      </c>
      <c r="U88" s="59"/>
      <c r="V88" s="59"/>
      <c r="W88" s="59"/>
      <c r="X88" s="59"/>
      <c r="Y88" s="59"/>
      <c r="Z88" s="59"/>
      <c r="AA88" s="58">
        <v>2208</v>
      </c>
      <c r="AB88" s="59"/>
      <c r="AC88" s="59"/>
      <c r="AD88" s="59"/>
      <c r="AE88" s="59"/>
      <c r="AF88" s="121">
        <v>9.9040544722995977E-3</v>
      </c>
      <c r="AG88" s="59"/>
      <c r="AH88" s="59"/>
      <c r="AI88" s="59"/>
    </row>
    <row r="89" spans="2:35" ht="10.5" customHeight="1" x14ac:dyDescent="0.2">
      <c r="B89" s="61" t="s">
        <v>1080</v>
      </c>
      <c r="C89" s="59"/>
      <c r="D89" s="59"/>
      <c r="E89" s="59"/>
      <c r="F89" s="59"/>
      <c r="G89" s="59"/>
      <c r="H89" s="59"/>
      <c r="I89" s="59"/>
      <c r="J89" s="142">
        <v>13020261.789999994</v>
      </c>
      <c r="K89" s="59"/>
      <c r="L89" s="59"/>
      <c r="M89" s="59"/>
      <c r="N89" s="59"/>
      <c r="O89" s="59"/>
      <c r="P89" s="59"/>
      <c r="Q89" s="59"/>
      <c r="R89" s="59"/>
      <c r="S89" s="59"/>
      <c r="T89" s="121">
        <v>8.5882787129306596E-4</v>
      </c>
      <c r="U89" s="59"/>
      <c r="V89" s="59"/>
      <c r="W89" s="59"/>
      <c r="X89" s="59"/>
      <c r="Y89" s="59"/>
      <c r="Z89" s="59"/>
      <c r="AA89" s="58">
        <v>127</v>
      </c>
      <c r="AB89" s="59"/>
      <c r="AC89" s="59"/>
      <c r="AD89" s="59"/>
      <c r="AE89" s="59"/>
      <c r="AF89" s="121">
        <v>5.6966255343389894E-4</v>
      </c>
      <c r="AG89" s="59"/>
      <c r="AH89" s="59"/>
      <c r="AI89" s="59"/>
    </row>
    <row r="90" spans="2:35" ht="10.5" customHeight="1" x14ac:dyDescent="0.2">
      <c r="B90" s="61" t="s">
        <v>1083</v>
      </c>
      <c r="C90" s="59"/>
      <c r="D90" s="59"/>
      <c r="E90" s="59"/>
      <c r="F90" s="59"/>
      <c r="G90" s="59"/>
      <c r="H90" s="59"/>
      <c r="I90" s="59"/>
      <c r="J90" s="142">
        <v>8518015.8999999985</v>
      </c>
      <c r="K90" s="59"/>
      <c r="L90" s="59"/>
      <c r="M90" s="59"/>
      <c r="N90" s="59"/>
      <c r="O90" s="59"/>
      <c r="P90" s="59"/>
      <c r="Q90" s="59"/>
      <c r="R90" s="59"/>
      <c r="S90" s="59"/>
      <c r="T90" s="121">
        <v>5.6185578915594848E-4</v>
      </c>
      <c r="U90" s="59"/>
      <c r="V90" s="59"/>
      <c r="W90" s="59"/>
      <c r="X90" s="59"/>
      <c r="Y90" s="59"/>
      <c r="Z90" s="59"/>
      <c r="AA90" s="58">
        <v>81</v>
      </c>
      <c r="AB90" s="59"/>
      <c r="AC90" s="59"/>
      <c r="AD90" s="59"/>
      <c r="AE90" s="59"/>
      <c r="AF90" s="121">
        <v>3.6332808526099065E-4</v>
      </c>
      <c r="AG90" s="59"/>
      <c r="AH90" s="59"/>
      <c r="AI90" s="59"/>
    </row>
    <row r="91" spans="2:35" ht="10.5" customHeight="1" x14ac:dyDescent="0.2">
      <c r="B91" s="61" t="s">
        <v>1084</v>
      </c>
      <c r="C91" s="59"/>
      <c r="D91" s="59"/>
      <c r="E91" s="59"/>
      <c r="F91" s="59"/>
      <c r="G91" s="59"/>
      <c r="H91" s="59"/>
      <c r="I91" s="59"/>
      <c r="J91" s="142">
        <v>5748469.4299999988</v>
      </c>
      <c r="K91" s="59"/>
      <c r="L91" s="59"/>
      <c r="M91" s="59"/>
      <c r="N91" s="59"/>
      <c r="O91" s="59"/>
      <c r="P91" s="59"/>
      <c r="Q91" s="59"/>
      <c r="R91" s="59"/>
      <c r="S91" s="59"/>
      <c r="T91" s="121">
        <v>3.7917407832397862E-4</v>
      </c>
      <c r="U91" s="59"/>
      <c r="V91" s="59"/>
      <c r="W91" s="59"/>
      <c r="X91" s="59"/>
      <c r="Y91" s="59"/>
      <c r="Z91" s="59"/>
      <c r="AA91" s="58">
        <v>47</v>
      </c>
      <c r="AB91" s="59"/>
      <c r="AC91" s="59"/>
      <c r="AD91" s="59"/>
      <c r="AE91" s="59"/>
      <c r="AF91" s="121">
        <v>2.1082000008971065E-4</v>
      </c>
      <c r="AG91" s="59"/>
      <c r="AH91" s="59"/>
      <c r="AI91" s="59"/>
    </row>
    <row r="92" spans="2:35" ht="10.5" customHeight="1" x14ac:dyDescent="0.2">
      <c r="B92" s="61" t="s">
        <v>1081</v>
      </c>
      <c r="C92" s="59"/>
      <c r="D92" s="59"/>
      <c r="E92" s="59"/>
      <c r="F92" s="59"/>
      <c r="G92" s="59"/>
      <c r="H92" s="59"/>
      <c r="I92" s="59"/>
      <c r="J92" s="142">
        <v>5782018.7799999993</v>
      </c>
      <c r="K92" s="59"/>
      <c r="L92" s="59"/>
      <c r="M92" s="59"/>
      <c r="N92" s="59"/>
      <c r="O92" s="59"/>
      <c r="P92" s="59"/>
      <c r="Q92" s="59"/>
      <c r="R92" s="59"/>
      <c r="S92" s="59"/>
      <c r="T92" s="121">
        <v>3.8138702283373464E-4</v>
      </c>
      <c r="U92" s="59"/>
      <c r="V92" s="59"/>
      <c r="W92" s="59"/>
      <c r="X92" s="59"/>
      <c r="Y92" s="59"/>
      <c r="Z92" s="59"/>
      <c r="AA92" s="58">
        <v>47</v>
      </c>
      <c r="AB92" s="59"/>
      <c r="AC92" s="59"/>
      <c r="AD92" s="59"/>
      <c r="AE92" s="59"/>
      <c r="AF92" s="121">
        <v>2.1082000008971065E-4</v>
      </c>
      <c r="AG92" s="59"/>
      <c r="AH92" s="59"/>
      <c r="AI92" s="59"/>
    </row>
    <row r="93" spans="2:35" ht="10.5" customHeight="1" x14ac:dyDescent="0.2">
      <c r="B93" s="61" t="s">
        <v>1079</v>
      </c>
      <c r="C93" s="59"/>
      <c r="D93" s="59"/>
      <c r="E93" s="59"/>
      <c r="F93" s="59"/>
      <c r="G93" s="59"/>
      <c r="H93" s="59"/>
      <c r="I93" s="59"/>
      <c r="J93" s="142">
        <v>1041030.12</v>
      </c>
      <c r="K93" s="59"/>
      <c r="L93" s="59"/>
      <c r="M93" s="59"/>
      <c r="N93" s="59"/>
      <c r="O93" s="59"/>
      <c r="P93" s="59"/>
      <c r="Q93" s="59"/>
      <c r="R93" s="59"/>
      <c r="S93" s="59"/>
      <c r="T93" s="121">
        <v>6.8667258487708599E-5</v>
      </c>
      <c r="U93" s="59"/>
      <c r="V93" s="59"/>
      <c r="W93" s="59"/>
      <c r="X93" s="59"/>
      <c r="Y93" s="59"/>
      <c r="Z93" s="59"/>
      <c r="AA93" s="58">
        <v>9</v>
      </c>
      <c r="AB93" s="59"/>
      <c r="AC93" s="59"/>
      <c r="AD93" s="59"/>
      <c r="AE93" s="59"/>
      <c r="AF93" s="121">
        <v>4.0369787251221189E-5</v>
      </c>
      <c r="AG93" s="59"/>
      <c r="AH93" s="59"/>
      <c r="AI93" s="59"/>
    </row>
    <row r="94" spans="2:35" ht="13.5" customHeight="1" x14ac:dyDescent="0.2">
      <c r="B94" s="143"/>
      <c r="C94" s="144"/>
      <c r="D94" s="144"/>
      <c r="E94" s="144"/>
      <c r="F94" s="144"/>
      <c r="G94" s="144"/>
      <c r="H94" s="144"/>
      <c r="I94" s="144"/>
      <c r="J94" s="145">
        <v>15160502150.910011</v>
      </c>
      <c r="K94" s="144"/>
      <c r="L94" s="144"/>
      <c r="M94" s="144"/>
      <c r="N94" s="144"/>
      <c r="O94" s="144"/>
      <c r="P94" s="144"/>
      <c r="Q94" s="144"/>
      <c r="R94" s="144"/>
      <c r="S94" s="144"/>
      <c r="T94" s="146">
        <v>1.0000000000000195</v>
      </c>
      <c r="U94" s="144"/>
      <c r="V94" s="144"/>
      <c r="W94" s="144"/>
      <c r="X94" s="144"/>
      <c r="Y94" s="144"/>
      <c r="Z94" s="144"/>
      <c r="AA94" s="147">
        <v>222939</v>
      </c>
      <c r="AB94" s="144"/>
      <c r="AC94" s="144"/>
      <c r="AD94" s="144"/>
      <c r="AE94" s="144"/>
      <c r="AF94" s="146">
        <v>1</v>
      </c>
      <c r="AG94" s="144"/>
      <c r="AH94" s="144"/>
      <c r="AI94" s="144"/>
    </row>
    <row r="95" spans="2:35" ht="9" customHeight="1" x14ac:dyDescent="0.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2:35" ht="18.75" customHeight="1" x14ac:dyDescent="0.2">
      <c r="B96" s="71" t="s">
        <v>1037</v>
      </c>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3"/>
    </row>
    <row r="97" spans="2:35" ht="9.1999999999999993" customHeight="1" x14ac:dyDescent="0.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2:35" ht="12.75" customHeight="1" x14ac:dyDescent="0.2">
      <c r="B98" s="66" t="s">
        <v>1052</v>
      </c>
      <c r="C98" s="67"/>
      <c r="D98" s="67"/>
      <c r="E98" s="67"/>
      <c r="F98" s="67"/>
      <c r="G98" s="67"/>
      <c r="H98" s="67"/>
      <c r="I98" s="66" t="s">
        <v>1049</v>
      </c>
      <c r="J98" s="67"/>
      <c r="K98" s="67"/>
      <c r="L98" s="67"/>
      <c r="M98" s="67"/>
      <c r="N98" s="67"/>
      <c r="O98" s="67"/>
      <c r="P98" s="67"/>
      <c r="Q98" s="67"/>
      <c r="R98" s="67"/>
      <c r="S98" s="67"/>
      <c r="T98" s="66" t="s">
        <v>1050</v>
      </c>
      <c r="U98" s="67"/>
      <c r="V98" s="67"/>
      <c r="W98" s="67"/>
      <c r="X98" s="67"/>
      <c r="Y98" s="67"/>
      <c r="Z98" s="67"/>
      <c r="AA98" s="66" t="s">
        <v>1051</v>
      </c>
      <c r="AB98" s="67"/>
      <c r="AC98" s="67"/>
      <c r="AD98" s="67"/>
      <c r="AE98" s="67"/>
      <c r="AF98" s="66" t="s">
        <v>1050</v>
      </c>
      <c r="AG98" s="67"/>
      <c r="AH98" s="67"/>
      <c r="AI98" s="67"/>
    </row>
    <row r="99" spans="2:35" ht="10.5" customHeight="1" x14ac:dyDescent="0.2">
      <c r="B99" s="61" t="s">
        <v>1053</v>
      </c>
      <c r="C99" s="59"/>
      <c r="D99" s="59"/>
      <c r="E99" s="59"/>
      <c r="F99" s="59"/>
      <c r="G99" s="59"/>
      <c r="H99" s="59"/>
      <c r="I99" s="142">
        <v>767255.19</v>
      </c>
      <c r="J99" s="59"/>
      <c r="K99" s="59"/>
      <c r="L99" s="59"/>
      <c r="M99" s="59"/>
      <c r="N99" s="59"/>
      <c r="O99" s="59"/>
      <c r="P99" s="59"/>
      <c r="Q99" s="59"/>
      <c r="R99" s="59"/>
      <c r="S99" s="59"/>
      <c r="T99" s="121">
        <v>5.0608824322744843E-5</v>
      </c>
      <c r="U99" s="59"/>
      <c r="V99" s="59"/>
      <c r="W99" s="59"/>
      <c r="X99" s="59"/>
      <c r="Y99" s="59"/>
      <c r="Z99" s="59"/>
      <c r="AA99" s="58">
        <v>22</v>
      </c>
      <c r="AB99" s="59"/>
      <c r="AC99" s="59"/>
      <c r="AD99" s="59"/>
      <c r="AE99" s="59"/>
      <c r="AF99" s="121">
        <v>9.8681702169651781E-5</v>
      </c>
      <c r="AG99" s="59"/>
      <c r="AH99" s="59"/>
      <c r="AI99" s="59"/>
    </row>
    <row r="100" spans="2:35" ht="10.5" customHeight="1" x14ac:dyDescent="0.2">
      <c r="B100" s="61" t="s">
        <v>1054</v>
      </c>
      <c r="C100" s="59"/>
      <c r="D100" s="59"/>
      <c r="E100" s="59"/>
      <c r="F100" s="59"/>
      <c r="G100" s="59"/>
      <c r="H100" s="59"/>
      <c r="I100" s="142">
        <v>24641427.380000003</v>
      </c>
      <c r="J100" s="59"/>
      <c r="K100" s="59"/>
      <c r="L100" s="59"/>
      <c r="M100" s="59"/>
      <c r="N100" s="59"/>
      <c r="O100" s="59"/>
      <c r="P100" s="59"/>
      <c r="Q100" s="59"/>
      <c r="R100" s="59"/>
      <c r="S100" s="59"/>
      <c r="T100" s="121">
        <v>1.6253701318541683E-3</v>
      </c>
      <c r="U100" s="59"/>
      <c r="V100" s="59"/>
      <c r="W100" s="59"/>
      <c r="X100" s="59"/>
      <c r="Y100" s="59"/>
      <c r="Z100" s="59"/>
      <c r="AA100" s="58">
        <v>464</v>
      </c>
      <c r="AB100" s="59"/>
      <c r="AC100" s="59"/>
      <c r="AD100" s="59"/>
      <c r="AE100" s="59"/>
      <c r="AF100" s="121">
        <v>2.0812868093962921E-3</v>
      </c>
      <c r="AG100" s="59"/>
      <c r="AH100" s="59"/>
      <c r="AI100" s="59"/>
    </row>
    <row r="101" spans="2:35" ht="10.5" customHeight="1" x14ac:dyDescent="0.2">
      <c r="B101" s="61" t="s">
        <v>1055</v>
      </c>
      <c r="C101" s="59"/>
      <c r="D101" s="59"/>
      <c r="E101" s="59"/>
      <c r="F101" s="59"/>
      <c r="G101" s="59"/>
      <c r="H101" s="59"/>
      <c r="I101" s="142">
        <v>40919626.339999989</v>
      </c>
      <c r="J101" s="59"/>
      <c r="K101" s="59"/>
      <c r="L101" s="59"/>
      <c r="M101" s="59"/>
      <c r="N101" s="59"/>
      <c r="O101" s="59"/>
      <c r="P101" s="59"/>
      <c r="Q101" s="59"/>
      <c r="R101" s="59"/>
      <c r="S101" s="59"/>
      <c r="T101" s="121">
        <v>2.6990943923017609E-3</v>
      </c>
      <c r="U101" s="59"/>
      <c r="V101" s="59"/>
      <c r="W101" s="59"/>
      <c r="X101" s="59"/>
      <c r="Y101" s="59"/>
      <c r="Z101" s="59"/>
      <c r="AA101" s="58">
        <v>525</v>
      </c>
      <c r="AB101" s="59"/>
      <c r="AC101" s="59"/>
      <c r="AD101" s="59"/>
      <c r="AE101" s="59"/>
      <c r="AF101" s="121">
        <v>2.354904256321236E-3</v>
      </c>
      <c r="AG101" s="59"/>
      <c r="AH101" s="59"/>
      <c r="AI101" s="59"/>
    </row>
    <row r="102" spans="2:35" ht="10.5" customHeight="1" x14ac:dyDescent="0.2">
      <c r="B102" s="61" t="s">
        <v>1056</v>
      </c>
      <c r="C102" s="59"/>
      <c r="D102" s="59"/>
      <c r="E102" s="59"/>
      <c r="F102" s="59"/>
      <c r="G102" s="59"/>
      <c r="H102" s="59"/>
      <c r="I102" s="142">
        <v>17029925.830000009</v>
      </c>
      <c r="J102" s="59"/>
      <c r="K102" s="59"/>
      <c r="L102" s="59"/>
      <c r="M102" s="59"/>
      <c r="N102" s="59"/>
      <c r="O102" s="59"/>
      <c r="P102" s="59"/>
      <c r="Q102" s="59"/>
      <c r="R102" s="59"/>
      <c r="S102" s="59"/>
      <c r="T102" s="121">
        <v>1.1233088231828647E-3</v>
      </c>
      <c r="U102" s="59"/>
      <c r="V102" s="59"/>
      <c r="W102" s="59"/>
      <c r="X102" s="59"/>
      <c r="Y102" s="59"/>
      <c r="Z102" s="59"/>
      <c r="AA102" s="58">
        <v>422</v>
      </c>
      <c r="AB102" s="59"/>
      <c r="AC102" s="59"/>
      <c r="AD102" s="59"/>
      <c r="AE102" s="59"/>
      <c r="AF102" s="121">
        <v>1.8928944688905935E-3</v>
      </c>
      <c r="AG102" s="59"/>
      <c r="AH102" s="59"/>
      <c r="AI102" s="59"/>
    </row>
    <row r="103" spans="2:35" ht="10.5" customHeight="1" x14ac:dyDescent="0.2">
      <c r="B103" s="61" t="s">
        <v>1057</v>
      </c>
      <c r="C103" s="59"/>
      <c r="D103" s="59"/>
      <c r="E103" s="59"/>
      <c r="F103" s="59"/>
      <c r="G103" s="59"/>
      <c r="H103" s="59"/>
      <c r="I103" s="142">
        <v>307698205.72999948</v>
      </c>
      <c r="J103" s="59"/>
      <c r="K103" s="59"/>
      <c r="L103" s="59"/>
      <c r="M103" s="59"/>
      <c r="N103" s="59"/>
      <c r="O103" s="59"/>
      <c r="P103" s="59"/>
      <c r="Q103" s="59"/>
      <c r="R103" s="59"/>
      <c r="S103" s="59"/>
      <c r="T103" s="121">
        <v>2.0296043143368435E-2</v>
      </c>
      <c r="U103" s="59"/>
      <c r="V103" s="59"/>
      <c r="W103" s="59"/>
      <c r="X103" s="59"/>
      <c r="Y103" s="59"/>
      <c r="Z103" s="59"/>
      <c r="AA103" s="58">
        <v>2772</v>
      </c>
      <c r="AB103" s="59"/>
      <c r="AC103" s="59"/>
      <c r="AD103" s="59"/>
      <c r="AE103" s="59"/>
      <c r="AF103" s="121">
        <v>1.2433894473376126E-2</v>
      </c>
      <c r="AG103" s="59"/>
      <c r="AH103" s="59"/>
      <c r="AI103" s="59"/>
    </row>
    <row r="104" spans="2:35" ht="10.5" customHeight="1" x14ac:dyDescent="0.2">
      <c r="B104" s="61" t="s">
        <v>1058</v>
      </c>
      <c r="C104" s="59"/>
      <c r="D104" s="59"/>
      <c r="E104" s="59"/>
      <c r="F104" s="59"/>
      <c r="G104" s="59"/>
      <c r="H104" s="59"/>
      <c r="I104" s="142">
        <v>31385468.769999988</v>
      </c>
      <c r="J104" s="59"/>
      <c r="K104" s="59"/>
      <c r="L104" s="59"/>
      <c r="M104" s="59"/>
      <c r="N104" s="59"/>
      <c r="O104" s="59"/>
      <c r="P104" s="59"/>
      <c r="Q104" s="59"/>
      <c r="R104" s="59"/>
      <c r="S104" s="59"/>
      <c r="T104" s="121">
        <v>2.0702130086183248E-3</v>
      </c>
      <c r="U104" s="59"/>
      <c r="V104" s="59"/>
      <c r="W104" s="59"/>
      <c r="X104" s="59"/>
      <c r="Y104" s="59"/>
      <c r="Z104" s="59"/>
      <c r="AA104" s="58">
        <v>1300</v>
      </c>
      <c r="AB104" s="59"/>
      <c r="AC104" s="59"/>
      <c r="AD104" s="59"/>
      <c r="AE104" s="59"/>
      <c r="AF104" s="121">
        <v>5.8311914918430605E-3</v>
      </c>
      <c r="AG104" s="59"/>
      <c r="AH104" s="59"/>
      <c r="AI104" s="59"/>
    </row>
    <row r="105" spans="2:35" ht="10.5" customHeight="1" x14ac:dyDescent="0.2">
      <c r="B105" s="61" t="s">
        <v>1059</v>
      </c>
      <c r="C105" s="59"/>
      <c r="D105" s="59"/>
      <c r="E105" s="59"/>
      <c r="F105" s="59"/>
      <c r="G105" s="59"/>
      <c r="H105" s="59"/>
      <c r="I105" s="142">
        <v>63497566.640000008</v>
      </c>
      <c r="J105" s="59"/>
      <c r="K105" s="59"/>
      <c r="L105" s="59"/>
      <c r="M105" s="59"/>
      <c r="N105" s="59"/>
      <c r="O105" s="59"/>
      <c r="P105" s="59"/>
      <c r="Q105" s="59"/>
      <c r="R105" s="59"/>
      <c r="S105" s="59"/>
      <c r="T105" s="121">
        <v>4.1883551090811707E-3</v>
      </c>
      <c r="U105" s="59"/>
      <c r="V105" s="59"/>
      <c r="W105" s="59"/>
      <c r="X105" s="59"/>
      <c r="Y105" s="59"/>
      <c r="Z105" s="59"/>
      <c r="AA105" s="58">
        <v>1913</v>
      </c>
      <c r="AB105" s="59"/>
      <c r="AC105" s="59"/>
      <c r="AD105" s="59"/>
      <c r="AE105" s="59"/>
      <c r="AF105" s="121">
        <v>8.5808225568429035E-3</v>
      </c>
      <c r="AG105" s="59"/>
      <c r="AH105" s="59"/>
      <c r="AI105" s="59"/>
    </row>
    <row r="106" spans="2:35" ht="10.5" customHeight="1" x14ac:dyDescent="0.2">
      <c r="B106" s="61" t="s">
        <v>1060</v>
      </c>
      <c r="C106" s="59"/>
      <c r="D106" s="59"/>
      <c r="E106" s="59"/>
      <c r="F106" s="59"/>
      <c r="G106" s="59"/>
      <c r="H106" s="59"/>
      <c r="I106" s="142">
        <v>85397672.550000057</v>
      </c>
      <c r="J106" s="59"/>
      <c r="K106" s="59"/>
      <c r="L106" s="59"/>
      <c r="M106" s="59"/>
      <c r="N106" s="59"/>
      <c r="O106" s="59"/>
      <c r="P106" s="59"/>
      <c r="Q106" s="59"/>
      <c r="R106" s="59"/>
      <c r="S106" s="59"/>
      <c r="T106" s="121">
        <v>5.6329052758238669E-3</v>
      </c>
      <c r="U106" s="59"/>
      <c r="V106" s="59"/>
      <c r="W106" s="59"/>
      <c r="X106" s="59"/>
      <c r="Y106" s="59"/>
      <c r="Z106" s="59"/>
      <c r="AA106" s="58">
        <v>2489</v>
      </c>
      <c r="AB106" s="59"/>
      <c r="AC106" s="59"/>
      <c r="AD106" s="59"/>
      <c r="AE106" s="59"/>
      <c r="AF106" s="121">
        <v>1.1164488940921058E-2</v>
      </c>
      <c r="AG106" s="59"/>
      <c r="AH106" s="59"/>
      <c r="AI106" s="59"/>
    </row>
    <row r="107" spans="2:35" ht="10.5" customHeight="1" x14ac:dyDescent="0.2">
      <c r="B107" s="61" t="s">
        <v>1061</v>
      </c>
      <c r="C107" s="59"/>
      <c r="D107" s="59"/>
      <c r="E107" s="59"/>
      <c r="F107" s="59"/>
      <c r="G107" s="59"/>
      <c r="H107" s="59"/>
      <c r="I107" s="142">
        <v>110203242.44999978</v>
      </c>
      <c r="J107" s="59"/>
      <c r="K107" s="59"/>
      <c r="L107" s="59"/>
      <c r="M107" s="59"/>
      <c r="N107" s="59"/>
      <c r="O107" s="59"/>
      <c r="P107" s="59"/>
      <c r="Q107" s="59"/>
      <c r="R107" s="59"/>
      <c r="S107" s="59"/>
      <c r="T107" s="121">
        <v>7.2691023920592786E-3</v>
      </c>
      <c r="U107" s="59"/>
      <c r="V107" s="59"/>
      <c r="W107" s="59"/>
      <c r="X107" s="59"/>
      <c r="Y107" s="59"/>
      <c r="Z107" s="59"/>
      <c r="AA107" s="58">
        <v>2955</v>
      </c>
      <c r="AB107" s="59"/>
      <c r="AC107" s="59"/>
      <c r="AD107" s="59"/>
      <c r="AE107" s="59"/>
      <c r="AF107" s="121">
        <v>1.3254746814150956E-2</v>
      </c>
      <c r="AG107" s="59"/>
      <c r="AH107" s="59"/>
      <c r="AI107" s="59"/>
    </row>
    <row r="108" spans="2:35" ht="10.5" customHeight="1" x14ac:dyDescent="0.2">
      <c r="B108" s="61" t="s">
        <v>1062</v>
      </c>
      <c r="C108" s="59"/>
      <c r="D108" s="59"/>
      <c r="E108" s="59"/>
      <c r="F108" s="59"/>
      <c r="G108" s="59"/>
      <c r="H108" s="59"/>
      <c r="I108" s="142">
        <v>1371947985.1199944</v>
      </c>
      <c r="J108" s="59"/>
      <c r="K108" s="59"/>
      <c r="L108" s="59"/>
      <c r="M108" s="59"/>
      <c r="N108" s="59"/>
      <c r="O108" s="59"/>
      <c r="P108" s="59"/>
      <c r="Q108" s="59"/>
      <c r="R108" s="59"/>
      <c r="S108" s="59"/>
      <c r="T108" s="121">
        <v>9.0494890701073735E-2</v>
      </c>
      <c r="U108" s="59"/>
      <c r="V108" s="59"/>
      <c r="W108" s="59"/>
      <c r="X108" s="59"/>
      <c r="Y108" s="59"/>
      <c r="Z108" s="59"/>
      <c r="AA108" s="58">
        <v>34609</v>
      </c>
      <c r="AB108" s="59"/>
      <c r="AC108" s="59"/>
      <c r="AD108" s="59"/>
      <c r="AE108" s="59"/>
      <c r="AF108" s="121">
        <v>0.15523977410861267</v>
      </c>
      <c r="AG108" s="59"/>
      <c r="AH108" s="59"/>
      <c r="AI108" s="59"/>
    </row>
    <row r="109" spans="2:35" ht="10.5" customHeight="1" x14ac:dyDescent="0.2">
      <c r="B109" s="61" t="s">
        <v>1063</v>
      </c>
      <c r="C109" s="59"/>
      <c r="D109" s="59"/>
      <c r="E109" s="59"/>
      <c r="F109" s="59"/>
      <c r="G109" s="59"/>
      <c r="H109" s="59"/>
      <c r="I109" s="142">
        <v>172205532.39999992</v>
      </c>
      <c r="J109" s="59"/>
      <c r="K109" s="59"/>
      <c r="L109" s="59"/>
      <c r="M109" s="59"/>
      <c r="N109" s="59"/>
      <c r="O109" s="59"/>
      <c r="P109" s="59"/>
      <c r="Q109" s="59"/>
      <c r="R109" s="59"/>
      <c r="S109" s="59"/>
      <c r="T109" s="121">
        <v>1.1358827741049678E-2</v>
      </c>
      <c r="U109" s="59"/>
      <c r="V109" s="59"/>
      <c r="W109" s="59"/>
      <c r="X109" s="59"/>
      <c r="Y109" s="59"/>
      <c r="Z109" s="59"/>
      <c r="AA109" s="58">
        <v>9358</v>
      </c>
      <c r="AB109" s="59"/>
      <c r="AC109" s="59"/>
      <c r="AD109" s="59"/>
      <c r="AE109" s="59"/>
      <c r="AF109" s="121">
        <v>4.1975607677436431E-2</v>
      </c>
      <c r="AG109" s="59"/>
      <c r="AH109" s="59"/>
      <c r="AI109" s="59"/>
    </row>
    <row r="110" spans="2:35" ht="10.5" customHeight="1" x14ac:dyDescent="0.2">
      <c r="B110" s="61" t="s">
        <v>1064</v>
      </c>
      <c r="C110" s="59"/>
      <c r="D110" s="59"/>
      <c r="E110" s="59"/>
      <c r="F110" s="59"/>
      <c r="G110" s="59"/>
      <c r="H110" s="59"/>
      <c r="I110" s="142">
        <v>234317268.22000018</v>
      </c>
      <c r="J110" s="59"/>
      <c r="K110" s="59"/>
      <c r="L110" s="59"/>
      <c r="M110" s="59"/>
      <c r="N110" s="59"/>
      <c r="O110" s="59"/>
      <c r="P110" s="59"/>
      <c r="Q110" s="59"/>
      <c r="R110" s="59"/>
      <c r="S110" s="59"/>
      <c r="T110" s="121">
        <v>1.545577223548201E-2</v>
      </c>
      <c r="U110" s="59"/>
      <c r="V110" s="59"/>
      <c r="W110" s="59"/>
      <c r="X110" s="59"/>
      <c r="Y110" s="59"/>
      <c r="Z110" s="59"/>
      <c r="AA110" s="58">
        <v>4460</v>
      </c>
      <c r="AB110" s="59"/>
      <c r="AC110" s="59"/>
      <c r="AD110" s="59"/>
      <c r="AE110" s="59"/>
      <c r="AF110" s="121">
        <v>2.0005472348938499E-2</v>
      </c>
      <c r="AG110" s="59"/>
      <c r="AH110" s="59"/>
      <c r="AI110" s="59"/>
    </row>
    <row r="111" spans="2:35" ht="10.5" customHeight="1" x14ac:dyDescent="0.2">
      <c r="B111" s="61" t="s">
        <v>1065</v>
      </c>
      <c r="C111" s="59"/>
      <c r="D111" s="59"/>
      <c r="E111" s="59"/>
      <c r="F111" s="59"/>
      <c r="G111" s="59"/>
      <c r="H111" s="59"/>
      <c r="I111" s="142">
        <v>764500126.39000463</v>
      </c>
      <c r="J111" s="59"/>
      <c r="K111" s="59"/>
      <c r="L111" s="59"/>
      <c r="M111" s="59"/>
      <c r="N111" s="59"/>
      <c r="O111" s="59"/>
      <c r="P111" s="59"/>
      <c r="Q111" s="59"/>
      <c r="R111" s="59"/>
      <c r="S111" s="59"/>
      <c r="T111" s="121">
        <v>5.0427097914043408E-2</v>
      </c>
      <c r="U111" s="59"/>
      <c r="V111" s="59"/>
      <c r="W111" s="59"/>
      <c r="X111" s="59"/>
      <c r="Y111" s="59"/>
      <c r="Z111" s="59"/>
      <c r="AA111" s="58">
        <v>13605</v>
      </c>
      <c r="AB111" s="59"/>
      <c r="AC111" s="59"/>
      <c r="AD111" s="59"/>
      <c r="AE111" s="59"/>
      <c r="AF111" s="121">
        <v>6.1025661728096023E-2</v>
      </c>
      <c r="AG111" s="59"/>
      <c r="AH111" s="59"/>
      <c r="AI111" s="59"/>
    </row>
    <row r="112" spans="2:35" ht="10.5" customHeight="1" x14ac:dyDescent="0.2">
      <c r="B112" s="61" t="s">
        <v>1066</v>
      </c>
      <c r="C112" s="59"/>
      <c r="D112" s="59"/>
      <c r="E112" s="59"/>
      <c r="F112" s="59"/>
      <c r="G112" s="59"/>
      <c r="H112" s="59"/>
      <c r="I112" s="142">
        <v>138640236.85000002</v>
      </c>
      <c r="J112" s="59"/>
      <c r="K112" s="59"/>
      <c r="L112" s="59"/>
      <c r="M112" s="59"/>
      <c r="N112" s="59"/>
      <c r="O112" s="59"/>
      <c r="P112" s="59"/>
      <c r="Q112" s="59"/>
      <c r="R112" s="59"/>
      <c r="S112" s="59"/>
      <c r="T112" s="121">
        <v>9.1448314488500083E-3</v>
      </c>
      <c r="U112" s="59"/>
      <c r="V112" s="59"/>
      <c r="W112" s="59"/>
      <c r="X112" s="59"/>
      <c r="Y112" s="59"/>
      <c r="Z112" s="59"/>
      <c r="AA112" s="58">
        <v>2634</v>
      </c>
      <c r="AB112" s="59"/>
      <c r="AC112" s="59"/>
      <c r="AD112" s="59"/>
      <c r="AE112" s="59"/>
      <c r="AF112" s="121">
        <v>1.18148910688574E-2</v>
      </c>
      <c r="AG112" s="59"/>
      <c r="AH112" s="59"/>
      <c r="AI112" s="59"/>
    </row>
    <row r="113" spans="2:35" ht="10.5" customHeight="1" x14ac:dyDescent="0.2">
      <c r="B113" s="61" t="s">
        <v>1067</v>
      </c>
      <c r="C113" s="59"/>
      <c r="D113" s="59"/>
      <c r="E113" s="59"/>
      <c r="F113" s="59"/>
      <c r="G113" s="59"/>
      <c r="H113" s="59"/>
      <c r="I113" s="142">
        <v>1903765785.1799912</v>
      </c>
      <c r="J113" s="59"/>
      <c r="K113" s="59"/>
      <c r="L113" s="59"/>
      <c r="M113" s="59"/>
      <c r="N113" s="59"/>
      <c r="O113" s="59"/>
      <c r="P113" s="59"/>
      <c r="Q113" s="59"/>
      <c r="R113" s="59"/>
      <c r="S113" s="59"/>
      <c r="T113" s="121">
        <v>0.12557405857864135</v>
      </c>
      <c r="U113" s="59"/>
      <c r="V113" s="59"/>
      <c r="W113" s="59"/>
      <c r="X113" s="59"/>
      <c r="Y113" s="59"/>
      <c r="Z113" s="59"/>
      <c r="AA113" s="58">
        <v>29810</v>
      </c>
      <c r="AB113" s="59"/>
      <c r="AC113" s="59"/>
      <c r="AD113" s="59"/>
      <c r="AE113" s="59"/>
      <c r="AF113" s="121">
        <v>0.13371370643987818</v>
      </c>
      <c r="AG113" s="59"/>
      <c r="AH113" s="59"/>
      <c r="AI113" s="59"/>
    </row>
    <row r="114" spans="2:35" ht="10.5" customHeight="1" x14ac:dyDescent="0.2">
      <c r="B114" s="61" t="s">
        <v>1068</v>
      </c>
      <c r="C114" s="59"/>
      <c r="D114" s="59"/>
      <c r="E114" s="59"/>
      <c r="F114" s="59"/>
      <c r="G114" s="59"/>
      <c r="H114" s="59"/>
      <c r="I114" s="142">
        <v>180474455.47000003</v>
      </c>
      <c r="J114" s="59"/>
      <c r="K114" s="59"/>
      <c r="L114" s="59"/>
      <c r="M114" s="59"/>
      <c r="N114" s="59"/>
      <c r="O114" s="59"/>
      <c r="P114" s="59"/>
      <c r="Q114" s="59"/>
      <c r="R114" s="59"/>
      <c r="S114" s="59"/>
      <c r="T114" s="121">
        <v>1.1904253148974163E-2</v>
      </c>
      <c r="U114" s="59"/>
      <c r="V114" s="59"/>
      <c r="W114" s="59"/>
      <c r="X114" s="59"/>
      <c r="Y114" s="59"/>
      <c r="Z114" s="59"/>
      <c r="AA114" s="58">
        <v>2797</v>
      </c>
      <c r="AB114" s="59"/>
      <c r="AC114" s="59"/>
      <c r="AD114" s="59"/>
      <c r="AE114" s="59"/>
      <c r="AF114" s="121">
        <v>1.2546032771296184E-2</v>
      </c>
      <c r="AG114" s="59"/>
      <c r="AH114" s="59"/>
      <c r="AI114" s="59"/>
    </row>
    <row r="115" spans="2:35" ht="10.5" customHeight="1" x14ac:dyDescent="0.2">
      <c r="B115" s="61" t="s">
        <v>1069</v>
      </c>
      <c r="C115" s="59"/>
      <c r="D115" s="59"/>
      <c r="E115" s="59"/>
      <c r="F115" s="59"/>
      <c r="G115" s="59"/>
      <c r="H115" s="59"/>
      <c r="I115" s="142">
        <v>236636073.73000044</v>
      </c>
      <c r="J115" s="59"/>
      <c r="K115" s="59"/>
      <c r="L115" s="59"/>
      <c r="M115" s="59"/>
      <c r="N115" s="59"/>
      <c r="O115" s="59"/>
      <c r="P115" s="59"/>
      <c r="Q115" s="59"/>
      <c r="R115" s="59"/>
      <c r="S115" s="59"/>
      <c r="T115" s="121">
        <v>1.5608722677816867E-2</v>
      </c>
      <c r="U115" s="59"/>
      <c r="V115" s="59"/>
      <c r="W115" s="59"/>
      <c r="X115" s="59"/>
      <c r="Y115" s="59"/>
      <c r="Z115" s="59"/>
      <c r="AA115" s="58">
        <v>3442</v>
      </c>
      <c r="AB115" s="59"/>
      <c r="AC115" s="59"/>
      <c r="AD115" s="59"/>
      <c r="AE115" s="59"/>
      <c r="AF115" s="121">
        <v>1.5439200857633702E-2</v>
      </c>
      <c r="AG115" s="59"/>
      <c r="AH115" s="59"/>
      <c r="AI115" s="59"/>
    </row>
    <row r="116" spans="2:35" ht="10.5" customHeight="1" x14ac:dyDescent="0.2">
      <c r="B116" s="61" t="s">
        <v>1070</v>
      </c>
      <c r="C116" s="59"/>
      <c r="D116" s="59"/>
      <c r="E116" s="59"/>
      <c r="F116" s="59"/>
      <c r="G116" s="59"/>
      <c r="H116" s="59"/>
      <c r="I116" s="142">
        <v>888364182.01000035</v>
      </c>
      <c r="J116" s="59"/>
      <c r="K116" s="59"/>
      <c r="L116" s="59"/>
      <c r="M116" s="59"/>
      <c r="N116" s="59"/>
      <c r="O116" s="59"/>
      <c r="P116" s="59"/>
      <c r="Q116" s="59"/>
      <c r="R116" s="59"/>
      <c r="S116" s="59"/>
      <c r="T116" s="121">
        <v>5.8597279507438767E-2</v>
      </c>
      <c r="U116" s="59"/>
      <c r="V116" s="59"/>
      <c r="W116" s="59"/>
      <c r="X116" s="59"/>
      <c r="Y116" s="59"/>
      <c r="Z116" s="59"/>
      <c r="AA116" s="58">
        <v>11610</v>
      </c>
      <c r="AB116" s="59"/>
      <c r="AC116" s="59"/>
      <c r="AD116" s="59"/>
      <c r="AE116" s="59"/>
      <c r="AF116" s="121">
        <v>5.2077025554075333E-2</v>
      </c>
      <c r="AG116" s="59"/>
      <c r="AH116" s="59"/>
      <c r="AI116" s="59"/>
    </row>
    <row r="117" spans="2:35" ht="10.5" customHeight="1" x14ac:dyDescent="0.2">
      <c r="B117" s="61" t="s">
        <v>1071</v>
      </c>
      <c r="C117" s="59"/>
      <c r="D117" s="59"/>
      <c r="E117" s="59"/>
      <c r="F117" s="59"/>
      <c r="G117" s="59"/>
      <c r="H117" s="59"/>
      <c r="I117" s="142">
        <v>230982867.81000003</v>
      </c>
      <c r="J117" s="59"/>
      <c r="K117" s="59"/>
      <c r="L117" s="59"/>
      <c r="M117" s="59"/>
      <c r="N117" s="59"/>
      <c r="O117" s="59"/>
      <c r="P117" s="59"/>
      <c r="Q117" s="59"/>
      <c r="R117" s="59"/>
      <c r="S117" s="59"/>
      <c r="T117" s="121">
        <v>1.5235832264047752E-2</v>
      </c>
      <c r="U117" s="59"/>
      <c r="V117" s="59"/>
      <c r="W117" s="59"/>
      <c r="X117" s="59"/>
      <c r="Y117" s="59"/>
      <c r="Z117" s="59"/>
      <c r="AA117" s="58">
        <v>5374</v>
      </c>
      <c r="AB117" s="59"/>
      <c r="AC117" s="59"/>
      <c r="AD117" s="59"/>
      <c r="AE117" s="59"/>
      <c r="AF117" s="121">
        <v>2.410524852089585E-2</v>
      </c>
      <c r="AG117" s="59"/>
      <c r="AH117" s="59"/>
      <c r="AI117" s="59"/>
    </row>
    <row r="118" spans="2:35" ht="10.5" customHeight="1" x14ac:dyDescent="0.2">
      <c r="B118" s="61" t="s">
        <v>1072</v>
      </c>
      <c r="C118" s="59"/>
      <c r="D118" s="59"/>
      <c r="E118" s="59"/>
      <c r="F118" s="59"/>
      <c r="G118" s="59"/>
      <c r="H118" s="59"/>
      <c r="I118" s="142">
        <v>3461953638.4599962</v>
      </c>
      <c r="J118" s="59"/>
      <c r="K118" s="59"/>
      <c r="L118" s="59"/>
      <c r="M118" s="59"/>
      <c r="N118" s="59"/>
      <c r="O118" s="59"/>
      <c r="P118" s="59"/>
      <c r="Q118" s="59"/>
      <c r="R118" s="59"/>
      <c r="S118" s="59"/>
      <c r="T118" s="121">
        <v>0.22835349409928304</v>
      </c>
      <c r="U118" s="59"/>
      <c r="V118" s="59"/>
      <c r="W118" s="59"/>
      <c r="X118" s="59"/>
      <c r="Y118" s="59"/>
      <c r="Z118" s="59"/>
      <c r="AA118" s="58">
        <v>42194</v>
      </c>
      <c r="AB118" s="59"/>
      <c r="AC118" s="59"/>
      <c r="AD118" s="59"/>
      <c r="AE118" s="59"/>
      <c r="AF118" s="121">
        <v>0.18926253369755852</v>
      </c>
      <c r="AG118" s="59"/>
      <c r="AH118" s="59"/>
      <c r="AI118" s="59"/>
    </row>
    <row r="119" spans="2:35" ht="10.5" customHeight="1" x14ac:dyDescent="0.2">
      <c r="B119" s="61" t="s">
        <v>1073</v>
      </c>
      <c r="C119" s="59"/>
      <c r="D119" s="59"/>
      <c r="E119" s="59"/>
      <c r="F119" s="59"/>
      <c r="G119" s="59"/>
      <c r="H119" s="59"/>
      <c r="I119" s="142">
        <v>326544995.84999996</v>
      </c>
      <c r="J119" s="59"/>
      <c r="K119" s="59"/>
      <c r="L119" s="59"/>
      <c r="M119" s="59"/>
      <c r="N119" s="59"/>
      <c r="O119" s="59"/>
      <c r="P119" s="59"/>
      <c r="Q119" s="59"/>
      <c r="R119" s="59"/>
      <c r="S119" s="59"/>
      <c r="T119" s="121">
        <v>2.1539193926396371E-2</v>
      </c>
      <c r="U119" s="59"/>
      <c r="V119" s="59"/>
      <c r="W119" s="59"/>
      <c r="X119" s="59"/>
      <c r="Y119" s="59"/>
      <c r="Z119" s="59"/>
      <c r="AA119" s="58">
        <v>4281</v>
      </c>
      <c r="AB119" s="59"/>
      <c r="AC119" s="59"/>
      <c r="AD119" s="59"/>
      <c r="AE119" s="59"/>
      <c r="AF119" s="121">
        <v>1.9202562135830877E-2</v>
      </c>
      <c r="AG119" s="59"/>
      <c r="AH119" s="59"/>
      <c r="AI119" s="59"/>
    </row>
    <row r="120" spans="2:35" ht="10.5" customHeight="1" x14ac:dyDescent="0.2">
      <c r="B120" s="61" t="s">
        <v>1074</v>
      </c>
      <c r="C120" s="59"/>
      <c r="D120" s="59"/>
      <c r="E120" s="59"/>
      <c r="F120" s="59"/>
      <c r="G120" s="59"/>
      <c r="H120" s="59"/>
      <c r="I120" s="142">
        <v>150956647.05000004</v>
      </c>
      <c r="J120" s="59"/>
      <c r="K120" s="59"/>
      <c r="L120" s="59"/>
      <c r="M120" s="59"/>
      <c r="N120" s="59"/>
      <c r="O120" s="59"/>
      <c r="P120" s="59"/>
      <c r="Q120" s="59"/>
      <c r="R120" s="59"/>
      <c r="S120" s="59"/>
      <c r="T120" s="121">
        <v>9.9572326528075388E-3</v>
      </c>
      <c r="U120" s="59"/>
      <c r="V120" s="59"/>
      <c r="W120" s="59"/>
      <c r="X120" s="59"/>
      <c r="Y120" s="59"/>
      <c r="Z120" s="59"/>
      <c r="AA120" s="58">
        <v>2116</v>
      </c>
      <c r="AB120" s="59"/>
      <c r="AC120" s="59"/>
      <c r="AD120" s="59"/>
      <c r="AE120" s="59"/>
      <c r="AF120" s="121">
        <v>9.4913855359537811E-3</v>
      </c>
      <c r="AG120" s="59"/>
      <c r="AH120" s="59"/>
      <c r="AI120" s="59"/>
    </row>
    <row r="121" spans="2:35" ht="10.5" customHeight="1" x14ac:dyDescent="0.2">
      <c r="B121" s="61" t="s">
        <v>1075</v>
      </c>
      <c r="C121" s="59"/>
      <c r="D121" s="59"/>
      <c r="E121" s="59"/>
      <c r="F121" s="59"/>
      <c r="G121" s="59"/>
      <c r="H121" s="59"/>
      <c r="I121" s="142">
        <v>199886774.21000046</v>
      </c>
      <c r="J121" s="59"/>
      <c r="K121" s="59"/>
      <c r="L121" s="59"/>
      <c r="M121" s="59"/>
      <c r="N121" s="59"/>
      <c r="O121" s="59"/>
      <c r="P121" s="59"/>
      <c r="Q121" s="59"/>
      <c r="R121" s="59"/>
      <c r="S121" s="59"/>
      <c r="T121" s="121">
        <v>1.3184706695088083E-2</v>
      </c>
      <c r="U121" s="59"/>
      <c r="V121" s="59"/>
      <c r="W121" s="59"/>
      <c r="X121" s="59"/>
      <c r="Y121" s="59"/>
      <c r="Z121" s="59"/>
      <c r="AA121" s="58">
        <v>2591</v>
      </c>
      <c r="AB121" s="59"/>
      <c r="AC121" s="59"/>
      <c r="AD121" s="59"/>
      <c r="AE121" s="59"/>
      <c r="AF121" s="121">
        <v>1.16220131964349E-2</v>
      </c>
      <c r="AG121" s="59"/>
      <c r="AH121" s="59"/>
      <c r="AI121" s="59"/>
    </row>
    <row r="122" spans="2:35" ht="10.5" customHeight="1" x14ac:dyDescent="0.2">
      <c r="B122" s="61" t="s">
        <v>1076</v>
      </c>
      <c r="C122" s="59"/>
      <c r="D122" s="59"/>
      <c r="E122" s="59"/>
      <c r="F122" s="59"/>
      <c r="G122" s="59"/>
      <c r="H122" s="59"/>
      <c r="I122" s="142">
        <v>127972671.51000009</v>
      </c>
      <c r="J122" s="59"/>
      <c r="K122" s="59"/>
      <c r="L122" s="59"/>
      <c r="M122" s="59"/>
      <c r="N122" s="59"/>
      <c r="O122" s="59"/>
      <c r="P122" s="59"/>
      <c r="Q122" s="59"/>
      <c r="R122" s="59"/>
      <c r="S122" s="59"/>
      <c r="T122" s="121">
        <v>8.4411894959771205E-3</v>
      </c>
      <c r="U122" s="59"/>
      <c r="V122" s="59"/>
      <c r="W122" s="59"/>
      <c r="X122" s="59"/>
      <c r="Y122" s="59"/>
      <c r="Z122" s="59"/>
      <c r="AA122" s="58">
        <v>1579</v>
      </c>
      <c r="AB122" s="59"/>
      <c r="AC122" s="59"/>
      <c r="AD122" s="59"/>
      <c r="AE122" s="59"/>
      <c r="AF122" s="121">
        <v>7.0826548966309169E-3</v>
      </c>
      <c r="AG122" s="59"/>
      <c r="AH122" s="59"/>
      <c r="AI122" s="59"/>
    </row>
    <row r="123" spans="2:35" ht="10.5" customHeight="1" x14ac:dyDescent="0.2">
      <c r="B123" s="61" t="s">
        <v>1077</v>
      </c>
      <c r="C123" s="59"/>
      <c r="D123" s="59"/>
      <c r="E123" s="59"/>
      <c r="F123" s="59"/>
      <c r="G123" s="59"/>
      <c r="H123" s="59"/>
      <c r="I123" s="142">
        <v>3313328434.8800211</v>
      </c>
      <c r="J123" s="59"/>
      <c r="K123" s="59"/>
      <c r="L123" s="59"/>
      <c r="M123" s="59"/>
      <c r="N123" s="59"/>
      <c r="O123" s="59"/>
      <c r="P123" s="59"/>
      <c r="Q123" s="59"/>
      <c r="R123" s="59"/>
      <c r="S123" s="59"/>
      <c r="T123" s="121">
        <v>0.21855004549972237</v>
      </c>
      <c r="U123" s="59"/>
      <c r="V123" s="59"/>
      <c r="W123" s="59"/>
      <c r="X123" s="59"/>
      <c r="Y123" s="59"/>
      <c r="Z123" s="59"/>
      <c r="AA123" s="58">
        <v>31287</v>
      </c>
      <c r="AB123" s="59"/>
      <c r="AC123" s="59"/>
      <c r="AD123" s="59"/>
      <c r="AE123" s="59"/>
      <c r="AF123" s="121">
        <v>0.14033883708099526</v>
      </c>
      <c r="AG123" s="59"/>
      <c r="AH123" s="59"/>
      <c r="AI123" s="59"/>
    </row>
    <row r="124" spans="2:35" ht="10.5" customHeight="1" x14ac:dyDescent="0.2">
      <c r="B124" s="61" t="s">
        <v>1080</v>
      </c>
      <c r="C124" s="59"/>
      <c r="D124" s="59"/>
      <c r="E124" s="59"/>
      <c r="F124" s="59"/>
      <c r="G124" s="59"/>
      <c r="H124" s="59"/>
      <c r="I124" s="142">
        <v>478812727.5799998</v>
      </c>
      <c r="J124" s="59"/>
      <c r="K124" s="59"/>
      <c r="L124" s="59"/>
      <c r="M124" s="59"/>
      <c r="N124" s="59"/>
      <c r="O124" s="59"/>
      <c r="P124" s="59"/>
      <c r="Q124" s="59"/>
      <c r="R124" s="59"/>
      <c r="S124" s="59"/>
      <c r="T124" s="121">
        <v>3.1582906872992929E-2</v>
      </c>
      <c r="U124" s="59"/>
      <c r="V124" s="59"/>
      <c r="W124" s="59"/>
      <c r="X124" s="59"/>
      <c r="Y124" s="59"/>
      <c r="Z124" s="59"/>
      <c r="AA124" s="58">
        <v>4543</v>
      </c>
      <c r="AB124" s="59"/>
      <c r="AC124" s="59"/>
      <c r="AD124" s="59"/>
      <c r="AE124" s="59"/>
      <c r="AF124" s="121">
        <v>2.0377771498033093E-2</v>
      </c>
      <c r="AG124" s="59"/>
      <c r="AH124" s="59"/>
      <c r="AI124" s="59"/>
    </row>
    <row r="125" spans="2:35" ht="10.5" customHeight="1" x14ac:dyDescent="0.2">
      <c r="B125" s="61" t="s">
        <v>1083</v>
      </c>
      <c r="C125" s="59"/>
      <c r="D125" s="59"/>
      <c r="E125" s="59"/>
      <c r="F125" s="59"/>
      <c r="G125" s="59"/>
      <c r="H125" s="59"/>
      <c r="I125" s="142">
        <v>22512297.699999999</v>
      </c>
      <c r="J125" s="59"/>
      <c r="K125" s="59"/>
      <c r="L125" s="59"/>
      <c r="M125" s="59"/>
      <c r="N125" s="59"/>
      <c r="O125" s="59"/>
      <c r="P125" s="59"/>
      <c r="Q125" s="59"/>
      <c r="R125" s="59"/>
      <c r="S125" s="59"/>
      <c r="T125" s="121">
        <v>1.4849308733912024E-3</v>
      </c>
      <c r="U125" s="59"/>
      <c r="V125" s="59"/>
      <c r="W125" s="59"/>
      <c r="X125" s="59"/>
      <c r="Y125" s="59"/>
      <c r="Z125" s="59"/>
      <c r="AA125" s="58">
        <v>244</v>
      </c>
      <c r="AB125" s="59"/>
      <c r="AC125" s="59"/>
      <c r="AD125" s="59"/>
      <c r="AE125" s="59"/>
      <c r="AF125" s="121">
        <v>1.0944697876997744E-3</v>
      </c>
      <c r="AG125" s="59"/>
      <c r="AH125" s="59"/>
      <c r="AI125" s="59"/>
    </row>
    <row r="126" spans="2:35" ht="10.5" customHeight="1" x14ac:dyDescent="0.2">
      <c r="B126" s="61" t="s">
        <v>1084</v>
      </c>
      <c r="C126" s="59"/>
      <c r="D126" s="59"/>
      <c r="E126" s="59"/>
      <c r="F126" s="59"/>
      <c r="G126" s="59"/>
      <c r="H126" s="59"/>
      <c r="I126" s="142">
        <v>11837681.699999997</v>
      </c>
      <c r="J126" s="59"/>
      <c r="K126" s="59"/>
      <c r="L126" s="59"/>
      <c r="M126" s="59"/>
      <c r="N126" s="59"/>
      <c r="O126" s="59"/>
      <c r="P126" s="59"/>
      <c r="Q126" s="59"/>
      <c r="R126" s="59"/>
      <c r="S126" s="59"/>
      <c r="T126" s="121">
        <v>7.8082385280948247E-4</v>
      </c>
      <c r="U126" s="59"/>
      <c r="V126" s="59"/>
      <c r="W126" s="59"/>
      <c r="X126" s="59"/>
      <c r="Y126" s="59"/>
      <c r="Z126" s="59"/>
      <c r="AA126" s="58">
        <v>137</v>
      </c>
      <c r="AB126" s="59"/>
      <c r="AC126" s="59"/>
      <c r="AD126" s="59"/>
      <c r="AE126" s="59"/>
      <c r="AF126" s="121">
        <v>6.1451787260192255E-4</v>
      </c>
      <c r="AG126" s="59"/>
      <c r="AH126" s="59"/>
      <c r="AI126" s="59"/>
    </row>
    <row r="127" spans="2:35" ht="10.5" customHeight="1" x14ac:dyDescent="0.2">
      <c r="B127" s="61" t="s">
        <v>1081</v>
      </c>
      <c r="C127" s="59"/>
      <c r="D127" s="59"/>
      <c r="E127" s="59"/>
      <c r="F127" s="59"/>
      <c r="G127" s="59"/>
      <c r="H127" s="59"/>
      <c r="I127" s="142">
        <v>9501692.6499999985</v>
      </c>
      <c r="J127" s="59"/>
      <c r="K127" s="59"/>
      <c r="L127" s="59"/>
      <c r="M127" s="59"/>
      <c r="N127" s="59"/>
      <c r="O127" s="59"/>
      <c r="P127" s="59"/>
      <c r="Q127" s="59"/>
      <c r="R127" s="59"/>
      <c r="S127" s="59"/>
      <c r="T127" s="121">
        <v>6.2673996912626412E-4</v>
      </c>
      <c r="U127" s="59"/>
      <c r="V127" s="59"/>
      <c r="W127" s="59"/>
      <c r="X127" s="59"/>
      <c r="Y127" s="59"/>
      <c r="Z127" s="59"/>
      <c r="AA127" s="58">
        <v>106</v>
      </c>
      <c r="AB127" s="59"/>
      <c r="AC127" s="59"/>
      <c r="AD127" s="59"/>
      <c r="AE127" s="59"/>
      <c r="AF127" s="121">
        <v>4.7546638318104952E-4</v>
      </c>
      <c r="AG127" s="59"/>
      <c r="AH127" s="59"/>
      <c r="AI127" s="59"/>
    </row>
    <row r="128" spans="2:35" ht="10.5" customHeight="1" x14ac:dyDescent="0.2">
      <c r="B128" s="61" t="s">
        <v>1079</v>
      </c>
      <c r="C128" s="59"/>
      <c r="D128" s="59"/>
      <c r="E128" s="59"/>
      <c r="F128" s="59"/>
      <c r="G128" s="59"/>
      <c r="H128" s="59"/>
      <c r="I128" s="142">
        <v>217345980.18999964</v>
      </c>
      <c r="J128" s="59"/>
      <c r="K128" s="59"/>
      <c r="L128" s="59"/>
      <c r="M128" s="59"/>
      <c r="N128" s="59"/>
      <c r="O128" s="59"/>
      <c r="P128" s="59"/>
      <c r="Q128" s="59"/>
      <c r="R128" s="59"/>
      <c r="S128" s="59"/>
      <c r="T128" s="121">
        <v>1.4336331212944253E-2</v>
      </c>
      <c r="U128" s="59"/>
      <c r="V128" s="59"/>
      <c r="W128" s="59"/>
      <c r="X128" s="59"/>
      <c r="Y128" s="59"/>
      <c r="Z128" s="59"/>
      <c r="AA128" s="58">
        <v>2858</v>
      </c>
      <c r="AB128" s="59"/>
      <c r="AC128" s="59"/>
      <c r="AD128" s="59"/>
      <c r="AE128" s="59"/>
      <c r="AF128" s="121">
        <v>1.2819650218221127E-2</v>
      </c>
      <c r="AG128" s="59"/>
      <c r="AH128" s="59"/>
      <c r="AI128" s="59"/>
    </row>
    <row r="129" spans="2:35" ht="10.5" customHeight="1" x14ac:dyDescent="0.2">
      <c r="B129" s="61" t="s">
        <v>1085</v>
      </c>
      <c r="C129" s="59"/>
      <c r="D129" s="59"/>
      <c r="E129" s="59"/>
      <c r="F129" s="59"/>
      <c r="G129" s="59"/>
      <c r="H129" s="59"/>
      <c r="I129" s="142">
        <v>32182975.479999978</v>
      </c>
      <c r="J129" s="59"/>
      <c r="K129" s="59"/>
      <c r="L129" s="59"/>
      <c r="M129" s="59"/>
      <c r="N129" s="59"/>
      <c r="O129" s="59"/>
      <c r="P129" s="59"/>
      <c r="Q129" s="59"/>
      <c r="R129" s="59"/>
      <c r="S129" s="59"/>
      <c r="T129" s="121">
        <v>2.1228172496956638E-3</v>
      </c>
      <c r="U129" s="59"/>
      <c r="V129" s="59"/>
      <c r="W129" s="59"/>
      <c r="X129" s="59"/>
      <c r="Y129" s="59"/>
      <c r="Z129" s="59"/>
      <c r="AA129" s="58">
        <v>382</v>
      </c>
      <c r="AB129" s="59"/>
      <c r="AC129" s="59"/>
      <c r="AD129" s="59"/>
      <c r="AE129" s="59"/>
      <c r="AF129" s="121">
        <v>1.7134731922184992E-3</v>
      </c>
      <c r="AG129" s="59"/>
      <c r="AH129" s="59"/>
      <c r="AI129" s="59"/>
    </row>
    <row r="130" spans="2:35" ht="10.5" customHeight="1" x14ac:dyDescent="0.2">
      <c r="B130" s="61" t="s">
        <v>1086</v>
      </c>
      <c r="C130" s="59"/>
      <c r="D130" s="59"/>
      <c r="E130" s="59"/>
      <c r="F130" s="59"/>
      <c r="G130" s="59"/>
      <c r="H130" s="59"/>
      <c r="I130" s="142">
        <v>25086.82</v>
      </c>
      <c r="J130" s="59"/>
      <c r="K130" s="59"/>
      <c r="L130" s="59"/>
      <c r="M130" s="59"/>
      <c r="N130" s="59"/>
      <c r="O130" s="59"/>
      <c r="P130" s="59"/>
      <c r="Q130" s="59"/>
      <c r="R130" s="59"/>
      <c r="S130" s="59"/>
      <c r="T130" s="121">
        <v>1.6547486191606236E-6</v>
      </c>
      <c r="U130" s="59"/>
      <c r="V130" s="59"/>
      <c r="W130" s="59"/>
      <c r="X130" s="59"/>
      <c r="Y130" s="59"/>
      <c r="Z130" s="59"/>
      <c r="AA130" s="58">
        <v>1</v>
      </c>
      <c r="AB130" s="59"/>
      <c r="AC130" s="59"/>
      <c r="AD130" s="59"/>
      <c r="AE130" s="59"/>
      <c r="AF130" s="121">
        <v>4.4855319168023543E-6</v>
      </c>
      <c r="AG130" s="59"/>
      <c r="AH130" s="59"/>
      <c r="AI130" s="59"/>
    </row>
    <row r="131" spans="2:35" ht="10.5" customHeight="1" x14ac:dyDescent="0.2">
      <c r="B131" s="61" t="s">
        <v>1087</v>
      </c>
      <c r="C131" s="59"/>
      <c r="D131" s="59"/>
      <c r="E131" s="59"/>
      <c r="F131" s="59"/>
      <c r="G131" s="59"/>
      <c r="H131" s="59"/>
      <c r="I131" s="142">
        <v>492785.59</v>
      </c>
      <c r="J131" s="59"/>
      <c r="K131" s="59"/>
      <c r="L131" s="59"/>
      <c r="M131" s="59"/>
      <c r="N131" s="59"/>
      <c r="O131" s="59"/>
      <c r="P131" s="59"/>
      <c r="Q131" s="59"/>
      <c r="R131" s="59"/>
      <c r="S131" s="59"/>
      <c r="T131" s="121">
        <v>3.2504569116163517E-5</v>
      </c>
      <c r="U131" s="59"/>
      <c r="V131" s="59"/>
      <c r="W131" s="59"/>
      <c r="X131" s="59"/>
      <c r="Y131" s="59"/>
      <c r="Z131" s="59"/>
      <c r="AA131" s="58">
        <v>5</v>
      </c>
      <c r="AB131" s="59"/>
      <c r="AC131" s="59"/>
      <c r="AD131" s="59"/>
      <c r="AE131" s="59"/>
      <c r="AF131" s="121">
        <v>2.2427659584011772E-5</v>
      </c>
      <c r="AG131" s="59"/>
      <c r="AH131" s="59"/>
      <c r="AI131" s="59"/>
    </row>
    <row r="132" spans="2:35" ht="10.5" customHeight="1" x14ac:dyDescent="0.2">
      <c r="B132" s="61" t="s">
        <v>1088</v>
      </c>
      <c r="C132" s="59"/>
      <c r="D132" s="59"/>
      <c r="E132" s="59"/>
      <c r="F132" s="59"/>
      <c r="G132" s="59"/>
      <c r="H132" s="59"/>
      <c r="I132" s="142">
        <v>107387.46</v>
      </c>
      <c r="J132" s="59"/>
      <c r="K132" s="59"/>
      <c r="L132" s="59"/>
      <c r="M132" s="59"/>
      <c r="N132" s="59"/>
      <c r="O132" s="59"/>
      <c r="P132" s="59"/>
      <c r="Q132" s="59"/>
      <c r="R132" s="59"/>
      <c r="S132" s="59"/>
      <c r="T132" s="121">
        <v>7.0833709154913505E-6</v>
      </c>
      <c r="U132" s="59"/>
      <c r="V132" s="59"/>
      <c r="W132" s="59"/>
      <c r="X132" s="59"/>
      <c r="Y132" s="59"/>
      <c r="Z132" s="59"/>
      <c r="AA132" s="58">
        <v>2</v>
      </c>
      <c r="AB132" s="59"/>
      <c r="AC132" s="59"/>
      <c r="AD132" s="59"/>
      <c r="AE132" s="59"/>
      <c r="AF132" s="121">
        <v>8.9710638336047086E-6</v>
      </c>
      <c r="AG132" s="59"/>
      <c r="AH132" s="59"/>
      <c r="AI132" s="59"/>
    </row>
    <row r="133" spans="2:35" ht="10.5" customHeight="1" x14ac:dyDescent="0.2">
      <c r="B133" s="61" t="s">
        <v>1089</v>
      </c>
      <c r="C133" s="59"/>
      <c r="D133" s="59"/>
      <c r="E133" s="59"/>
      <c r="F133" s="59"/>
      <c r="G133" s="59"/>
      <c r="H133" s="59"/>
      <c r="I133" s="142">
        <v>115276.39</v>
      </c>
      <c r="J133" s="59"/>
      <c r="K133" s="59"/>
      <c r="L133" s="59"/>
      <c r="M133" s="59"/>
      <c r="N133" s="59"/>
      <c r="O133" s="59"/>
      <c r="P133" s="59"/>
      <c r="Q133" s="59"/>
      <c r="R133" s="59"/>
      <c r="S133" s="59"/>
      <c r="T133" s="121">
        <v>7.6037316477067049E-6</v>
      </c>
      <c r="U133" s="59"/>
      <c r="V133" s="59"/>
      <c r="W133" s="59"/>
      <c r="X133" s="59"/>
      <c r="Y133" s="59"/>
      <c r="Z133" s="59"/>
      <c r="AA133" s="58">
        <v>1</v>
      </c>
      <c r="AB133" s="59"/>
      <c r="AC133" s="59"/>
      <c r="AD133" s="59"/>
      <c r="AE133" s="59"/>
      <c r="AF133" s="121">
        <v>4.4855319168023543E-6</v>
      </c>
      <c r="AG133" s="59"/>
      <c r="AH133" s="59"/>
      <c r="AI133" s="59"/>
    </row>
    <row r="134" spans="2:35" ht="10.5" customHeight="1" x14ac:dyDescent="0.2">
      <c r="B134" s="61" t="s">
        <v>1090</v>
      </c>
      <c r="C134" s="59"/>
      <c r="D134" s="59"/>
      <c r="E134" s="59"/>
      <c r="F134" s="59"/>
      <c r="G134" s="59"/>
      <c r="H134" s="59"/>
      <c r="I134" s="142">
        <v>305039.74</v>
      </c>
      <c r="J134" s="59"/>
      <c r="K134" s="59"/>
      <c r="L134" s="59"/>
      <c r="M134" s="59"/>
      <c r="N134" s="59"/>
      <c r="O134" s="59"/>
      <c r="P134" s="59"/>
      <c r="Q134" s="59"/>
      <c r="R134" s="59"/>
      <c r="S134" s="59"/>
      <c r="T134" s="121">
        <v>2.0120688415435501E-5</v>
      </c>
      <c r="U134" s="59"/>
      <c r="V134" s="59"/>
      <c r="W134" s="59"/>
      <c r="X134" s="59"/>
      <c r="Y134" s="59"/>
      <c r="Z134" s="59"/>
      <c r="AA134" s="58">
        <v>4</v>
      </c>
      <c r="AB134" s="59"/>
      <c r="AC134" s="59"/>
      <c r="AD134" s="59"/>
      <c r="AE134" s="59"/>
      <c r="AF134" s="121">
        <v>1.7942127667209417E-5</v>
      </c>
      <c r="AG134" s="59"/>
      <c r="AH134" s="59"/>
      <c r="AI134" s="59"/>
    </row>
    <row r="135" spans="2:35" ht="10.5" customHeight="1" x14ac:dyDescent="0.2">
      <c r="B135" s="61" t="s">
        <v>1091</v>
      </c>
      <c r="C135" s="59"/>
      <c r="D135" s="59"/>
      <c r="E135" s="59"/>
      <c r="F135" s="59"/>
      <c r="G135" s="59"/>
      <c r="H135" s="59"/>
      <c r="I135" s="142">
        <v>277373.39</v>
      </c>
      <c r="J135" s="59"/>
      <c r="K135" s="59"/>
      <c r="L135" s="59"/>
      <c r="M135" s="59"/>
      <c r="N135" s="59"/>
      <c r="O135" s="59"/>
      <c r="P135" s="59"/>
      <c r="Q135" s="59"/>
      <c r="R135" s="59"/>
      <c r="S135" s="59"/>
      <c r="T135" s="121">
        <v>1.8295791738227531E-5</v>
      </c>
      <c r="U135" s="59"/>
      <c r="V135" s="59"/>
      <c r="W135" s="59"/>
      <c r="X135" s="59"/>
      <c r="Y135" s="59"/>
      <c r="Z135" s="59"/>
      <c r="AA135" s="58">
        <v>3</v>
      </c>
      <c r="AB135" s="59"/>
      <c r="AC135" s="59"/>
      <c r="AD135" s="59"/>
      <c r="AE135" s="59"/>
      <c r="AF135" s="121">
        <v>1.3456595750407061E-5</v>
      </c>
      <c r="AG135" s="59"/>
      <c r="AH135" s="59"/>
      <c r="AI135" s="59"/>
    </row>
    <row r="136" spans="2:35" ht="10.5" customHeight="1" x14ac:dyDescent="0.2">
      <c r="B136" s="61" t="s">
        <v>1078</v>
      </c>
      <c r="C136" s="59"/>
      <c r="D136" s="59"/>
      <c r="E136" s="59"/>
      <c r="F136" s="59"/>
      <c r="G136" s="59"/>
      <c r="H136" s="59"/>
      <c r="I136" s="142">
        <v>2873184.9200000004</v>
      </c>
      <c r="J136" s="59"/>
      <c r="K136" s="59"/>
      <c r="L136" s="59"/>
      <c r="M136" s="59"/>
      <c r="N136" s="59"/>
      <c r="O136" s="59"/>
      <c r="P136" s="59"/>
      <c r="Q136" s="59"/>
      <c r="R136" s="59"/>
      <c r="S136" s="59"/>
      <c r="T136" s="121">
        <v>1.895177937643403E-4</v>
      </c>
      <c r="U136" s="59"/>
      <c r="V136" s="59"/>
      <c r="W136" s="59"/>
      <c r="X136" s="59"/>
      <c r="Y136" s="59"/>
      <c r="Z136" s="59"/>
      <c r="AA136" s="58">
        <v>39</v>
      </c>
      <c r="AB136" s="59"/>
      <c r="AC136" s="59"/>
      <c r="AD136" s="59"/>
      <c r="AE136" s="59"/>
      <c r="AF136" s="121">
        <v>1.7493574475529181E-4</v>
      </c>
      <c r="AG136" s="59"/>
      <c r="AH136" s="59"/>
      <c r="AI136" s="59"/>
    </row>
    <row r="137" spans="2:35" ht="10.5" customHeight="1" x14ac:dyDescent="0.2">
      <c r="B137" s="61" t="s">
        <v>1092</v>
      </c>
      <c r="C137" s="59"/>
      <c r="D137" s="59"/>
      <c r="E137" s="59"/>
      <c r="F137" s="59"/>
      <c r="G137" s="59"/>
      <c r="H137" s="59"/>
      <c r="I137" s="142">
        <v>90820.85</v>
      </c>
      <c r="J137" s="59"/>
      <c r="K137" s="59"/>
      <c r="L137" s="59"/>
      <c r="M137" s="59"/>
      <c r="N137" s="59"/>
      <c r="O137" s="59"/>
      <c r="P137" s="59"/>
      <c r="Q137" s="59"/>
      <c r="R137" s="59"/>
      <c r="S137" s="59"/>
      <c r="T137" s="121">
        <v>5.9906228102443489E-6</v>
      </c>
      <c r="U137" s="59"/>
      <c r="V137" s="59"/>
      <c r="W137" s="59"/>
      <c r="X137" s="59"/>
      <c r="Y137" s="59"/>
      <c r="Z137" s="59"/>
      <c r="AA137" s="58">
        <v>4</v>
      </c>
      <c r="AB137" s="59"/>
      <c r="AC137" s="59"/>
      <c r="AD137" s="59"/>
      <c r="AE137" s="59"/>
      <c r="AF137" s="121">
        <v>1.7942127667209417E-5</v>
      </c>
      <c r="AG137" s="59"/>
      <c r="AH137" s="59"/>
      <c r="AI137" s="59"/>
    </row>
    <row r="138" spans="2:35" ht="10.5" customHeight="1" x14ac:dyDescent="0.2">
      <c r="B138" s="61" t="s">
        <v>1093</v>
      </c>
      <c r="C138" s="59"/>
      <c r="D138" s="59"/>
      <c r="E138" s="59"/>
      <c r="F138" s="59"/>
      <c r="G138" s="59"/>
      <c r="H138" s="59"/>
      <c r="I138" s="142">
        <v>3774.43</v>
      </c>
      <c r="J138" s="59"/>
      <c r="K138" s="59"/>
      <c r="L138" s="59"/>
      <c r="M138" s="59"/>
      <c r="N138" s="59"/>
      <c r="O138" s="59"/>
      <c r="P138" s="59"/>
      <c r="Q138" s="59"/>
      <c r="R138" s="59"/>
      <c r="S138" s="59"/>
      <c r="T138" s="121">
        <v>2.4896470858476413E-7</v>
      </c>
      <c r="U138" s="59"/>
      <c r="V138" s="59"/>
      <c r="W138" s="59"/>
      <c r="X138" s="59"/>
      <c r="Y138" s="59"/>
      <c r="Z138" s="59"/>
      <c r="AA138" s="58">
        <v>1</v>
      </c>
      <c r="AB138" s="59"/>
      <c r="AC138" s="59"/>
      <c r="AD138" s="59"/>
      <c r="AE138" s="59"/>
      <c r="AF138" s="121">
        <v>4.4855319168023543E-6</v>
      </c>
      <c r="AG138" s="59"/>
      <c r="AH138" s="59"/>
      <c r="AI138" s="59"/>
    </row>
    <row r="139" spans="2:35" ht="12.75" customHeight="1" x14ac:dyDescent="0.2">
      <c r="B139" s="143"/>
      <c r="C139" s="144"/>
      <c r="D139" s="144"/>
      <c r="E139" s="144"/>
      <c r="F139" s="144"/>
      <c r="G139" s="144"/>
      <c r="H139" s="144"/>
      <c r="I139" s="145">
        <v>15160502150.910007</v>
      </c>
      <c r="J139" s="144"/>
      <c r="K139" s="144"/>
      <c r="L139" s="144"/>
      <c r="M139" s="144"/>
      <c r="N139" s="144"/>
      <c r="O139" s="144"/>
      <c r="P139" s="144"/>
      <c r="Q139" s="144"/>
      <c r="R139" s="144"/>
      <c r="S139" s="144"/>
      <c r="T139" s="146">
        <v>1.00000000000002</v>
      </c>
      <c r="U139" s="144"/>
      <c r="V139" s="144"/>
      <c r="W139" s="144"/>
      <c r="X139" s="144"/>
      <c r="Y139" s="144"/>
      <c r="Z139" s="144"/>
      <c r="AA139" s="147">
        <v>222939</v>
      </c>
      <c r="AB139" s="144"/>
      <c r="AC139" s="144"/>
      <c r="AD139" s="144"/>
      <c r="AE139" s="144"/>
      <c r="AF139" s="146">
        <v>1</v>
      </c>
      <c r="AG139" s="144"/>
      <c r="AH139" s="144"/>
      <c r="AI139" s="144"/>
    </row>
    <row r="140" spans="2:35" ht="9" customHeight="1"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2:35" ht="18.75" customHeight="1" x14ac:dyDescent="0.2">
      <c r="B141" s="71" t="s">
        <v>1038</v>
      </c>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3"/>
    </row>
    <row r="142" spans="2:35" ht="8.25" customHeight="1"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2:35" ht="12.75" customHeight="1" x14ac:dyDescent="0.2">
      <c r="B143" s="66" t="s">
        <v>1094</v>
      </c>
      <c r="C143" s="67"/>
      <c r="D143" s="67"/>
      <c r="E143" s="67"/>
      <c r="F143" s="67"/>
      <c r="G143" s="67"/>
      <c r="H143" s="67"/>
      <c r="I143" s="66" t="s">
        <v>1049</v>
      </c>
      <c r="J143" s="67"/>
      <c r="K143" s="67"/>
      <c r="L143" s="67"/>
      <c r="M143" s="67"/>
      <c r="N143" s="67"/>
      <c r="O143" s="67"/>
      <c r="P143" s="67"/>
      <c r="Q143" s="67"/>
      <c r="R143" s="66" t="s">
        <v>1050</v>
      </c>
      <c r="S143" s="67"/>
      <c r="T143" s="67"/>
      <c r="U143" s="67"/>
      <c r="V143" s="67"/>
      <c r="W143" s="67"/>
      <c r="X143" s="67"/>
      <c r="Y143" s="67"/>
      <c r="Z143" s="66" t="s">
        <v>1051</v>
      </c>
      <c r="AA143" s="67"/>
      <c r="AB143" s="67"/>
      <c r="AC143" s="67"/>
      <c r="AD143" s="67"/>
      <c r="AE143" s="66" t="s">
        <v>1050</v>
      </c>
      <c r="AF143" s="67"/>
      <c r="AG143" s="67"/>
      <c r="AH143" s="67"/>
      <c r="AI143" s="67"/>
    </row>
    <row r="144" spans="2:35" ht="12" customHeight="1" x14ac:dyDescent="0.2">
      <c r="B144" s="148">
        <v>1990</v>
      </c>
      <c r="C144" s="59"/>
      <c r="D144" s="59"/>
      <c r="E144" s="59"/>
      <c r="F144" s="59"/>
      <c r="G144" s="59"/>
      <c r="H144" s="59"/>
      <c r="I144" s="142">
        <v>83093.91</v>
      </c>
      <c r="J144" s="59"/>
      <c r="K144" s="59"/>
      <c r="L144" s="59"/>
      <c r="M144" s="59"/>
      <c r="N144" s="59"/>
      <c r="O144" s="59"/>
      <c r="P144" s="59"/>
      <c r="Q144" s="59"/>
      <c r="R144" s="121">
        <v>5.4809470803058111E-6</v>
      </c>
      <c r="S144" s="59"/>
      <c r="T144" s="59"/>
      <c r="U144" s="59"/>
      <c r="V144" s="59"/>
      <c r="W144" s="59"/>
      <c r="X144" s="59"/>
      <c r="Y144" s="59"/>
      <c r="Z144" s="58">
        <v>6</v>
      </c>
      <c r="AA144" s="59"/>
      <c r="AB144" s="59"/>
      <c r="AC144" s="59"/>
      <c r="AD144" s="59"/>
      <c r="AE144" s="121">
        <v>2.6913191500814123E-5</v>
      </c>
      <c r="AF144" s="59"/>
      <c r="AG144" s="59"/>
      <c r="AH144" s="59"/>
      <c r="AI144" s="59"/>
    </row>
    <row r="145" spans="2:35" ht="12" customHeight="1" x14ac:dyDescent="0.2">
      <c r="B145" s="148">
        <v>1992</v>
      </c>
      <c r="C145" s="59"/>
      <c r="D145" s="59"/>
      <c r="E145" s="59"/>
      <c r="F145" s="59"/>
      <c r="G145" s="59"/>
      <c r="H145" s="59"/>
      <c r="I145" s="142">
        <v>8656.119999999999</v>
      </c>
      <c r="J145" s="59"/>
      <c r="K145" s="59"/>
      <c r="L145" s="59"/>
      <c r="M145" s="59"/>
      <c r="N145" s="59"/>
      <c r="O145" s="59"/>
      <c r="P145" s="59"/>
      <c r="Q145" s="59"/>
      <c r="R145" s="121">
        <v>5.7096525654860543E-7</v>
      </c>
      <c r="S145" s="59"/>
      <c r="T145" s="59"/>
      <c r="U145" s="59"/>
      <c r="V145" s="59"/>
      <c r="W145" s="59"/>
      <c r="X145" s="59"/>
      <c r="Y145" s="59"/>
      <c r="Z145" s="58">
        <v>2</v>
      </c>
      <c r="AA145" s="59"/>
      <c r="AB145" s="59"/>
      <c r="AC145" s="59"/>
      <c r="AD145" s="59"/>
      <c r="AE145" s="121">
        <v>8.9710638336047086E-6</v>
      </c>
      <c r="AF145" s="59"/>
      <c r="AG145" s="59"/>
      <c r="AH145" s="59"/>
      <c r="AI145" s="59"/>
    </row>
    <row r="146" spans="2:35" ht="12" customHeight="1" x14ac:dyDescent="0.2">
      <c r="B146" s="148">
        <v>1993</v>
      </c>
      <c r="C146" s="59"/>
      <c r="D146" s="59"/>
      <c r="E146" s="59"/>
      <c r="F146" s="59"/>
      <c r="G146" s="59"/>
      <c r="H146" s="59"/>
      <c r="I146" s="142">
        <v>42557.84</v>
      </c>
      <c r="J146" s="59"/>
      <c r="K146" s="59"/>
      <c r="L146" s="59"/>
      <c r="M146" s="59"/>
      <c r="N146" s="59"/>
      <c r="O146" s="59"/>
      <c r="P146" s="59"/>
      <c r="Q146" s="59"/>
      <c r="R146" s="121">
        <v>2.8071524001232078E-6</v>
      </c>
      <c r="S146" s="59"/>
      <c r="T146" s="59"/>
      <c r="U146" s="59"/>
      <c r="V146" s="59"/>
      <c r="W146" s="59"/>
      <c r="X146" s="59"/>
      <c r="Y146" s="59"/>
      <c r="Z146" s="58">
        <v>4</v>
      </c>
      <c r="AA146" s="59"/>
      <c r="AB146" s="59"/>
      <c r="AC146" s="59"/>
      <c r="AD146" s="59"/>
      <c r="AE146" s="121">
        <v>1.7942127667209417E-5</v>
      </c>
      <c r="AF146" s="59"/>
      <c r="AG146" s="59"/>
      <c r="AH146" s="59"/>
      <c r="AI146" s="59"/>
    </row>
    <row r="147" spans="2:35" ht="12" customHeight="1" x14ac:dyDescent="0.2">
      <c r="B147" s="148">
        <v>1996</v>
      </c>
      <c r="C147" s="59"/>
      <c r="D147" s="59"/>
      <c r="E147" s="59"/>
      <c r="F147" s="59"/>
      <c r="G147" s="59"/>
      <c r="H147" s="59"/>
      <c r="I147" s="142">
        <v>99128.25</v>
      </c>
      <c r="J147" s="59"/>
      <c r="K147" s="59"/>
      <c r="L147" s="59"/>
      <c r="M147" s="59"/>
      <c r="N147" s="59"/>
      <c r="O147" s="59"/>
      <c r="P147" s="59"/>
      <c r="Q147" s="59"/>
      <c r="R147" s="121">
        <v>6.5385861901711503E-6</v>
      </c>
      <c r="S147" s="59"/>
      <c r="T147" s="59"/>
      <c r="U147" s="59"/>
      <c r="V147" s="59"/>
      <c r="W147" s="59"/>
      <c r="X147" s="59"/>
      <c r="Y147" s="59"/>
      <c r="Z147" s="58">
        <v>21</v>
      </c>
      <c r="AA147" s="59"/>
      <c r="AB147" s="59"/>
      <c r="AC147" s="59"/>
      <c r="AD147" s="59"/>
      <c r="AE147" s="121">
        <v>9.4196170252849434E-5</v>
      </c>
      <c r="AF147" s="59"/>
      <c r="AG147" s="59"/>
      <c r="AH147" s="59"/>
      <c r="AI147" s="59"/>
    </row>
    <row r="148" spans="2:35" ht="12" customHeight="1" x14ac:dyDescent="0.2">
      <c r="B148" s="148">
        <v>1997</v>
      </c>
      <c r="C148" s="59"/>
      <c r="D148" s="59"/>
      <c r="E148" s="59"/>
      <c r="F148" s="59"/>
      <c r="G148" s="59"/>
      <c r="H148" s="59"/>
      <c r="I148" s="142">
        <v>284215.46999999997</v>
      </c>
      <c r="J148" s="59"/>
      <c r="K148" s="59"/>
      <c r="L148" s="59"/>
      <c r="M148" s="59"/>
      <c r="N148" s="59"/>
      <c r="O148" s="59"/>
      <c r="P148" s="59"/>
      <c r="Q148" s="59"/>
      <c r="R148" s="121">
        <v>1.8747101327573148E-5</v>
      </c>
      <c r="S148" s="59"/>
      <c r="T148" s="59"/>
      <c r="U148" s="59"/>
      <c r="V148" s="59"/>
      <c r="W148" s="59"/>
      <c r="X148" s="59"/>
      <c r="Y148" s="59"/>
      <c r="Z148" s="58">
        <v>23</v>
      </c>
      <c r="AA148" s="59"/>
      <c r="AB148" s="59"/>
      <c r="AC148" s="59"/>
      <c r="AD148" s="59"/>
      <c r="AE148" s="121">
        <v>1.0316723408645414E-4</v>
      </c>
      <c r="AF148" s="59"/>
      <c r="AG148" s="59"/>
      <c r="AH148" s="59"/>
      <c r="AI148" s="59"/>
    </row>
    <row r="149" spans="2:35" ht="12" customHeight="1" x14ac:dyDescent="0.2">
      <c r="B149" s="148">
        <v>1998</v>
      </c>
      <c r="C149" s="59"/>
      <c r="D149" s="59"/>
      <c r="E149" s="59"/>
      <c r="F149" s="59"/>
      <c r="G149" s="59"/>
      <c r="H149" s="59"/>
      <c r="I149" s="142">
        <v>221598.07</v>
      </c>
      <c r="J149" s="59"/>
      <c r="K149" s="59"/>
      <c r="L149" s="59"/>
      <c r="M149" s="59"/>
      <c r="N149" s="59"/>
      <c r="O149" s="59"/>
      <c r="P149" s="59"/>
      <c r="Q149" s="59"/>
      <c r="R149" s="121">
        <v>1.461680278094872E-5</v>
      </c>
      <c r="S149" s="59"/>
      <c r="T149" s="59"/>
      <c r="U149" s="59"/>
      <c r="V149" s="59"/>
      <c r="W149" s="59"/>
      <c r="X149" s="59"/>
      <c r="Y149" s="59"/>
      <c r="Z149" s="58">
        <v>20</v>
      </c>
      <c r="AA149" s="59"/>
      <c r="AB149" s="59"/>
      <c r="AC149" s="59"/>
      <c r="AD149" s="59"/>
      <c r="AE149" s="121">
        <v>8.9710638336047086E-5</v>
      </c>
      <c r="AF149" s="59"/>
      <c r="AG149" s="59"/>
      <c r="AH149" s="59"/>
      <c r="AI149" s="59"/>
    </row>
    <row r="150" spans="2:35" ht="12" customHeight="1" x14ac:dyDescent="0.2">
      <c r="B150" s="148">
        <v>1999</v>
      </c>
      <c r="C150" s="59"/>
      <c r="D150" s="59"/>
      <c r="E150" s="59"/>
      <c r="F150" s="59"/>
      <c r="G150" s="59"/>
      <c r="H150" s="59"/>
      <c r="I150" s="142">
        <v>1673440.9299999995</v>
      </c>
      <c r="J150" s="59"/>
      <c r="K150" s="59"/>
      <c r="L150" s="59"/>
      <c r="M150" s="59"/>
      <c r="N150" s="59"/>
      <c r="O150" s="59"/>
      <c r="P150" s="59"/>
      <c r="Q150" s="59"/>
      <c r="R150" s="121">
        <v>1.1038162940398084E-4</v>
      </c>
      <c r="S150" s="59"/>
      <c r="T150" s="59"/>
      <c r="U150" s="59"/>
      <c r="V150" s="59"/>
      <c r="W150" s="59"/>
      <c r="X150" s="59"/>
      <c r="Y150" s="59"/>
      <c r="Z150" s="58">
        <v>116</v>
      </c>
      <c r="AA150" s="59"/>
      <c r="AB150" s="59"/>
      <c r="AC150" s="59"/>
      <c r="AD150" s="59"/>
      <c r="AE150" s="121">
        <v>5.2032170234907302E-4</v>
      </c>
      <c r="AF150" s="59"/>
      <c r="AG150" s="59"/>
      <c r="AH150" s="59"/>
      <c r="AI150" s="59"/>
    </row>
    <row r="151" spans="2:35" ht="12" customHeight="1" x14ac:dyDescent="0.2">
      <c r="B151" s="148">
        <v>2000</v>
      </c>
      <c r="C151" s="59"/>
      <c r="D151" s="59"/>
      <c r="E151" s="59"/>
      <c r="F151" s="59"/>
      <c r="G151" s="59"/>
      <c r="H151" s="59"/>
      <c r="I151" s="142">
        <v>761720.95</v>
      </c>
      <c r="J151" s="59"/>
      <c r="K151" s="59"/>
      <c r="L151" s="59"/>
      <c r="M151" s="59"/>
      <c r="N151" s="59"/>
      <c r="O151" s="59"/>
      <c r="P151" s="59"/>
      <c r="Q151" s="59"/>
      <c r="R151" s="121">
        <v>5.0243781005253796E-5</v>
      </c>
      <c r="S151" s="59"/>
      <c r="T151" s="59"/>
      <c r="U151" s="59"/>
      <c r="V151" s="59"/>
      <c r="W151" s="59"/>
      <c r="X151" s="59"/>
      <c r="Y151" s="59"/>
      <c r="Z151" s="58">
        <v>45</v>
      </c>
      <c r="AA151" s="59"/>
      <c r="AB151" s="59"/>
      <c r="AC151" s="59"/>
      <c r="AD151" s="59"/>
      <c r="AE151" s="121">
        <v>2.0184893625610592E-4</v>
      </c>
      <c r="AF151" s="59"/>
      <c r="AG151" s="59"/>
      <c r="AH151" s="59"/>
      <c r="AI151" s="59"/>
    </row>
    <row r="152" spans="2:35" ht="12" customHeight="1" x14ac:dyDescent="0.2">
      <c r="B152" s="148">
        <v>2001</v>
      </c>
      <c r="C152" s="59"/>
      <c r="D152" s="59"/>
      <c r="E152" s="59"/>
      <c r="F152" s="59"/>
      <c r="G152" s="59"/>
      <c r="H152" s="59"/>
      <c r="I152" s="142">
        <v>601112.60999999987</v>
      </c>
      <c r="J152" s="59"/>
      <c r="K152" s="59"/>
      <c r="L152" s="59"/>
      <c r="M152" s="59"/>
      <c r="N152" s="59"/>
      <c r="O152" s="59"/>
      <c r="P152" s="59"/>
      <c r="Q152" s="59"/>
      <c r="R152" s="121">
        <v>3.9649914232156179E-5</v>
      </c>
      <c r="S152" s="59"/>
      <c r="T152" s="59"/>
      <c r="U152" s="59"/>
      <c r="V152" s="59"/>
      <c r="W152" s="59"/>
      <c r="X152" s="59"/>
      <c r="Y152" s="59"/>
      <c r="Z152" s="58">
        <v>85</v>
      </c>
      <c r="AA152" s="59"/>
      <c r="AB152" s="59"/>
      <c r="AC152" s="59"/>
      <c r="AD152" s="59"/>
      <c r="AE152" s="121">
        <v>3.812702129282001E-4</v>
      </c>
      <c r="AF152" s="59"/>
      <c r="AG152" s="59"/>
      <c r="AH152" s="59"/>
      <c r="AI152" s="59"/>
    </row>
    <row r="153" spans="2:35" ht="12" customHeight="1" x14ac:dyDescent="0.2">
      <c r="B153" s="148">
        <v>2002</v>
      </c>
      <c r="C153" s="59"/>
      <c r="D153" s="59"/>
      <c r="E153" s="59"/>
      <c r="F153" s="59"/>
      <c r="G153" s="59"/>
      <c r="H153" s="59"/>
      <c r="I153" s="142">
        <v>3654919.7900000024</v>
      </c>
      <c r="J153" s="59"/>
      <c r="K153" s="59"/>
      <c r="L153" s="59"/>
      <c r="M153" s="59"/>
      <c r="N153" s="59"/>
      <c r="O153" s="59"/>
      <c r="P153" s="59"/>
      <c r="Q153" s="59"/>
      <c r="R153" s="121">
        <v>2.4108171046172263E-4</v>
      </c>
      <c r="S153" s="59"/>
      <c r="T153" s="59"/>
      <c r="U153" s="59"/>
      <c r="V153" s="59"/>
      <c r="W153" s="59"/>
      <c r="X153" s="59"/>
      <c r="Y153" s="59"/>
      <c r="Z153" s="58">
        <v>175</v>
      </c>
      <c r="AA153" s="59"/>
      <c r="AB153" s="59"/>
      <c r="AC153" s="59"/>
      <c r="AD153" s="59"/>
      <c r="AE153" s="121">
        <v>7.8496808544041194E-4</v>
      </c>
      <c r="AF153" s="59"/>
      <c r="AG153" s="59"/>
      <c r="AH153" s="59"/>
      <c r="AI153" s="59"/>
    </row>
    <row r="154" spans="2:35" ht="12" customHeight="1" x14ac:dyDescent="0.2">
      <c r="B154" s="148">
        <v>2003</v>
      </c>
      <c r="C154" s="59"/>
      <c r="D154" s="59"/>
      <c r="E154" s="59"/>
      <c r="F154" s="59"/>
      <c r="G154" s="59"/>
      <c r="H154" s="59"/>
      <c r="I154" s="142">
        <v>16656335.429999996</v>
      </c>
      <c r="J154" s="59"/>
      <c r="K154" s="59"/>
      <c r="L154" s="59"/>
      <c r="M154" s="59"/>
      <c r="N154" s="59"/>
      <c r="O154" s="59"/>
      <c r="P154" s="59"/>
      <c r="Q154" s="59"/>
      <c r="R154" s="121">
        <v>1.0986664731946385E-3</v>
      </c>
      <c r="S154" s="59"/>
      <c r="T154" s="59"/>
      <c r="U154" s="59"/>
      <c r="V154" s="59"/>
      <c r="W154" s="59"/>
      <c r="X154" s="59"/>
      <c r="Y154" s="59"/>
      <c r="Z154" s="58">
        <v>1402</v>
      </c>
      <c r="AA154" s="59"/>
      <c r="AB154" s="59"/>
      <c r="AC154" s="59"/>
      <c r="AD154" s="59"/>
      <c r="AE154" s="121">
        <v>6.2887157473569006E-3</v>
      </c>
      <c r="AF154" s="59"/>
      <c r="AG154" s="59"/>
      <c r="AH154" s="59"/>
      <c r="AI154" s="59"/>
    </row>
    <row r="155" spans="2:35" ht="12" customHeight="1" x14ac:dyDescent="0.2">
      <c r="B155" s="148">
        <v>2004</v>
      </c>
      <c r="C155" s="59"/>
      <c r="D155" s="59"/>
      <c r="E155" s="59"/>
      <c r="F155" s="59"/>
      <c r="G155" s="59"/>
      <c r="H155" s="59"/>
      <c r="I155" s="142">
        <v>39067016.879999995</v>
      </c>
      <c r="J155" s="59"/>
      <c r="K155" s="59"/>
      <c r="L155" s="59"/>
      <c r="M155" s="59"/>
      <c r="N155" s="59"/>
      <c r="O155" s="59"/>
      <c r="P155" s="59"/>
      <c r="Q155" s="59"/>
      <c r="R155" s="121">
        <v>2.5768946497365906E-3</v>
      </c>
      <c r="S155" s="59"/>
      <c r="T155" s="59"/>
      <c r="U155" s="59"/>
      <c r="V155" s="59"/>
      <c r="W155" s="59"/>
      <c r="X155" s="59"/>
      <c r="Y155" s="59"/>
      <c r="Z155" s="58">
        <v>1968</v>
      </c>
      <c r="AA155" s="59"/>
      <c r="AB155" s="59"/>
      <c r="AC155" s="59"/>
      <c r="AD155" s="59"/>
      <c r="AE155" s="121">
        <v>8.8275268122670319E-3</v>
      </c>
      <c r="AF155" s="59"/>
      <c r="AG155" s="59"/>
      <c r="AH155" s="59"/>
      <c r="AI155" s="59"/>
    </row>
    <row r="156" spans="2:35" ht="12" customHeight="1" x14ac:dyDescent="0.2">
      <c r="B156" s="148">
        <v>2005</v>
      </c>
      <c r="C156" s="59"/>
      <c r="D156" s="59"/>
      <c r="E156" s="59"/>
      <c r="F156" s="59"/>
      <c r="G156" s="59"/>
      <c r="H156" s="59"/>
      <c r="I156" s="142">
        <v>80450637.509999976</v>
      </c>
      <c r="J156" s="59"/>
      <c r="K156" s="59"/>
      <c r="L156" s="59"/>
      <c r="M156" s="59"/>
      <c r="N156" s="59"/>
      <c r="O156" s="59"/>
      <c r="P156" s="59"/>
      <c r="Q156" s="59"/>
      <c r="R156" s="121">
        <v>5.3065945117900396E-3</v>
      </c>
      <c r="S156" s="59"/>
      <c r="T156" s="59"/>
      <c r="U156" s="59"/>
      <c r="V156" s="59"/>
      <c r="W156" s="59"/>
      <c r="X156" s="59"/>
      <c r="Y156" s="59"/>
      <c r="Z156" s="58">
        <v>2613</v>
      </c>
      <c r="AA156" s="59"/>
      <c r="AB156" s="59"/>
      <c r="AC156" s="59"/>
      <c r="AD156" s="59"/>
      <c r="AE156" s="121">
        <v>1.172069489860455E-2</v>
      </c>
      <c r="AF156" s="59"/>
      <c r="AG156" s="59"/>
      <c r="AH156" s="59"/>
      <c r="AI156" s="59"/>
    </row>
    <row r="157" spans="2:35" ht="12" customHeight="1" x14ac:dyDescent="0.2">
      <c r="B157" s="148">
        <v>2006</v>
      </c>
      <c r="C157" s="59"/>
      <c r="D157" s="59"/>
      <c r="E157" s="59"/>
      <c r="F157" s="59"/>
      <c r="G157" s="59"/>
      <c r="H157" s="59"/>
      <c r="I157" s="142">
        <v>23736617.080000024</v>
      </c>
      <c r="J157" s="59"/>
      <c r="K157" s="59"/>
      <c r="L157" s="59"/>
      <c r="M157" s="59"/>
      <c r="N157" s="59"/>
      <c r="O157" s="59"/>
      <c r="P157" s="59"/>
      <c r="Q157" s="59"/>
      <c r="R157" s="121">
        <v>1.5656880519999982E-3</v>
      </c>
      <c r="S157" s="59"/>
      <c r="T157" s="59"/>
      <c r="U157" s="59"/>
      <c r="V157" s="59"/>
      <c r="W157" s="59"/>
      <c r="X157" s="59"/>
      <c r="Y157" s="59"/>
      <c r="Z157" s="58">
        <v>675</v>
      </c>
      <c r="AA157" s="59"/>
      <c r="AB157" s="59"/>
      <c r="AC157" s="59"/>
      <c r="AD157" s="59"/>
      <c r="AE157" s="121">
        <v>3.027734043841589E-3</v>
      </c>
      <c r="AF157" s="59"/>
      <c r="AG157" s="59"/>
      <c r="AH157" s="59"/>
      <c r="AI157" s="59"/>
    </row>
    <row r="158" spans="2:35" ht="12" customHeight="1" x14ac:dyDescent="0.2">
      <c r="B158" s="148">
        <v>2007</v>
      </c>
      <c r="C158" s="59"/>
      <c r="D158" s="59"/>
      <c r="E158" s="59"/>
      <c r="F158" s="59"/>
      <c r="G158" s="59"/>
      <c r="H158" s="59"/>
      <c r="I158" s="142">
        <v>12759069.649999993</v>
      </c>
      <c r="J158" s="59"/>
      <c r="K158" s="59"/>
      <c r="L158" s="59"/>
      <c r="M158" s="59"/>
      <c r="N158" s="59"/>
      <c r="O158" s="59"/>
      <c r="P158" s="59"/>
      <c r="Q158" s="59"/>
      <c r="R158" s="121">
        <v>8.4159940897697485E-4</v>
      </c>
      <c r="S158" s="59"/>
      <c r="T158" s="59"/>
      <c r="U158" s="59"/>
      <c r="V158" s="59"/>
      <c r="W158" s="59"/>
      <c r="X158" s="59"/>
      <c r="Y158" s="59"/>
      <c r="Z158" s="58">
        <v>293</v>
      </c>
      <c r="AA158" s="59"/>
      <c r="AB158" s="59"/>
      <c r="AC158" s="59"/>
      <c r="AD158" s="59"/>
      <c r="AE158" s="121">
        <v>1.3142608516230898E-3</v>
      </c>
      <c r="AF158" s="59"/>
      <c r="AG158" s="59"/>
      <c r="AH158" s="59"/>
      <c r="AI158" s="59"/>
    </row>
    <row r="159" spans="2:35" ht="12" customHeight="1" x14ac:dyDescent="0.2">
      <c r="B159" s="148">
        <v>2008</v>
      </c>
      <c r="C159" s="59"/>
      <c r="D159" s="59"/>
      <c r="E159" s="59"/>
      <c r="F159" s="59"/>
      <c r="G159" s="59"/>
      <c r="H159" s="59"/>
      <c r="I159" s="142">
        <v>21491641.25</v>
      </c>
      <c r="J159" s="59"/>
      <c r="K159" s="59"/>
      <c r="L159" s="59"/>
      <c r="M159" s="59"/>
      <c r="N159" s="59"/>
      <c r="O159" s="59"/>
      <c r="P159" s="59"/>
      <c r="Q159" s="59"/>
      <c r="R159" s="121">
        <v>1.417607480020707E-3</v>
      </c>
      <c r="S159" s="59"/>
      <c r="T159" s="59"/>
      <c r="U159" s="59"/>
      <c r="V159" s="59"/>
      <c r="W159" s="59"/>
      <c r="X159" s="59"/>
      <c r="Y159" s="59"/>
      <c r="Z159" s="58">
        <v>578</v>
      </c>
      <c r="AA159" s="59"/>
      <c r="AB159" s="59"/>
      <c r="AC159" s="59"/>
      <c r="AD159" s="59"/>
      <c r="AE159" s="121">
        <v>2.5926374479117607E-3</v>
      </c>
      <c r="AF159" s="59"/>
      <c r="AG159" s="59"/>
      <c r="AH159" s="59"/>
      <c r="AI159" s="59"/>
    </row>
    <row r="160" spans="2:35" ht="12" customHeight="1" x14ac:dyDescent="0.2">
      <c r="B160" s="148">
        <v>2009</v>
      </c>
      <c r="C160" s="59"/>
      <c r="D160" s="59"/>
      <c r="E160" s="59"/>
      <c r="F160" s="59"/>
      <c r="G160" s="59"/>
      <c r="H160" s="59"/>
      <c r="I160" s="142">
        <v>181909785.14000031</v>
      </c>
      <c r="J160" s="59"/>
      <c r="K160" s="59"/>
      <c r="L160" s="59"/>
      <c r="M160" s="59"/>
      <c r="N160" s="59"/>
      <c r="O160" s="59"/>
      <c r="P160" s="59"/>
      <c r="Q160" s="59"/>
      <c r="R160" s="121">
        <v>1.1998928751121978E-2</v>
      </c>
      <c r="S160" s="59"/>
      <c r="T160" s="59"/>
      <c r="U160" s="59"/>
      <c r="V160" s="59"/>
      <c r="W160" s="59"/>
      <c r="X160" s="59"/>
      <c r="Y160" s="59"/>
      <c r="Z160" s="58">
        <v>4210</v>
      </c>
      <c r="AA160" s="59"/>
      <c r="AB160" s="59"/>
      <c r="AC160" s="59"/>
      <c r="AD160" s="59"/>
      <c r="AE160" s="121">
        <v>1.888408936973791E-2</v>
      </c>
      <c r="AF160" s="59"/>
      <c r="AG160" s="59"/>
      <c r="AH160" s="59"/>
      <c r="AI160" s="59"/>
    </row>
    <row r="161" spans="2:35" ht="12" customHeight="1" x14ac:dyDescent="0.2">
      <c r="B161" s="148">
        <v>2010</v>
      </c>
      <c r="C161" s="59"/>
      <c r="D161" s="59"/>
      <c r="E161" s="59"/>
      <c r="F161" s="59"/>
      <c r="G161" s="59"/>
      <c r="H161" s="59"/>
      <c r="I161" s="142">
        <v>304197103.42000055</v>
      </c>
      <c r="J161" s="59"/>
      <c r="K161" s="59"/>
      <c r="L161" s="59"/>
      <c r="M161" s="59"/>
      <c r="N161" s="59"/>
      <c r="O161" s="59"/>
      <c r="P161" s="59"/>
      <c r="Q161" s="59"/>
      <c r="R161" s="121">
        <v>2.0065107368606637E-2</v>
      </c>
      <c r="S161" s="59"/>
      <c r="T161" s="59"/>
      <c r="U161" s="59"/>
      <c r="V161" s="59"/>
      <c r="W161" s="59"/>
      <c r="X161" s="59"/>
      <c r="Y161" s="59"/>
      <c r="Z161" s="58">
        <v>6856</v>
      </c>
      <c r="AA161" s="59"/>
      <c r="AB161" s="59"/>
      <c r="AC161" s="59"/>
      <c r="AD161" s="59"/>
      <c r="AE161" s="121">
        <v>3.075280682159694E-2</v>
      </c>
      <c r="AF161" s="59"/>
      <c r="AG161" s="59"/>
      <c r="AH161" s="59"/>
      <c r="AI161" s="59"/>
    </row>
    <row r="162" spans="2:35" ht="12" customHeight="1" x14ac:dyDescent="0.2">
      <c r="B162" s="148">
        <v>2011</v>
      </c>
      <c r="C162" s="59"/>
      <c r="D162" s="59"/>
      <c r="E162" s="59"/>
      <c r="F162" s="59"/>
      <c r="G162" s="59"/>
      <c r="H162" s="59"/>
      <c r="I162" s="142">
        <v>190741775.98999941</v>
      </c>
      <c r="J162" s="59"/>
      <c r="K162" s="59"/>
      <c r="L162" s="59"/>
      <c r="M162" s="59"/>
      <c r="N162" s="59"/>
      <c r="O162" s="59"/>
      <c r="P162" s="59"/>
      <c r="Q162" s="59"/>
      <c r="R162" s="121">
        <v>1.2581494602970689E-2</v>
      </c>
      <c r="S162" s="59"/>
      <c r="T162" s="59"/>
      <c r="U162" s="59"/>
      <c r="V162" s="59"/>
      <c r="W162" s="59"/>
      <c r="X162" s="59"/>
      <c r="Y162" s="59"/>
      <c r="Z162" s="58">
        <v>9994</v>
      </c>
      <c r="AA162" s="59"/>
      <c r="AB162" s="59"/>
      <c r="AC162" s="59"/>
      <c r="AD162" s="59"/>
      <c r="AE162" s="121">
        <v>4.4828405976522726E-2</v>
      </c>
      <c r="AF162" s="59"/>
      <c r="AG162" s="59"/>
      <c r="AH162" s="59"/>
      <c r="AI162" s="59"/>
    </row>
    <row r="163" spans="2:35" ht="12" customHeight="1" x14ac:dyDescent="0.2">
      <c r="B163" s="148">
        <v>2012</v>
      </c>
      <c r="C163" s="59"/>
      <c r="D163" s="59"/>
      <c r="E163" s="59"/>
      <c r="F163" s="59"/>
      <c r="G163" s="59"/>
      <c r="H163" s="59"/>
      <c r="I163" s="142">
        <v>51071205.879999936</v>
      </c>
      <c r="J163" s="59"/>
      <c r="K163" s="59"/>
      <c r="L163" s="59"/>
      <c r="M163" s="59"/>
      <c r="N163" s="59"/>
      <c r="O163" s="59"/>
      <c r="P163" s="59"/>
      <c r="Q163" s="59"/>
      <c r="R163" s="121">
        <v>3.3687014698872949E-3</v>
      </c>
      <c r="S163" s="59"/>
      <c r="T163" s="59"/>
      <c r="U163" s="59"/>
      <c r="V163" s="59"/>
      <c r="W163" s="59"/>
      <c r="X163" s="59"/>
      <c r="Y163" s="59"/>
      <c r="Z163" s="58">
        <v>1306</v>
      </c>
      <c r="AA163" s="59"/>
      <c r="AB163" s="59"/>
      <c r="AC163" s="59"/>
      <c r="AD163" s="59"/>
      <c r="AE163" s="121">
        <v>5.8581046833438739E-3</v>
      </c>
      <c r="AF163" s="59"/>
      <c r="AG163" s="59"/>
      <c r="AH163" s="59"/>
      <c r="AI163" s="59"/>
    </row>
    <row r="164" spans="2:35" ht="12" customHeight="1" x14ac:dyDescent="0.2">
      <c r="B164" s="148">
        <v>2013</v>
      </c>
      <c r="C164" s="59"/>
      <c r="D164" s="59"/>
      <c r="E164" s="59"/>
      <c r="F164" s="59"/>
      <c r="G164" s="59"/>
      <c r="H164" s="59"/>
      <c r="I164" s="142">
        <v>89789671.939999983</v>
      </c>
      <c r="J164" s="59"/>
      <c r="K164" s="59"/>
      <c r="L164" s="59"/>
      <c r="M164" s="59"/>
      <c r="N164" s="59"/>
      <c r="O164" s="59"/>
      <c r="P164" s="59"/>
      <c r="Q164" s="59"/>
      <c r="R164" s="121">
        <v>5.9226054022630476E-3</v>
      </c>
      <c r="S164" s="59"/>
      <c r="T164" s="59"/>
      <c r="U164" s="59"/>
      <c r="V164" s="59"/>
      <c r="W164" s="59"/>
      <c r="X164" s="59"/>
      <c r="Y164" s="59"/>
      <c r="Z164" s="58">
        <v>1869</v>
      </c>
      <c r="AA164" s="59"/>
      <c r="AB164" s="59"/>
      <c r="AC164" s="59"/>
      <c r="AD164" s="59"/>
      <c r="AE164" s="121">
        <v>8.3834591525035994E-3</v>
      </c>
      <c r="AF164" s="59"/>
      <c r="AG164" s="59"/>
      <c r="AH164" s="59"/>
      <c r="AI164" s="59"/>
    </row>
    <row r="165" spans="2:35" ht="12" customHeight="1" x14ac:dyDescent="0.2">
      <c r="B165" s="148">
        <v>2014</v>
      </c>
      <c r="C165" s="59"/>
      <c r="D165" s="59"/>
      <c r="E165" s="59"/>
      <c r="F165" s="59"/>
      <c r="G165" s="59"/>
      <c r="H165" s="59"/>
      <c r="I165" s="142">
        <v>212359774.13999942</v>
      </c>
      <c r="J165" s="59"/>
      <c r="K165" s="59"/>
      <c r="L165" s="59"/>
      <c r="M165" s="59"/>
      <c r="N165" s="59"/>
      <c r="O165" s="59"/>
      <c r="P165" s="59"/>
      <c r="Q165" s="59"/>
      <c r="R165" s="121">
        <v>1.4007436694783423E-2</v>
      </c>
      <c r="S165" s="59"/>
      <c r="T165" s="59"/>
      <c r="U165" s="59"/>
      <c r="V165" s="59"/>
      <c r="W165" s="59"/>
      <c r="X165" s="59"/>
      <c r="Y165" s="59"/>
      <c r="Z165" s="58">
        <v>4222</v>
      </c>
      <c r="AA165" s="59"/>
      <c r="AB165" s="59"/>
      <c r="AC165" s="59"/>
      <c r="AD165" s="59"/>
      <c r="AE165" s="121">
        <v>1.8937915752739537E-2</v>
      </c>
      <c r="AF165" s="59"/>
      <c r="AG165" s="59"/>
      <c r="AH165" s="59"/>
      <c r="AI165" s="59"/>
    </row>
    <row r="166" spans="2:35" ht="12" customHeight="1" x14ac:dyDescent="0.2">
      <c r="B166" s="148">
        <v>2015</v>
      </c>
      <c r="C166" s="59"/>
      <c r="D166" s="59"/>
      <c r="E166" s="59"/>
      <c r="F166" s="59"/>
      <c r="G166" s="59"/>
      <c r="H166" s="59"/>
      <c r="I166" s="142">
        <v>852234747.02999854</v>
      </c>
      <c r="J166" s="59"/>
      <c r="K166" s="59"/>
      <c r="L166" s="59"/>
      <c r="M166" s="59"/>
      <c r="N166" s="59"/>
      <c r="O166" s="59"/>
      <c r="P166" s="59"/>
      <c r="Q166" s="59"/>
      <c r="R166" s="121">
        <v>5.6214150332668564E-2</v>
      </c>
      <c r="S166" s="59"/>
      <c r="T166" s="59"/>
      <c r="U166" s="59"/>
      <c r="V166" s="59"/>
      <c r="W166" s="59"/>
      <c r="X166" s="59"/>
      <c r="Y166" s="59"/>
      <c r="Z166" s="58">
        <v>17003</v>
      </c>
      <c r="AA166" s="59"/>
      <c r="AB166" s="59"/>
      <c r="AC166" s="59"/>
      <c r="AD166" s="59"/>
      <c r="AE166" s="121">
        <v>7.6267499181390419E-2</v>
      </c>
      <c r="AF166" s="59"/>
      <c r="AG166" s="59"/>
      <c r="AH166" s="59"/>
      <c r="AI166" s="59"/>
    </row>
    <row r="167" spans="2:35" ht="12" customHeight="1" x14ac:dyDescent="0.2">
      <c r="B167" s="148">
        <v>2016</v>
      </c>
      <c r="C167" s="59"/>
      <c r="D167" s="59"/>
      <c r="E167" s="59"/>
      <c r="F167" s="59"/>
      <c r="G167" s="59"/>
      <c r="H167" s="59"/>
      <c r="I167" s="142">
        <v>2025704726.1300015</v>
      </c>
      <c r="J167" s="59"/>
      <c r="K167" s="59"/>
      <c r="L167" s="59"/>
      <c r="M167" s="59"/>
      <c r="N167" s="59"/>
      <c r="O167" s="59"/>
      <c r="P167" s="59"/>
      <c r="Q167" s="59"/>
      <c r="R167" s="121">
        <v>0.13361725792231841</v>
      </c>
      <c r="S167" s="59"/>
      <c r="T167" s="59"/>
      <c r="U167" s="59"/>
      <c r="V167" s="59"/>
      <c r="W167" s="59"/>
      <c r="X167" s="59"/>
      <c r="Y167" s="59"/>
      <c r="Z167" s="58">
        <v>35421</v>
      </c>
      <c r="AA167" s="59"/>
      <c r="AB167" s="59"/>
      <c r="AC167" s="59"/>
      <c r="AD167" s="59"/>
      <c r="AE167" s="121">
        <v>0.15888202602505619</v>
      </c>
      <c r="AF167" s="59"/>
      <c r="AG167" s="59"/>
      <c r="AH167" s="59"/>
      <c r="AI167" s="59"/>
    </row>
    <row r="168" spans="2:35" ht="12" customHeight="1" x14ac:dyDescent="0.2">
      <c r="B168" s="148">
        <v>2017</v>
      </c>
      <c r="C168" s="59"/>
      <c r="D168" s="59"/>
      <c r="E168" s="59"/>
      <c r="F168" s="59"/>
      <c r="G168" s="59"/>
      <c r="H168" s="59"/>
      <c r="I168" s="142">
        <v>1484456013.8299997</v>
      </c>
      <c r="J168" s="59"/>
      <c r="K168" s="59"/>
      <c r="L168" s="59"/>
      <c r="M168" s="59"/>
      <c r="N168" s="59"/>
      <c r="O168" s="59"/>
      <c r="P168" s="59"/>
      <c r="Q168" s="59"/>
      <c r="R168" s="121">
        <v>9.7916018813459835E-2</v>
      </c>
      <c r="S168" s="59"/>
      <c r="T168" s="59"/>
      <c r="U168" s="59"/>
      <c r="V168" s="59"/>
      <c r="W168" s="59"/>
      <c r="X168" s="59"/>
      <c r="Y168" s="59"/>
      <c r="Z168" s="58">
        <v>20958</v>
      </c>
      <c r="AA168" s="59"/>
      <c r="AB168" s="59"/>
      <c r="AC168" s="59"/>
      <c r="AD168" s="59"/>
      <c r="AE168" s="121">
        <v>9.4007777912343729E-2</v>
      </c>
      <c r="AF168" s="59"/>
      <c r="AG168" s="59"/>
      <c r="AH168" s="59"/>
      <c r="AI168" s="59"/>
    </row>
    <row r="169" spans="2:35" ht="12" customHeight="1" x14ac:dyDescent="0.2">
      <c r="B169" s="148">
        <v>2018</v>
      </c>
      <c r="C169" s="59"/>
      <c r="D169" s="59"/>
      <c r="E169" s="59"/>
      <c r="F169" s="59"/>
      <c r="G169" s="59"/>
      <c r="H169" s="59"/>
      <c r="I169" s="142">
        <v>2358436557.109992</v>
      </c>
      <c r="J169" s="59"/>
      <c r="K169" s="59"/>
      <c r="L169" s="59"/>
      <c r="M169" s="59"/>
      <c r="N169" s="59"/>
      <c r="O169" s="59"/>
      <c r="P169" s="59"/>
      <c r="Q169" s="59"/>
      <c r="R169" s="121">
        <v>0.15556454091254701</v>
      </c>
      <c r="S169" s="59"/>
      <c r="T169" s="59"/>
      <c r="U169" s="59"/>
      <c r="V169" s="59"/>
      <c r="W169" s="59"/>
      <c r="X169" s="59"/>
      <c r="Y169" s="59"/>
      <c r="Z169" s="58">
        <v>31130</v>
      </c>
      <c r="AA169" s="59"/>
      <c r="AB169" s="59"/>
      <c r="AC169" s="59"/>
      <c r="AD169" s="59"/>
      <c r="AE169" s="121">
        <v>0.13963460857005727</v>
      </c>
      <c r="AF169" s="59"/>
      <c r="AG169" s="59"/>
      <c r="AH169" s="59"/>
      <c r="AI169" s="59"/>
    </row>
    <row r="170" spans="2:35" ht="12" customHeight="1" x14ac:dyDescent="0.2">
      <c r="B170" s="148">
        <v>2019</v>
      </c>
      <c r="C170" s="59"/>
      <c r="D170" s="59"/>
      <c r="E170" s="59"/>
      <c r="F170" s="59"/>
      <c r="G170" s="59"/>
      <c r="H170" s="59"/>
      <c r="I170" s="142">
        <v>4784565857.2699862</v>
      </c>
      <c r="J170" s="59"/>
      <c r="K170" s="59"/>
      <c r="L170" s="59"/>
      <c r="M170" s="59"/>
      <c r="N170" s="59"/>
      <c r="O170" s="59"/>
      <c r="P170" s="59"/>
      <c r="Q170" s="59"/>
      <c r="R170" s="121">
        <v>0.31559415444446892</v>
      </c>
      <c r="S170" s="59"/>
      <c r="T170" s="59"/>
      <c r="U170" s="59"/>
      <c r="V170" s="59"/>
      <c r="W170" s="59"/>
      <c r="X170" s="59"/>
      <c r="Y170" s="59"/>
      <c r="Z170" s="58">
        <v>57113</v>
      </c>
      <c r="AA170" s="59"/>
      <c r="AB170" s="59"/>
      <c r="AC170" s="59"/>
      <c r="AD170" s="59"/>
      <c r="AE170" s="121">
        <v>0.25618218436433282</v>
      </c>
      <c r="AF170" s="59"/>
      <c r="AG170" s="59"/>
      <c r="AH170" s="59"/>
      <c r="AI170" s="59"/>
    </row>
    <row r="171" spans="2:35" ht="12" customHeight="1" x14ac:dyDescent="0.2">
      <c r="B171" s="148">
        <v>2020</v>
      </c>
      <c r="C171" s="59"/>
      <c r="D171" s="59"/>
      <c r="E171" s="59"/>
      <c r="F171" s="59"/>
      <c r="G171" s="59"/>
      <c r="H171" s="59"/>
      <c r="I171" s="142">
        <v>2326253352.0799985</v>
      </c>
      <c r="J171" s="59"/>
      <c r="K171" s="59"/>
      <c r="L171" s="59"/>
      <c r="M171" s="59"/>
      <c r="N171" s="59"/>
      <c r="O171" s="59"/>
      <c r="P171" s="59"/>
      <c r="Q171" s="59"/>
      <c r="R171" s="121">
        <v>0.15344170852153272</v>
      </c>
      <c r="S171" s="59"/>
      <c r="T171" s="59"/>
      <c r="U171" s="59"/>
      <c r="V171" s="59"/>
      <c r="W171" s="59"/>
      <c r="X171" s="59"/>
      <c r="Y171" s="59"/>
      <c r="Z171" s="58">
        <v>23968</v>
      </c>
      <c r="AA171" s="59"/>
      <c r="AB171" s="59"/>
      <c r="AC171" s="59"/>
      <c r="AD171" s="59"/>
      <c r="AE171" s="121">
        <v>0.10750922898191882</v>
      </c>
      <c r="AF171" s="59"/>
      <c r="AG171" s="59"/>
      <c r="AH171" s="59"/>
      <c r="AI171" s="59"/>
    </row>
    <row r="172" spans="2:35" ht="12" customHeight="1" x14ac:dyDescent="0.2">
      <c r="B172" s="148">
        <v>2021</v>
      </c>
      <c r="C172" s="59"/>
      <c r="D172" s="59"/>
      <c r="E172" s="59"/>
      <c r="F172" s="59"/>
      <c r="G172" s="59"/>
      <c r="H172" s="59"/>
      <c r="I172" s="142">
        <v>97189819.210000083</v>
      </c>
      <c r="J172" s="59"/>
      <c r="K172" s="59"/>
      <c r="L172" s="59"/>
      <c r="M172" s="59"/>
      <c r="N172" s="59"/>
      <c r="O172" s="59"/>
      <c r="P172" s="59"/>
      <c r="Q172" s="59"/>
      <c r="R172" s="121">
        <v>6.410725597513699E-3</v>
      </c>
      <c r="S172" s="59"/>
      <c r="T172" s="59"/>
      <c r="U172" s="59"/>
      <c r="V172" s="59"/>
      <c r="W172" s="59"/>
      <c r="X172" s="59"/>
      <c r="Y172" s="59"/>
      <c r="Z172" s="58">
        <v>863</v>
      </c>
      <c r="AA172" s="59"/>
      <c r="AB172" s="59"/>
      <c r="AC172" s="59"/>
      <c r="AD172" s="59"/>
      <c r="AE172" s="121">
        <v>3.8710140442004314E-3</v>
      </c>
      <c r="AF172" s="59"/>
      <c r="AG172" s="59"/>
      <c r="AH172" s="59"/>
      <c r="AI172" s="59"/>
    </row>
    <row r="173" spans="2:35" ht="12" customHeight="1" x14ac:dyDescent="0.2">
      <c r="B173" s="143"/>
      <c r="C173" s="144"/>
      <c r="D173" s="144"/>
      <c r="E173" s="144"/>
      <c r="F173" s="144"/>
      <c r="G173" s="144"/>
      <c r="H173" s="144"/>
      <c r="I173" s="145">
        <v>15160502150.909977</v>
      </c>
      <c r="J173" s="144"/>
      <c r="K173" s="144"/>
      <c r="L173" s="144"/>
      <c r="M173" s="144"/>
      <c r="N173" s="144"/>
      <c r="O173" s="144"/>
      <c r="P173" s="144"/>
      <c r="Q173" s="144"/>
      <c r="R173" s="146">
        <v>1.000000000000022</v>
      </c>
      <c r="S173" s="144"/>
      <c r="T173" s="144"/>
      <c r="U173" s="144"/>
      <c r="V173" s="144"/>
      <c r="W173" s="144"/>
      <c r="X173" s="144"/>
      <c r="Y173" s="144"/>
      <c r="Z173" s="147">
        <v>222939</v>
      </c>
      <c r="AA173" s="144"/>
      <c r="AB173" s="144"/>
      <c r="AC173" s="144"/>
      <c r="AD173" s="144"/>
      <c r="AE173" s="146">
        <v>1</v>
      </c>
      <c r="AF173" s="144"/>
      <c r="AG173" s="144"/>
      <c r="AH173" s="144"/>
      <c r="AI173" s="144"/>
    </row>
    <row r="174" spans="2:35" ht="9" customHeight="1"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2:35" ht="18.75" customHeight="1" x14ac:dyDescent="0.2">
      <c r="B175" s="71" t="s">
        <v>1039</v>
      </c>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3"/>
    </row>
    <row r="176" spans="2:35" ht="8.25" customHeight="1"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2:35" ht="11.25" customHeight="1" x14ac:dyDescent="0.2">
      <c r="B177" s="66" t="s">
        <v>1095</v>
      </c>
      <c r="C177" s="67"/>
      <c r="D177" s="67"/>
      <c r="E177" s="67"/>
      <c r="F177" s="67"/>
      <c r="G177" s="67"/>
      <c r="H177" s="66" t="s">
        <v>1049</v>
      </c>
      <c r="I177" s="67"/>
      <c r="J177" s="67"/>
      <c r="K177" s="67"/>
      <c r="L177" s="67"/>
      <c r="M177" s="67"/>
      <c r="N177" s="67"/>
      <c r="O177" s="67"/>
      <c r="P177" s="67"/>
      <c r="Q177" s="67"/>
      <c r="R177" s="67"/>
      <c r="S177" s="66" t="s">
        <v>1050</v>
      </c>
      <c r="T177" s="67"/>
      <c r="U177" s="67"/>
      <c r="V177" s="67"/>
      <c r="W177" s="67"/>
      <c r="X177" s="67"/>
      <c r="Y177" s="67"/>
      <c r="Z177" s="66" t="s">
        <v>1096</v>
      </c>
      <c r="AA177" s="67"/>
      <c r="AB177" s="67"/>
      <c r="AC177" s="67"/>
      <c r="AD177" s="67"/>
      <c r="AE177" s="67"/>
      <c r="AF177" s="66" t="s">
        <v>1050</v>
      </c>
      <c r="AG177" s="67"/>
      <c r="AH177" s="67"/>
      <c r="AI177" s="67"/>
    </row>
    <row r="178" spans="2:35" ht="10.5" customHeight="1" x14ac:dyDescent="0.2">
      <c r="B178" s="61" t="s">
        <v>1097</v>
      </c>
      <c r="C178" s="59"/>
      <c r="D178" s="59"/>
      <c r="E178" s="59"/>
      <c r="F178" s="59"/>
      <c r="G178" s="59"/>
      <c r="H178" s="142">
        <v>2512975959.3200293</v>
      </c>
      <c r="I178" s="59"/>
      <c r="J178" s="59"/>
      <c r="K178" s="59"/>
      <c r="L178" s="59"/>
      <c r="M178" s="59"/>
      <c r="N178" s="59"/>
      <c r="O178" s="59"/>
      <c r="P178" s="59"/>
      <c r="Q178" s="59"/>
      <c r="R178" s="59"/>
      <c r="S178" s="121">
        <v>0.16575809523361937</v>
      </c>
      <c r="T178" s="59"/>
      <c r="U178" s="59"/>
      <c r="V178" s="59"/>
      <c r="W178" s="59"/>
      <c r="X178" s="59"/>
      <c r="Y178" s="59"/>
      <c r="Z178" s="58">
        <v>56583</v>
      </c>
      <c r="AA178" s="59"/>
      <c r="AB178" s="59"/>
      <c r="AC178" s="59"/>
      <c r="AD178" s="59"/>
      <c r="AE178" s="59"/>
      <c r="AF178" s="121">
        <v>0.48559095122034945</v>
      </c>
      <c r="AG178" s="59"/>
      <c r="AH178" s="59"/>
      <c r="AI178" s="59"/>
    </row>
    <row r="179" spans="2:35" ht="10.5" customHeight="1" x14ac:dyDescent="0.2">
      <c r="B179" s="61" t="s">
        <v>1098</v>
      </c>
      <c r="C179" s="59"/>
      <c r="D179" s="59"/>
      <c r="E179" s="59"/>
      <c r="F179" s="59"/>
      <c r="G179" s="59"/>
      <c r="H179" s="142">
        <v>5255445877.7399521</v>
      </c>
      <c r="I179" s="59"/>
      <c r="J179" s="59"/>
      <c r="K179" s="59"/>
      <c r="L179" s="59"/>
      <c r="M179" s="59"/>
      <c r="N179" s="59"/>
      <c r="O179" s="59"/>
      <c r="P179" s="59"/>
      <c r="Q179" s="59"/>
      <c r="R179" s="59"/>
      <c r="S179" s="121">
        <v>0.34665381300872683</v>
      </c>
      <c r="T179" s="59"/>
      <c r="U179" s="59"/>
      <c r="V179" s="59"/>
      <c r="W179" s="59"/>
      <c r="X179" s="59"/>
      <c r="Y179" s="59"/>
      <c r="Z179" s="58">
        <v>36041</v>
      </c>
      <c r="AA179" s="59"/>
      <c r="AB179" s="59"/>
      <c r="AC179" s="59"/>
      <c r="AD179" s="59"/>
      <c r="AE179" s="59"/>
      <c r="AF179" s="121">
        <v>0.30930108818784113</v>
      </c>
      <c r="AG179" s="59"/>
      <c r="AH179" s="59"/>
      <c r="AI179" s="59"/>
    </row>
    <row r="180" spans="2:35" ht="10.5" customHeight="1" x14ac:dyDescent="0.2">
      <c r="B180" s="61" t="s">
        <v>1099</v>
      </c>
      <c r="C180" s="59"/>
      <c r="D180" s="59"/>
      <c r="E180" s="59"/>
      <c r="F180" s="59"/>
      <c r="G180" s="59"/>
      <c r="H180" s="142">
        <v>3906875819.5600071</v>
      </c>
      <c r="I180" s="59"/>
      <c r="J180" s="59"/>
      <c r="K180" s="59"/>
      <c r="L180" s="59"/>
      <c r="M180" s="59"/>
      <c r="N180" s="59"/>
      <c r="O180" s="59"/>
      <c r="P180" s="59"/>
      <c r="Q180" s="59"/>
      <c r="R180" s="59"/>
      <c r="S180" s="121">
        <v>0.25770095084386779</v>
      </c>
      <c r="T180" s="59"/>
      <c r="U180" s="59"/>
      <c r="V180" s="59"/>
      <c r="W180" s="59"/>
      <c r="X180" s="59"/>
      <c r="Y180" s="59"/>
      <c r="Z180" s="58">
        <v>16153</v>
      </c>
      <c r="AA180" s="59"/>
      <c r="AB180" s="59"/>
      <c r="AC180" s="59"/>
      <c r="AD180" s="59"/>
      <c r="AE180" s="59"/>
      <c r="AF180" s="121">
        <v>0.13862380282173631</v>
      </c>
      <c r="AG180" s="59"/>
      <c r="AH180" s="59"/>
      <c r="AI180" s="59"/>
    </row>
    <row r="181" spans="2:35" ht="10.5" customHeight="1" x14ac:dyDescent="0.2">
      <c r="B181" s="61" t="s">
        <v>1100</v>
      </c>
      <c r="C181" s="59"/>
      <c r="D181" s="59"/>
      <c r="E181" s="59"/>
      <c r="F181" s="59"/>
      <c r="G181" s="59"/>
      <c r="H181" s="142">
        <v>1606085688.5999994</v>
      </c>
      <c r="I181" s="59"/>
      <c r="J181" s="59"/>
      <c r="K181" s="59"/>
      <c r="L181" s="59"/>
      <c r="M181" s="59"/>
      <c r="N181" s="59"/>
      <c r="O181" s="59"/>
      <c r="P181" s="59"/>
      <c r="Q181" s="59"/>
      <c r="R181" s="59"/>
      <c r="S181" s="121">
        <v>0.10593881868903639</v>
      </c>
      <c r="T181" s="59"/>
      <c r="U181" s="59"/>
      <c r="V181" s="59"/>
      <c r="W181" s="59"/>
      <c r="X181" s="59"/>
      <c r="Y181" s="59"/>
      <c r="Z181" s="58">
        <v>4739</v>
      </c>
      <c r="AA181" s="59"/>
      <c r="AB181" s="59"/>
      <c r="AC181" s="59"/>
      <c r="AD181" s="59"/>
      <c r="AE181" s="59"/>
      <c r="AF181" s="121">
        <v>4.0669733273831998E-2</v>
      </c>
      <c r="AG181" s="59"/>
      <c r="AH181" s="59"/>
      <c r="AI181" s="59"/>
    </row>
    <row r="182" spans="2:35" ht="10.5" customHeight="1" x14ac:dyDescent="0.2">
      <c r="B182" s="61" t="s">
        <v>1101</v>
      </c>
      <c r="C182" s="59"/>
      <c r="D182" s="59"/>
      <c r="E182" s="59"/>
      <c r="F182" s="59"/>
      <c r="G182" s="59"/>
      <c r="H182" s="142">
        <v>1879118805.6900027</v>
      </c>
      <c r="I182" s="59"/>
      <c r="J182" s="59"/>
      <c r="K182" s="59"/>
      <c r="L182" s="59"/>
      <c r="M182" s="59"/>
      <c r="N182" s="59"/>
      <c r="O182" s="59"/>
      <c r="P182" s="59"/>
      <c r="Q182" s="59"/>
      <c r="R182" s="59"/>
      <c r="S182" s="121">
        <v>0.12394832222474973</v>
      </c>
      <c r="T182" s="59"/>
      <c r="U182" s="59"/>
      <c r="V182" s="59"/>
      <c r="W182" s="59"/>
      <c r="X182" s="59"/>
      <c r="Y182" s="59"/>
      <c r="Z182" s="58">
        <v>3008</v>
      </c>
      <c r="AA182" s="59"/>
      <c r="AB182" s="59"/>
      <c r="AC182" s="59"/>
      <c r="AD182" s="59"/>
      <c r="AE182" s="59"/>
      <c r="AF182" s="121">
        <v>2.5814424496241117E-2</v>
      </c>
      <c r="AG182" s="59"/>
      <c r="AH182" s="59"/>
      <c r="AI182" s="59"/>
    </row>
    <row r="183" spans="2:35" ht="12" customHeight="1" x14ac:dyDescent="0.2">
      <c r="B183" s="143"/>
      <c r="C183" s="144"/>
      <c r="D183" s="144"/>
      <c r="E183" s="144"/>
      <c r="F183" s="144"/>
      <c r="G183" s="144"/>
      <c r="H183" s="145">
        <v>15160502150.909988</v>
      </c>
      <c r="I183" s="144"/>
      <c r="J183" s="144"/>
      <c r="K183" s="144"/>
      <c r="L183" s="144"/>
      <c r="M183" s="144"/>
      <c r="N183" s="144"/>
      <c r="O183" s="144"/>
      <c r="P183" s="144"/>
      <c r="Q183" s="144"/>
      <c r="R183" s="144"/>
      <c r="S183" s="146">
        <v>1.0000000000000131</v>
      </c>
      <c r="T183" s="144"/>
      <c r="U183" s="144"/>
      <c r="V183" s="144"/>
      <c r="W183" s="144"/>
      <c r="X183" s="144"/>
      <c r="Y183" s="144"/>
      <c r="Z183" s="147">
        <v>116524</v>
      </c>
      <c r="AA183" s="144"/>
      <c r="AB183" s="144"/>
      <c r="AC183" s="144"/>
      <c r="AD183" s="144"/>
      <c r="AE183" s="144"/>
      <c r="AF183" s="146">
        <v>1</v>
      </c>
      <c r="AG183" s="144"/>
      <c r="AH183" s="144"/>
      <c r="AI183" s="144"/>
    </row>
    <row r="184" spans="2:35" ht="9" customHeight="1"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2:35" ht="18.75" customHeight="1" x14ac:dyDescent="0.2">
      <c r="B185" s="71" t="s">
        <v>1040</v>
      </c>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3"/>
    </row>
    <row r="186" spans="2:35" ht="8.25" customHeight="1"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2:35" ht="11.25" customHeight="1" x14ac:dyDescent="0.2">
      <c r="B187" s="66"/>
      <c r="C187" s="67"/>
      <c r="D187" s="67"/>
      <c r="E187" s="67"/>
      <c r="F187" s="67"/>
      <c r="G187" s="66" t="s">
        <v>1049</v>
      </c>
      <c r="H187" s="67"/>
      <c r="I187" s="67"/>
      <c r="J187" s="67"/>
      <c r="K187" s="67"/>
      <c r="L187" s="67"/>
      <c r="M187" s="67"/>
      <c r="N187" s="67"/>
      <c r="O187" s="67"/>
      <c r="P187" s="67"/>
      <c r="Q187" s="67"/>
      <c r="R187" s="66" t="s">
        <v>1050</v>
      </c>
      <c r="S187" s="67"/>
      <c r="T187" s="67"/>
      <c r="U187" s="67"/>
      <c r="V187" s="67"/>
      <c r="W187" s="67"/>
      <c r="X187" s="67"/>
      <c r="Y187" s="66" t="s">
        <v>1051</v>
      </c>
      <c r="Z187" s="67"/>
      <c r="AA187" s="67"/>
      <c r="AB187" s="67"/>
      <c r="AC187" s="67"/>
      <c r="AD187" s="67"/>
      <c r="AE187" s="67"/>
      <c r="AF187" s="66" t="s">
        <v>1050</v>
      </c>
      <c r="AG187" s="67"/>
      <c r="AH187" s="67"/>
      <c r="AI187" s="1"/>
    </row>
    <row r="188" spans="2:35" ht="11.25" customHeight="1" x14ac:dyDescent="0.2">
      <c r="B188" s="61" t="s">
        <v>1102</v>
      </c>
      <c r="C188" s="59"/>
      <c r="D188" s="59"/>
      <c r="E188" s="59"/>
      <c r="F188" s="59"/>
      <c r="G188" s="142">
        <v>76986078.14000003</v>
      </c>
      <c r="H188" s="59"/>
      <c r="I188" s="59"/>
      <c r="J188" s="59"/>
      <c r="K188" s="59"/>
      <c r="L188" s="59"/>
      <c r="M188" s="59"/>
      <c r="N188" s="59"/>
      <c r="O188" s="59"/>
      <c r="P188" s="59"/>
      <c r="Q188" s="59"/>
      <c r="R188" s="121">
        <v>5.0780691413561778E-3</v>
      </c>
      <c r="S188" s="59"/>
      <c r="T188" s="59"/>
      <c r="U188" s="59"/>
      <c r="V188" s="59"/>
      <c r="W188" s="59"/>
      <c r="X188" s="59"/>
      <c r="Y188" s="58">
        <v>1787</v>
      </c>
      <c r="Z188" s="59"/>
      <c r="AA188" s="59"/>
      <c r="AB188" s="59"/>
      <c r="AC188" s="59"/>
      <c r="AD188" s="59"/>
      <c r="AE188" s="59"/>
      <c r="AF188" s="121">
        <v>8.0156455353258063E-3</v>
      </c>
      <c r="AG188" s="59"/>
      <c r="AH188" s="59"/>
      <c r="AI188" s="1"/>
    </row>
    <row r="189" spans="2:35" ht="11.25" customHeight="1" x14ac:dyDescent="0.2">
      <c r="B189" s="61" t="s">
        <v>1103</v>
      </c>
      <c r="C189" s="59"/>
      <c r="D189" s="59"/>
      <c r="E189" s="59"/>
      <c r="F189" s="59"/>
      <c r="G189" s="142">
        <v>579859042.99999905</v>
      </c>
      <c r="H189" s="59"/>
      <c r="I189" s="59"/>
      <c r="J189" s="59"/>
      <c r="K189" s="59"/>
      <c r="L189" s="59"/>
      <c r="M189" s="59"/>
      <c r="N189" s="59"/>
      <c r="O189" s="59"/>
      <c r="P189" s="59"/>
      <c r="Q189" s="59"/>
      <c r="R189" s="121">
        <v>3.8248010338179553E-2</v>
      </c>
      <c r="S189" s="59"/>
      <c r="T189" s="59"/>
      <c r="U189" s="59"/>
      <c r="V189" s="59"/>
      <c r="W189" s="59"/>
      <c r="X189" s="59"/>
      <c r="Y189" s="58">
        <v>9987</v>
      </c>
      <c r="Z189" s="59"/>
      <c r="AA189" s="59"/>
      <c r="AB189" s="59"/>
      <c r="AC189" s="59"/>
      <c r="AD189" s="59"/>
      <c r="AE189" s="59"/>
      <c r="AF189" s="121">
        <v>4.4797007253105106E-2</v>
      </c>
      <c r="AG189" s="59"/>
      <c r="AH189" s="59"/>
      <c r="AI189" s="1"/>
    </row>
    <row r="190" spans="2:35" ht="11.25" customHeight="1" x14ac:dyDescent="0.2">
      <c r="B190" s="61" t="s">
        <v>1104</v>
      </c>
      <c r="C190" s="59"/>
      <c r="D190" s="59"/>
      <c r="E190" s="59"/>
      <c r="F190" s="59"/>
      <c r="G190" s="142">
        <v>4268341032.2400308</v>
      </c>
      <c r="H190" s="59"/>
      <c r="I190" s="59"/>
      <c r="J190" s="59"/>
      <c r="K190" s="59"/>
      <c r="L190" s="59"/>
      <c r="M190" s="59"/>
      <c r="N190" s="59"/>
      <c r="O190" s="59"/>
      <c r="P190" s="59"/>
      <c r="Q190" s="59"/>
      <c r="R190" s="121">
        <v>0.28154351285678397</v>
      </c>
      <c r="S190" s="59"/>
      <c r="T190" s="59"/>
      <c r="U190" s="59"/>
      <c r="V190" s="59"/>
      <c r="W190" s="59"/>
      <c r="X190" s="59"/>
      <c r="Y190" s="58">
        <v>54243</v>
      </c>
      <c r="Z190" s="59"/>
      <c r="AA190" s="59"/>
      <c r="AB190" s="59"/>
      <c r="AC190" s="59"/>
      <c r="AD190" s="59"/>
      <c r="AE190" s="59"/>
      <c r="AF190" s="121">
        <v>0.24330870776311009</v>
      </c>
      <c r="AG190" s="59"/>
      <c r="AH190" s="59"/>
      <c r="AI190" s="1"/>
    </row>
    <row r="191" spans="2:35" ht="11.25" customHeight="1" x14ac:dyDescent="0.2">
      <c r="B191" s="61" t="s">
        <v>1105</v>
      </c>
      <c r="C191" s="59"/>
      <c r="D191" s="59"/>
      <c r="E191" s="59"/>
      <c r="F191" s="59"/>
      <c r="G191" s="142">
        <v>8362643998.0599766</v>
      </c>
      <c r="H191" s="59"/>
      <c r="I191" s="59"/>
      <c r="J191" s="59"/>
      <c r="K191" s="59"/>
      <c r="L191" s="59"/>
      <c r="M191" s="59"/>
      <c r="N191" s="59"/>
      <c r="O191" s="59"/>
      <c r="P191" s="59"/>
      <c r="Q191" s="59"/>
      <c r="R191" s="121">
        <v>0.5516073224235527</v>
      </c>
      <c r="S191" s="59"/>
      <c r="T191" s="59"/>
      <c r="U191" s="59"/>
      <c r="V191" s="59"/>
      <c r="W191" s="59"/>
      <c r="X191" s="59"/>
      <c r="Y191" s="58">
        <v>115832</v>
      </c>
      <c r="Z191" s="59"/>
      <c r="AA191" s="59"/>
      <c r="AB191" s="59"/>
      <c r="AC191" s="59"/>
      <c r="AD191" s="59"/>
      <c r="AE191" s="59"/>
      <c r="AF191" s="121">
        <v>0.51956813298705029</v>
      </c>
      <c r="AG191" s="59"/>
      <c r="AH191" s="59"/>
      <c r="AI191" s="1"/>
    </row>
    <row r="192" spans="2:35" ht="11.25" customHeight="1" x14ac:dyDescent="0.2">
      <c r="B192" s="61" t="s">
        <v>1106</v>
      </c>
      <c r="C192" s="59"/>
      <c r="D192" s="59"/>
      <c r="E192" s="59"/>
      <c r="F192" s="59"/>
      <c r="G192" s="142">
        <v>1142944766.2099926</v>
      </c>
      <c r="H192" s="59"/>
      <c r="I192" s="59"/>
      <c r="J192" s="59"/>
      <c r="K192" s="59"/>
      <c r="L192" s="59"/>
      <c r="M192" s="59"/>
      <c r="N192" s="59"/>
      <c r="O192" s="59"/>
      <c r="P192" s="59"/>
      <c r="Q192" s="59"/>
      <c r="R192" s="121">
        <v>7.5389637812319304E-2</v>
      </c>
      <c r="S192" s="59"/>
      <c r="T192" s="59"/>
      <c r="U192" s="59"/>
      <c r="V192" s="59"/>
      <c r="W192" s="59"/>
      <c r="X192" s="59"/>
      <c r="Y192" s="58">
        <v>20801</v>
      </c>
      <c r="Z192" s="59"/>
      <c r="AA192" s="59"/>
      <c r="AB192" s="59"/>
      <c r="AC192" s="59"/>
      <c r="AD192" s="59"/>
      <c r="AE192" s="59"/>
      <c r="AF192" s="121">
        <v>9.3303549401405769E-2</v>
      </c>
      <c r="AG192" s="59"/>
      <c r="AH192" s="59"/>
      <c r="AI192" s="1"/>
    </row>
    <row r="193" spans="2:35" ht="11.25" customHeight="1" x14ac:dyDescent="0.2">
      <c r="B193" s="61" t="s">
        <v>1107</v>
      </c>
      <c r="C193" s="59"/>
      <c r="D193" s="59"/>
      <c r="E193" s="59"/>
      <c r="F193" s="59"/>
      <c r="G193" s="142">
        <v>525544257.85000086</v>
      </c>
      <c r="H193" s="59"/>
      <c r="I193" s="59"/>
      <c r="J193" s="59"/>
      <c r="K193" s="59"/>
      <c r="L193" s="59"/>
      <c r="M193" s="59"/>
      <c r="N193" s="59"/>
      <c r="O193" s="59"/>
      <c r="P193" s="59"/>
      <c r="Q193" s="59"/>
      <c r="R193" s="121">
        <v>3.4665359538797028E-2</v>
      </c>
      <c r="S193" s="59"/>
      <c r="T193" s="59"/>
      <c r="U193" s="59"/>
      <c r="V193" s="59"/>
      <c r="W193" s="59"/>
      <c r="X193" s="59"/>
      <c r="Y193" s="58">
        <v>13087</v>
      </c>
      <c r="Z193" s="59"/>
      <c r="AA193" s="59"/>
      <c r="AB193" s="59"/>
      <c r="AC193" s="59"/>
      <c r="AD193" s="59"/>
      <c r="AE193" s="59"/>
      <c r="AF193" s="121">
        <v>5.8702156195192409E-2</v>
      </c>
      <c r="AG193" s="59"/>
      <c r="AH193" s="59"/>
      <c r="AI193" s="1"/>
    </row>
    <row r="194" spans="2:35" ht="11.25" customHeight="1" x14ac:dyDescent="0.2">
      <c r="B194" s="61" t="s">
        <v>1108</v>
      </c>
      <c r="C194" s="59"/>
      <c r="D194" s="59"/>
      <c r="E194" s="59"/>
      <c r="F194" s="59"/>
      <c r="G194" s="142">
        <v>128372074.17</v>
      </c>
      <c r="H194" s="59"/>
      <c r="I194" s="59"/>
      <c r="J194" s="59"/>
      <c r="K194" s="59"/>
      <c r="L194" s="59"/>
      <c r="M194" s="59"/>
      <c r="N194" s="59"/>
      <c r="O194" s="59"/>
      <c r="P194" s="59"/>
      <c r="Q194" s="59"/>
      <c r="R194" s="121">
        <v>8.4675344452422741E-3</v>
      </c>
      <c r="S194" s="59"/>
      <c r="T194" s="59"/>
      <c r="U194" s="59"/>
      <c r="V194" s="59"/>
      <c r="W194" s="59"/>
      <c r="X194" s="59"/>
      <c r="Y194" s="58">
        <v>4401</v>
      </c>
      <c r="Z194" s="59"/>
      <c r="AA194" s="59"/>
      <c r="AB194" s="59"/>
      <c r="AC194" s="59"/>
      <c r="AD194" s="59"/>
      <c r="AE194" s="59"/>
      <c r="AF194" s="121">
        <v>1.9740825965847159E-2</v>
      </c>
      <c r="AG194" s="59"/>
      <c r="AH194" s="59"/>
      <c r="AI194" s="1"/>
    </row>
    <row r="195" spans="2:35" ht="11.25" customHeight="1" x14ac:dyDescent="0.2">
      <c r="B195" s="61" t="s">
        <v>1109</v>
      </c>
      <c r="C195" s="59"/>
      <c r="D195" s="59"/>
      <c r="E195" s="59"/>
      <c r="F195" s="59"/>
      <c r="G195" s="142">
        <v>46151532.729999967</v>
      </c>
      <c r="H195" s="59"/>
      <c r="I195" s="59"/>
      <c r="J195" s="59"/>
      <c r="K195" s="59"/>
      <c r="L195" s="59"/>
      <c r="M195" s="59"/>
      <c r="N195" s="59"/>
      <c r="O195" s="59"/>
      <c r="P195" s="59"/>
      <c r="Q195" s="59"/>
      <c r="R195" s="121">
        <v>3.0441955200824103E-3</v>
      </c>
      <c r="S195" s="59"/>
      <c r="T195" s="59"/>
      <c r="U195" s="59"/>
      <c r="V195" s="59"/>
      <c r="W195" s="59"/>
      <c r="X195" s="59"/>
      <c r="Y195" s="58">
        <v>1528</v>
      </c>
      <c r="Z195" s="59"/>
      <c r="AA195" s="59"/>
      <c r="AB195" s="59"/>
      <c r="AC195" s="59"/>
      <c r="AD195" s="59"/>
      <c r="AE195" s="59"/>
      <c r="AF195" s="121">
        <v>6.8538927688739969E-3</v>
      </c>
      <c r="AG195" s="59"/>
      <c r="AH195" s="59"/>
      <c r="AI195" s="1"/>
    </row>
    <row r="196" spans="2:35" ht="11.25" customHeight="1" x14ac:dyDescent="0.2">
      <c r="B196" s="61" t="s">
        <v>1110</v>
      </c>
      <c r="C196" s="59"/>
      <c r="D196" s="59"/>
      <c r="E196" s="59"/>
      <c r="F196" s="59"/>
      <c r="G196" s="142">
        <v>18022278.500000004</v>
      </c>
      <c r="H196" s="59"/>
      <c r="I196" s="59"/>
      <c r="J196" s="59"/>
      <c r="K196" s="59"/>
      <c r="L196" s="59"/>
      <c r="M196" s="59"/>
      <c r="N196" s="59"/>
      <c r="O196" s="59"/>
      <c r="P196" s="59"/>
      <c r="Q196" s="59"/>
      <c r="R196" s="121">
        <v>1.1887652744350706E-3</v>
      </c>
      <c r="S196" s="59"/>
      <c r="T196" s="59"/>
      <c r="U196" s="59"/>
      <c r="V196" s="59"/>
      <c r="W196" s="59"/>
      <c r="X196" s="59"/>
      <c r="Y196" s="58">
        <v>713</v>
      </c>
      <c r="Z196" s="59"/>
      <c r="AA196" s="59"/>
      <c r="AB196" s="59"/>
      <c r="AC196" s="59"/>
      <c r="AD196" s="59"/>
      <c r="AE196" s="59"/>
      <c r="AF196" s="121">
        <v>3.1981842566800784E-3</v>
      </c>
      <c r="AG196" s="59"/>
      <c r="AH196" s="59"/>
      <c r="AI196" s="1"/>
    </row>
    <row r="197" spans="2:35" ht="11.25" customHeight="1" x14ac:dyDescent="0.2">
      <c r="B197" s="61" t="s">
        <v>1111</v>
      </c>
      <c r="C197" s="59"/>
      <c r="D197" s="59"/>
      <c r="E197" s="59"/>
      <c r="F197" s="59"/>
      <c r="G197" s="142">
        <v>7304652.4999999953</v>
      </c>
      <c r="H197" s="59"/>
      <c r="I197" s="59"/>
      <c r="J197" s="59"/>
      <c r="K197" s="59"/>
      <c r="L197" s="59"/>
      <c r="M197" s="59"/>
      <c r="N197" s="59"/>
      <c r="O197" s="59"/>
      <c r="P197" s="59"/>
      <c r="Q197" s="59"/>
      <c r="R197" s="121">
        <v>4.8182127658360829E-4</v>
      </c>
      <c r="S197" s="59"/>
      <c r="T197" s="59"/>
      <c r="U197" s="59"/>
      <c r="V197" s="59"/>
      <c r="W197" s="59"/>
      <c r="X197" s="59"/>
      <c r="Y197" s="58">
        <v>327</v>
      </c>
      <c r="Z197" s="59"/>
      <c r="AA197" s="59"/>
      <c r="AB197" s="59"/>
      <c r="AC197" s="59"/>
      <c r="AD197" s="59"/>
      <c r="AE197" s="59"/>
      <c r="AF197" s="121">
        <v>1.4667689367943697E-3</v>
      </c>
      <c r="AG197" s="59"/>
      <c r="AH197" s="59"/>
      <c r="AI197" s="1"/>
    </row>
    <row r="198" spans="2:35" ht="11.25" customHeight="1" x14ac:dyDescent="0.2">
      <c r="B198" s="61" t="s">
        <v>1112</v>
      </c>
      <c r="C198" s="59"/>
      <c r="D198" s="59"/>
      <c r="E198" s="59"/>
      <c r="F198" s="59"/>
      <c r="G198" s="142">
        <v>3497483.040000001</v>
      </c>
      <c r="H198" s="59"/>
      <c r="I198" s="59"/>
      <c r="J198" s="59"/>
      <c r="K198" s="59"/>
      <c r="L198" s="59"/>
      <c r="M198" s="59"/>
      <c r="N198" s="59"/>
      <c r="O198" s="59"/>
      <c r="P198" s="59"/>
      <c r="Q198" s="59"/>
      <c r="R198" s="121">
        <v>2.3069704454281988E-4</v>
      </c>
      <c r="S198" s="59"/>
      <c r="T198" s="59"/>
      <c r="U198" s="59"/>
      <c r="V198" s="59"/>
      <c r="W198" s="59"/>
      <c r="X198" s="59"/>
      <c r="Y198" s="58">
        <v>153</v>
      </c>
      <c r="Z198" s="59"/>
      <c r="AA198" s="59"/>
      <c r="AB198" s="59"/>
      <c r="AC198" s="59"/>
      <c r="AD198" s="59"/>
      <c r="AE198" s="59"/>
      <c r="AF198" s="121">
        <v>6.8628638327076022E-4</v>
      </c>
      <c r="AG198" s="59"/>
      <c r="AH198" s="59"/>
      <c r="AI198" s="1"/>
    </row>
    <row r="199" spans="2:35" ht="11.25" customHeight="1" x14ac:dyDescent="0.2">
      <c r="B199" s="61" t="s">
        <v>1113</v>
      </c>
      <c r="C199" s="59"/>
      <c r="D199" s="59"/>
      <c r="E199" s="59"/>
      <c r="F199" s="59"/>
      <c r="G199" s="142">
        <v>636790.51000000013</v>
      </c>
      <c r="H199" s="59"/>
      <c r="I199" s="59"/>
      <c r="J199" s="59"/>
      <c r="K199" s="59"/>
      <c r="L199" s="59"/>
      <c r="M199" s="59"/>
      <c r="N199" s="59"/>
      <c r="O199" s="59"/>
      <c r="P199" s="59"/>
      <c r="Q199" s="59"/>
      <c r="R199" s="121">
        <v>4.2003259764174578E-5</v>
      </c>
      <c r="S199" s="59"/>
      <c r="T199" s="59"/>
      <c r="U199" s="59"/>
      <c r="V199" s="59"/>
      <c r="W199" s="59"/>
      <c r="X199" s="59"/>
      <c r="Y199" s="58">
        <v>48</v>
      </c>
      <c r="Z199" s="59"/>
      <c r="AA199" s="59"/>
      <c r="AB199" s="59"/>
      <c r="AC199" s="59"/>
      <c r="AD199" s="59"/>
      <c r="AE199" s="59"/>
      <c r="AF199" s="121">
        <v>2.1530553200651298E-4</v>
      </c>
      <c r="AG199" s="59"/>
      <c r="AH199" s="59"/>
      <c r="AI199" s="1"/>
    </row>
    <row r="200" spans="2:35" ht="11.25" customHeight="1" x14ac:dyDescent="0.2">
      <c r="B200" s="61" t="s">
        <v>1114</v>
      </c>
      <c r="C200" s="59"/>
      <c r="D200" s="59"/>
      <c r="E200" s="59"/>
      <c r="F200" s="59"/>
      <c r="G200" s="142">
        <v>90440.43</v>
      </c>
      <c r="H200" s="59"/>
      <c r="I200" s="59"/>
      <c r="J200" s="59"/>
      <c r="K200" s="59"/>
      <c r="L200" s="59"/>
      <c r="M200" s="59"/>
      <c r="N200" s="59"/>
      <c r="O200" s="59"/>
      <c r="P200" s="59"/>
      <c r="Q200" s="59"/>
      <c r="R200" s="121">
        <v>5.9655299738585086E-6</v>
      </c>
      <c r="S200" s="59"/>
      <c r="T200" s="59"/>
      <c r="U200" s="59"/>
      <c r="V200" s="59"/>
      <c r="W200" s="59"/>
      <c r="X200" s="59"/>
      <c r="Y200" s="58">
        <v>18</v>
      </c>
      <c r="Z200" s="59"/>
      <c r="AA200" s="59"/>
      <c r="AB200" s="59"/>
      <c r="AC200" s="59"/>
      <c r="AD200" s="59"/>
      <c r="AE200" s="59"/>
      <c r="AF200" s="121">
        <v>8.0739574502442378E-5</v>
      </c>
      <c r="AG200" s="59"/>
      <c r="AH200" s="59"/>
      <c r="AI200" s="1"/>
    </row>
    <row r="201" spans="2:35" ht="11.25" customHeight="1" x14ac:dyDescent="0.2">
      <c r="B201" s="61" t="s">
        <v>1115</v>
      </c>
      <c r="C201" s="59"/>
      <c r="D201" s="59"/>
      <c r="E201" s="59"/>
      <c r="F201" s="59"/>
      <c r="G201" s="142">
        <v>18638.84</v>
      </c>
      <c r="H201" s="59"/>
      <c r="I201" s="59"/>
      <c r="J201" s="59"/>
      <c r="K201" s="59"/>
      <c r="L201" s="59"/>
      <c r="M201" s="59"/>
      <c r="N201" s="59"/>
      <c r="O201" s="59"/>
      <c r="P201" s="59"/>
      <c r="Q201" s="59"/>
      <c r="R201" s="121">
        <v>1.2294342109823332E-6</v>
      </c>
      <c r="S201" s="59"/>
      <c r="T201" s="59"/>
      <c r="U201" s="59"/>
      <c r="V201" s="59"/>
      <c r="W201" s="59"/>
      <c r="X201" s="59"/>
      <c r="Y201" s="58">
        <v>7</v>
      </c>
      <c r="Z201" s="59"/>
      <c r="AA201" s="59"/>
      <c r="AB201" s="59"/>
      <c r="AC201" s="59"/>
      <c r="AD201" s="59"/>
      <c r="AE201" s="59"/>
      <c r="AF201" s="121">
        <v>3.139872341761648E-5</v>
      </c>
      <c r="AG201" s="59"/>
      <c r="AH201" s="59"/>
      <c r="AI201" s="1"/>
    </row>
    <row r="202" spans="2:35" ht="11.25" customHeight="1" x14ac:dyDescent="0.2">
      <c r="B202" s="61" t="s">
        <v>1116</v>
      </c>
      <c r="C202" s="59"/>
      <c r="D202" s="59"/>
      <c r="E202" s="59"/>
      <c r="F202" s="59"/>
      <c r="G202" s="142">
        <v>18178.8</v>
      </c>
      <c r="H202" s="59"/>
      <c r="I202" s="59"/>
      <c r="J202" s="59"/>
      <c r="K202" s="59"/>
      <c r="L202" s="59"/>
      <c r="M202" s="59"/>
      <c r="N202" s="59"/>
      <c r="O202" s="59"/>
      <c r="P202" s="59"/>
      <c r="Q202" s="59"/>
      <c r="R202" s="121">
        <v>1.1990895696623629E-6</v>
      </c>
      <c r="S202" s="59"/>
      <c r="T202" s="59"/>
      <c r="U202" s="59"/>
      <c r="V202" s="59"/>
      <c r="W202" s="59"/>
      <c r="X202" s="59"/>
      <c r="Y202" s="58">
        <v>2</v>
      </c>
      <c r="Z202" s="59"/>
      <c r="AA202" s="59"/>
      <c r="AB202" s="59"/>
      <c r="AC202" s="59"/>
      <c r="AD202" s="59"/>
      <c r="AE202" s="59"/>
      <c r="AF202" s="121">
        <v>8.9710638336047086E-6</v>
      </c>
      <c r="AG202" s="59"/>
      <c r="AH202" s="59"/>
      <c r="AI202" s="1"/>
    </row>
    <row r="203" spans="2:35" ht="11.25" customHeight="1" x14ac:dyDescent="0.2">
      <c r="B203" s="61" t="s">
        <v>1117</v>
      </c>
      <c r="C203" s="59"/>
      <c r="D203" s="59"/>
      <c r="E203" s="59"/>
      <c r="F203" s="59"/>
      <c r="G203" s="142">
        <v>3776.33</v>
      </c>
      <c r="H203" s="59"/>
      <c r="I203" s="59"/>
      <c r="J203" s="59"/>
      <c r="K203" s="59"/>
      <c r="L203" s="59"/>
      <c r="M203" s="59"/>
      <c r="N203" s="59"/>
      <c r="O203" s="59"/>
      <c r="P203" s="59"/>
      <c r="Q203" s="59"/>
      <c r="R203" s="121">
        <v>2.4909003424885424E-7</v>
      </c>
      <c r="S203" s="59"/>
      <c r="T203" s="59"/>
      <c r="U203" s="59"/>
      <c r="V203" s="59"/>
      <c r="W203" s="59"/>
      <c r="X203" s="59"/>
      <c r="Y203" s="58">
        <v>2</v>
      </c>
      <c r="Z203" s="59"/>
      <c r="AA203" s="59"/>
      <c r="AB203" s="59"/>
      <c r="AC203" s="59"/>
      <c r="AD203" s="59"/>
      <c r="AE203" s="59"/>
      <c r="AF203" s="121">
        <v>8.9710638336047086E-6</v>
      </c>
      <c r="AG203" s="59"/>
      <c r="AH203" s="59"/>
      <c r="AI203" s="1"/>
    </row>
    <row r="204" spans="2:35" ht="11.25" customHeight="1" x14ac:dyDescent="0.2">
      <c r="B204" s="61" t="s">
        <v>1118</v>
      </c>
      <c r="C204" s="59"/>
      <c r="D204" s="59"/>
      <c r="E204" s="59"/>
      <c r="F204" s="59"/>
      <c r="G204" s="142">
        <v>42042.740000000005</v>
      </c>
      <c r="H204" s="59"/>
      <c r="I204" s="59"/>
      <c r="J204" s="59"/>
      <c r="K204" s="59"/>
      <c r="L204" s="59"/>
      <c r="M204" s="59"/>
      <c r="N204" s="59"/>
      <c r="O204" s="59"/>
      <c r="P204" s="59"/>
      <c r="Q204" s="59"/>
      <c r="R204" s="121">
        <v>2.7731759529796588E-6</v>
      </c>
      <c r="S204" s="59"/>
      <c r="T204" s="59"/>
      <c r="U204" s="59"/>
      <c r="V204" s="59"/>
      <c r="W204" s="59"/>
      <c r="X204" s="59"/>
      <c r="Y204" s="58">
        <v>2</v>
      </c>
      <c r="Z204" s="59"/>
      <c r="AA204" s="59"/>
      <c r="AB204" s="59"/>
      <c r="AC204" s="59"/>
      <c r="AD204" s="59"/>
      <c r="AE204" s="59"/>
      <c r="AF204" s="121">
        <v>8.9710638336047086E-6</v>
      </c>
      <c r="AG204" s="59"/>
      <c r="AH204" s="59"/>
      <c r="AI204" s="1"/>
    </row>
    <row r="205" spans="2:35" ht="11.25" customHeight="1" x14ac:dyDescent="0.2">
      <c r="B205" s="61" t="s">
        <v>1119</v>
      </c>
      <c r="C205" s="59"/>
      <c r="D205" s="59"/>
      <c r="E205" s="59"/>
      <c r="F205" s="59"/>
      <c r="G205" s="142">
        <v>25086.82</v>
      </c>
      <c r="H205" s="59"/>
      <c r="I205" s="59"/>
      <c r="J205" s="59"/>
      <c r="K205" s="59"/>
      <c r="L205" s="59"/>
      <c r="M205" s="59"/>
      <c r="N205" s="59"/>
      <c r="O205" s="59"/>
      <c r="P205" s="59"/>
      <c r="Q205" s="59"/>
      <c r="R205" s="121">
        <v>1.6547486191606244E-6</v>
      </c>
      <c r="S205" s="59"/>
      <c r="T205" s="59"/>
      <c r="U205" s="59"/>
      <c r="V205" s="59"/>
      <c r="W205" s="59"/>
      <c r="X205" s="59"/>
      <c r="Y205" s="58">
        <v>1</v>
      </c>
      <c r="Z205" s="59"/>
      <c r="AA205" s="59"/>
      <c r="AB205" s="59"/>
      <c r="AC205" s="59"/>
      <c r="AD205" s="59"/>
      <c r="AE205" s="59"/>
      <c r="AF205" s="121">
        <v>4.4855319168023543E-6</v>
      </c>
      <c r="AG205" s="59"/>
      <c r="AH205" s="59"/>
      <c r="AI205" s="1"/>
    </row>
    <row r="206" spans="2:35" ht="11.25" customHeight="1" x14ac:dyDescent="0.2">
      <c r="B206" s="143"/>
      <c r="C206" s="144"/>
      <c r="D206" s="144"/>
      <c r="E206" s="144"/>
      <c r="F206" s="144"/>
      <c r="G206" s="145">
        <v>15160502150.91</v>
      </c>
      <c r="H206" s="144"/>
      <c r="I206" s="144"/>
      <c r="J206" s="144"/>
      <c r="K206" s="144"/>
      <c r="L206" s="144"/>
      <c r="M206" s="144"/>
      <c r="N206" s="144"/>
      <c r="O206" s="144"/>
      <c r="P206" s="144"/>
      <c r="Q206" s="144"/>
      <c r="R206" s="146">
        <v>1.0000000000000204</v>
      </c>
      <c r="S206" s="144"/>
      <c r="T206" s="144"/>
      <c r="U206" s="144"/>
      <c r="V206" s="144"/>
      <c r="W206" s="144"/>
      <c r="X206" s="144"/>
      <c r="Y206" s="147">
        <v>222939</v>
      </c>
      <c r="Z206" s="144"/>
      <c r="AA206" s="144"/>
      <c r="AB206" s="144"/>
      <c r="AC206" s="144"/>
      <c r="AD206" s="144"/>
      <c r="AE206" s="144"/>
      <c r="AF206" s="146">
        <v>1</v>
      </c>
      <c r="AG206" s="144"/>
      <c r="AH206" s="144"/>
      <c r="AI206" s="1"/>
    </row>
    <row r="207" spans="2:35" ht="9" customHeight="1"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2:35" ht="18.75" customHeight="1" x14ac:dyDescent="0.2">
      <c r="B208" s="71" t="s">
        <v>1041</v>
      </c>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3"/>
    </row>
    <row r="209" spans="2:35" ht="8.25" customHeight="1"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2:35" ht="12.75" customHeight="1" x14ac:dyDescent="0.2">
      <c r="B210" s="66"/>
      <c r="C210" s="67"/>
      <c r="D210" s="67"/>
      <c r="E210" s="67"/>
      <c r="F210" s="66" t="s">
        <v>1049</v>
      </c>
      <c r="G210" s="67"/>
      <c r="H210" s="67"/>
      <c r="I210" s="67"/>
      <c r="J210" s="67"/>
      <c r="K210" s="67"/>
      <c r="L210" s="67"/>
      <c r="M210" s="67"/>
      <c r="N210" s="67"/>
      <c r="O210" s="67"/>
      <c r="P210" s="67"/>
      <c r="Q210" s="66" t="s">
        <v>1050</v>
      </c>
      <c r="R210" s="67"/>
      <c r="S210" s="67"/>
      <c r="T210" s="67"/>
      <c r="U210" s="67"/>
      <c r="V210" s="67"/>
      <c r="W210" s="67"/>
      <c r="X210" s="66" t="s">
        <v>1051</v>
      </c>
      <c r="Y210" s="67"/>
      <c r="Z210" s="67"/>
      <c r="AA210" s="67"/>
      <c r="AB210" s="67"/>
      <c r="AC210" s="67"/>
      <c r="AD210" s="67"/>
      <c r="AE210" s="67"/>
      <c r="AF210" s="66" t="s">
        <v>1050</v>
      </c>
      <c r="AG210" s="67"/>
      <c r="AH210" s="67"/>
      <c r="AI210" s="67"/>
    </row>
    <row r="211" spans="2:35" ht="11.25" customHeight="1" x14ac:dyDescent="0.2">
      <c r="B211" s="61" t="s">
        <v>897</v>
      </c>
      <c r="C211" s="59"/>
      <c r="D211" s="59"/>
      <c r="E211" s="59"/>
      <c r="F211" s="142">
        <v>12403045038.110064</v>
      </c>
      <c r="G211" s="59"/>
      <c r="H211" s="59"/>
      <c r="I211" s="59"/>
      <c r="J211" s="59"/>
      <c r="K211" s="59"/>
      <c r="L211" s="59"/>
      <c r="M211" s="59"/>
      <c r="N211" s="59"/>
      <c r="O211" s="59"/>
      <c r="P211" s="59"/>
      <c r="Q211" s="121">
        <v>0.81811571375724768</v>
      </c>
      <c r="R211" s="59"/>
      <c r="S211" s="59"/>
      <c r="T211" s="59"/>
      <c r="U211" s="59"/>
      <c r="V211" s="59"/>
      <c r="W211" s="59"/>
      <c r="X211" s="58">
        <v>180333</v>
      </c>
      <c r="Y211" s="59"/>
      <c r="Z211" s="59"/>
      <c r="AA211" s="59"/>
      <c r="AB211" s="59"/>
      <c r="AC211" s="59"/>
      <c r="AD211" s="59"/>
      <c r="AE211" s="59"/>
      <c r="AF211" s="121">
        <v>0.80888942715271894</v>
      </c>
      <c r="AG211" s="59"/>
      <c r="AH211" s="59"/>
      <c r="AI211" s="59"/>
    </row>
    <row r="212" spans="2:35" ht="11.25" customHeight="1" x14ac:dyDescent="0.2">
      <c r="B212" s="61" t="s">
        <v>1120</v>
      </c>
      <c r="C212" s="59"/>
      <c r="D212" s="59"/>
      <c r="E212" s="59"/>
      <c r="F212" s="142">
        <v>31456874.70000001</v>
      </c>
      <c r="G212" s="59"/>
      <c r="H212" s="59"/>
      <c r="I212" s="59"/>
      <c r="J212" s="59"/>
      <c r="K212" s="59"/>
      <c r="L212" s="59"/>
      <c r="M212" s="59"/>
      <c r="N212" s="59"/>
      <c r="O212" s="59"/>
      <c r="P212" s="59"/>
      <c r="Q212" s="121">
        <v>2.0749230063010628E-3</v>
      </c>
      <c r="R212" s="59"/>
      <c r="S212" s="59"/>
      <c r="T212" s="59"/>
      <c r="U212" s="59"/>
      <c r="V212" s="59"/>
      <c r="W212" s="59"/>
      <c r="X212" s="58">
        <v>1451</v>
      </c>
      <c r="Y212" s="59"/>
      <c r="Z212" s="59"/>
      <c r="AA212" s="59"/>
      <c r="AB212" s="59"/>
      <c r="AC212" s="59"/>
      <c r="AD212" s="59"/>
      <c r="AE212" s="59"/>
      <c r="AF212" s="121">
        <v>6.5085068112802156E-3</v>
      </c>
      <c r="AG212" s="59"/>
      <c r="AH212" s="59"/>
      <c r="AI212" s="59"/>
    </row>
    <row r="213" spans="2:35" ht="11.25" customHeight="1" x14ac:dyDescent="0.2">
      <c r="B213" s="61" t="s">
        <v>1121</v>
      </c>
      <c r="C213" s="59"/>
      <c r="D213" s="59"/>
      <c r="E213" s="59"/>
      <c r="F213" s="142">
        <v>2726000238.0999842</v>
      </c>
      <c r="G213" s="59"/>
      <c r="H213" s="59"/>
      <c r="I213" s="59"/>
      <c r="J213" s="59"/>
      <c r="K213" s="59"/>
      <c r="L213" s="59"/>
      <c r="M213" s="59"/>
      <c r="N213" s="59"/>
      <c r="O213" s="59"/>
      <c r="P213" s="59"/>
      <c r="Q213" s="121">
        <v>0.17980936323645116</v>
      </c>
      <c r="R213" s="59"/>
      <c r="S213" s="59"/>
      <c r="T213" s="59"/>
      <c r="U213" s="59"/>
      <c r="V213" s="59"/>
      <c r="W213" s="59"/>
      <c r="X213" s="58">
        <v>41155</v>
      </c>
      <c r="Y213" s="59"/>
      <c r="Z213" s="59"/>
      <c r="AA213" s="59"/>
      <c r="AB213" s="59"/>
      <c r="AC213" s="59"/>
      <c r="AD213" s="59"/>
      <c r="AE213" s="59"/>
      <c r="AF213" s="121">
        <v>0.18460206603600088</v>
      </c>
      <c r="AG213" s="59"/>
      <c r="AH213" s="59"/>
      <c r="AI213" s="59"/>
    </row>
    <row r="214" spans="2:35" ht="12.75" customHeight="1" x14ac:dyDescent="0.2">
      <c r="B214" s="143"/>
      <c r="C214" s="144"/>
      <c r="D214" s="144"/>
      <c r="E214" s="144"/>
      <c r="F214" s="145">
        <v>15160502150.910049</v>
      </c>
      <c r="G214" s="144"/>
      <c r="H214" s="144"/>
      <c r="I214" s="144"/>
      <c r="J214" s="144"/>
      <c r="K214" s="144"/>
      <c r="L214" s="144"/>
      <c r="M214" s="144"/>
      <c r="N214" s="144"/>
      <c r="O214" s="144"/>
      <c r="P214" s="144"/>
      <c r="Q214" s="146">
        <v>1.0000000000000171</v>
      </c>
      <c r="R214" s="144"/>
      <c r="S214" s="144"/>
      <c r="T214" s="144"/>
      <c r="U214" s="144"/>
      <c r="V214" s="144"/>
      <c r="W214" s="144"/>
      <c r="X214" s="147">
        <v>222939</v>
      </c>
      <c r="Y214" s="144"/>
      <c r="Z214" s="144"/>
      <c r="AA214" s="144"/>
      <c r="AB214" s="144"/>
      <c r="AC214" s="144"/>
      <c r="AD214" s="144"/>
      <c r="AE214" s="144"/>
      <c r="AF214" s="146">
        <v>1</v>
      </c>
      <c r="AG214" s="144"/>
      <c r="AH214" s="144"/>
      <c r="AI214" s="144"/>
    </row>
    <row r="215" spans="2:35" ht="9" customHeight="1"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2:35" ht="18.75" customHeight="1" x14ac:dyDescent="0.2">
      <c r="B216" s="71" t="s">
        <v>1042</v>
      </c>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3"/>
    </row>
    <row r="217" spans="2:35" ht="8.25" customHeight="1"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2:35" ht="12.75" customHeight="1" x14ac:dyDescent="0.2">
      <c r="B218" s="66"/>
      <c r="C218" s="67"/>
      <c r="D218" s="67"/>
      <c r="E218" s="67"/>
      <c r="F218" s="66" t="s">
        <v>1049</v>
      </c>
      <c r="G218" s="67"/>
      <c r="H218" s="67"/>
      <c r="I218" s="67"/>
      <c r="J218" s="67"/>
      <c r="K218" s="67"/>
      <c r="L218" s="67"/>
      <c r="M218" s="67"/>
      <c r="N218" s="67"/>
      <c r="O218" s="67"/>
      <c r="P218" s="67"/>
      <c r="Q218" s="66" t="s">
        <v>1050</v>
      </c>
      <c r="R218" s="67"/>
      <c r="S218" s="67"/>
      <c r="T218" s="67"/>
      <c r="U218" s="67"/>
      <c r="V218" s="67"/>
      <c r="W218" s="67"/>
      <c r="X218" s="66" t="s">
        <v>1051</v>
      </c>
      <c r="Y218" s="67"/>
      <c r="Z218" s="67"/>
      <c r="AA218" s="67"/>
      <c r="AB218" s="67"/>
      <c r="AC218" s="67"/>
      <c r="AD218" s="67"/>
      <c r="AE218" s="67"/>
      <c r="AF218" s="66" t="s">
        <v>1050</v>
      </c>
      <c r="AG218" s="67"/>
      <c r="AH218" s="67"/>
      <c r="AI218" s="67"/>
    </row>
    <row r="219" spans="2:35" ht="12" customHeight="1" x14ac:dyDescent="0.2">
      <c r="B219" s="61" t="s">
        <v>1122</v>
      </c>
      <c r="C219" s="59"/>
      <c r="D219" s="59"/>
      <c r="E219" s="59"/>
      <c r="F219" s="142">
        <v>529821149.95999902</v>
      </c>
      <c r="G219" s="59"/>
      <c r="H219" s="59"/>
      <c r="I219" s="59"/>
      <c r="J219" s="59"/>
      <c r="K219" s="59"/>
      <c r="L219" s="59"/>
      <c r="M219" s="59"/>
      <c r="N219" s="59"/>
      <c r="O219" s="59"/>
      <c r="P219" s="59"/>
      <c r="Q219" s="121">
        <v>3.4947467088231911E-2</v>
      </c>
      <c r="R219" s="59"/>
      <c r="S219" s="59"/>
      <c r="T219" s="59"/>
      <c r="U219" s="59"/>
      <c r="V219" s="59"/>
      <c r="W219" s="59"/>
      <c r="X219" s="58">
        <v>10848</v>
      </c>
      <c r="Y219" s="59"/>
      <c r="Z219" s="59"/>
      <c r="AA219" s="59"/>
      <c r="AB219" s="59"/>
      <c r="AC219" s="59"/>
      <c r="AD219" s="59"/>
      <c r="AE219" s="59"/>
      <c r="AF219" s="121">
        <v>4.8659050233471939E-2</v>
      </c>
      <c r="AG219" s="59"/>
      <c r="AH219" s="59"/>
      <c r="AI219" s="59"/>
    </row>
    <row r="220" spans="2:35" ht="12" customHeight="1" x14ac:dyDescent="0.2">
      <c r="B220" s="61" t="s">
        <v>1123</v>
      </c>
      <c r="C220" s="59"/>
      <c r="D220" s="59"/>
      <c r="E220" s="59"/>
      <c r="F220" s="142">
        <v>630271191.87000215</v>
      </c>
      <c r="G220" s="59"/>
      <c r="H220" s="59"/>
      <c r="I220" s="59"/>
      <c r="J220" s="59"/>
      <c r="K220" s="59"/>
      <c r="L220" s="59"/>
      <c r="M220" s="59"/>
      <c r="N220" s="59"/>
      <c r="O220" s="59"/>
      <c r="P220" s="59"/>
      <c r="Q220" s="121">
        <v>4.1573239830460844E-2</v>
      </c>
      <c r="R220" s="59"/>
      <c r="S220" s="59"/>
      <c r="T220" s="59"/>
      <c r="U220" s="59"/>
      <c r="V220" s="59"/>
      <c r="W220" s="59"/>
      <c r="X220" s="58">
        <v>12291</v>
      </c>
      <c r="Y220" s="59"/>
      <c r="Z220" s="59"/>
      <c r="AA220" s="59"/>
      <c r="AB220" s="59"/>
      <c r="AC220" s="59"/>
      <c r="AD220" s="59"/>
      <c r="AE220" s="59"/>
      <c r="AF220" s="121">
        <v>5.5131672789417732E-2</v>
      </c>
      <c r="AG220" s="59"/>
      <c r="AH220" s="59"/>
      <c r="AI220" s="59"/>
    </row>
    <row r="221" spans="2:35" ht="12" customHeight="1" x14ac:dyDescent="0.2">
      <c r="B221" s="61" t="s">
        <v>1124</v>
      </c>
      <c r="C221" s="59"/>
      <c r="D221" s="59"/>
      <c r="E221" s="59"/>
      <c r="F221" s="142">
        <v>358116554.15000057</v>
      </c>
      <c r="G221" s="59"/>
      <c r="H221" s="59"/>
      <c r="I221" s="59"/>
      <c r="J221" s="59"/>
      <c r="K221" s="59"/>
      <c r="L221" s="59"/>
      <c r="M221" s="59"/>
      <c r="N221" s="59"/>
      <c r="O221" s="59"/>
      <c r="P221" s="59"/>
      <c r="Q221" s="121">
        <v>2.362168156339749E-2</v>
      </c>
      <c r="R221" s="59"/>
      <c r="S221" s="59"/>
      <c r="T221" s="59"/>
      <c r="U221" s="59"/>
      <c r="V221" s="59"/>
      <c r="W221" s="59"/>
      <c r="X221" s="58">
        <v>3991</v>
      </c>
      <c r="Y221" s="59"/>
      <c r="Z221" s="59"/>
      <c r="AA221" s="59"/>
      <c r="AB221" s="59"/>
      <c r="AC221" s="59"/>
      <c r="AD221" s="59"/>
      <c r="AE221" s="59"/>
      <c r="AF221" s="121">
        <v>1.7901757879958194E-2</v>
      </c>
      <c r="AG221" s="59"/>
      <c r="AH221" s="59"/>
      <c r="AI221" s="59"/>
    </row>
    <row r="222" spans="2:35" ht="12" customHeight="1" x14ac:dyDescent="0.2">
      <c r="B222" s="61" t="s">
        <v>1125</v>
      </c>
      <c r="C222" s="59"/>
      <c r="D222" s="59"/>
      <c r="E222" s="59"/>
      <c r="F222" s="142">
        <v>281744243.93000001</v>
      </c>
      <c r="G222" s="59"/>
      <c r="H222" s="59"/>
      <c r="I222" s="59"/>
      <c r="J222" s="59"/>
      <c r="K222" s="59"/>
      <c r="L222" s="59"/>
      <c r="M222" s="59"/>
      <c r="N222" s="59"/>
      <c r="O222" s="59"/>
      <c r="P222" s="59"/>
      <c r="Q222" s="121">
        <v>1.8584097091605044E-2</v>
      </c>
      <c r="R222" s="59"/>
      <c r="S222" s="59"/>
      <c r="T222" s="59"/>
      <c r="U222" s="59"/>
      <c r="V222" s="59"/>
      <c r="W222" s="59"/>
      <c r="X222" s="58">
        <v>3161</v>
      </c>
      <c r="Y222" s="59"/>
      <c r="Z222" s="59"/>
      <c r="AA222" s="59"/>
      <c r="AB222" s="59"/>
      <c r="AC222" s="59"/>
      <c r="AD222" s="59"/>
      <c r="AE222" s="59"/>
      <c r="AF222" s="121">
        <v>1.4178766389012241E-2</v>
      </c>
      <c r="AG222" s="59"/>
      <c r="AH222" s="59"/>
      <c r="AI222" s="59"/>
    </row>
    <row r="223" spans="2:35" ht="12" customHeight="1" x14ac:dyDescent="0.2">
      <c r="B223" s="61" t="s">
        <v>1126</v>
      </c>
      <c r="C223" s="59"/>
      <c r="D223" s="59"/>
      <c r="E223" s="59"/>
      <c r="F223" s="142">
        <v>128029665.70000008</v>
      </c>
      <c r="G223" s="59"/>
      <c r="H223" s="59"/>
      <c r="I223" s="59"/>
      <c r="J223" s="59"/>
      <c r="K223" s="59"/>
      <c r="L223" s="59"/>
      <c r="M223" s="59"/>
      <c r="N223" s="59"/>
      <c r="O223" s="59"/>
      <c r="P223" s="59"/>
      <c r="Q223" s="121">
        <v>8.4449488826670895E-3</v>
      </c>
      <c r="R223" s="59"/>
      <c r="S223" s="59"/>
      <c r="T223" s="59"/>
      <c r="U223" s="59"/>
      <c r="V223" s="59"/>
      <c r="W223" s="59"/>
      <c r="X223" s="58">
        <v>1701</v>
      </c>
      <c r="Y223" s="59"/>
      <c r="Z223" s="59"/>
      <c r="AA223" s="59"/>
      <c r="AB223" s="59"/>
      <c r="AC223" s="59"/>
      <c r="AD223" s="59"/>
      <c r="AE223" s="59"/>
      <c r="AF223" s="121">
        <v>7.629889790480804E-3</v>
      </c>
      <c r="AG223" s="59"/>
      <c r="AH223" s="59"/>
      <c r="AI223" s="59"/>
    </row>
    <row r="224" spans="2:35" ht="12" customHeight="1" x14ac:dyDescent="0.2">
      <c r="B224" s="61" t="s">
        <v>1127</v>
      </c>
      <c r="C224" s="59"/>
      <c r="D224" s="59"/>
      <c r="E224" s="59"/>
      <c r="F224" s="142">
        <v>135875092.76000005</v>
      </c>
      <c r="G224" s="59"/>
      <c r="H224" s="59"/>
      <c r="I224" s="59"/>
      <c r="J224" s="59"/>
      <c r="K224" s="59"/>
      <c r="L224" s="59"/>
      <c r="M224" s="59"/>
      <c r="N224" s="59"/>
      <c r="O224" s="59"/>
      <c r="P224" s="59"/>
      <c r="Q224" s="121">
        <v>8.9624401228585639E-3</v>
      </c>
      <c r="R224" s="59"/>
      <c r="S224" s="59"/>
      <c r="T224" s="59"/>
      <c r="U224" s="59"/>
      <c r="V224" s="59"/>
      <c r="W224" s="59"/>
      <c r="X224" s="58">
        <v>1577</v>
      </c>
      <c r="Y224" s="59"/>
      <c r="Z224" s="59"/>
      <c r="AA224" s="59"/>
      <c r="AB224" s="59"/>
      <c r="AC224" s="59"/>
      <c r="AD224" s="59"/>
      <c r="AE224" s="59"/>
      <c r="AF224" s="121">
        <v>7.0736838327973119E-3</v>
      </c>
      <c r="AG224" s="59"/>
      <c r="AH224" s="59"/>
      <c r="AI224" s="59"/>
    </row>
    <row r="225" spans="2:35" ht="12" customHeight="1" x14ac:dyDescent="0.2">
      <c r="B225" s="61" t="s">
        <v>1128</v>
      </c>
      <c r="C225" s="59"/>
      <c r="D225" s="59"/>
      <c r="E225" s="59"/>
      <c r="F225" s="142">
        <v>85338232.559999943</v>
      </c>
      <c r="G225" s="59"/>
      <c r="H225" s="59"/>
      <c r="I225" s="59"/>
      <c r="J225" s="59"/>
      <c r="K225" s="59"/>
      <c r="L225" s="59"/>
      <c r="M225" s="59"/>
      <c r="N225" s="59"/>
      <c r="O225" s="59"/>
      <c r="P225" s="59"/>
      <c r="Q225" s="121">
        <v>5.6289845620237011E-3</v>
      </c>
      <c r="R225" s="59"/>
      <c r="S225" s="59"/>
      <c r="T225" s="59"/>
      <c r="U225" s="59"/>
      <c r="V225" s="59"/>
      <c r="W225" s="59"/>
      <c r="X225" s="58">
        <v>944</v>
      </c>
      <c r="Y225" s="59"/>
      <c r="Z225" s="59"/>
      <c r="AA225" s="59"/>
      <c r="AB225" s="59"/>
      <c r="AC225" s="59"/>
      <c r="AD225" s="59"/>
      <c r="AE225" s="59"/>
      <c r="AF225" s="121">
        <v>4.2343421294614219E-3</v>
      </c>
      <c r="AG225" s="59"/>
      <c r="AH225" s="59"/>
      <c r="AI225" s="59"/>
    </row>
    <row r="226" spans="2:35" ht="12" customHeight="1" x14ac:dyDescent="0.2">
      <c r="B226" s="61" t="s">
        <v>1129</v>
      </c>
      <c r="C226" s="59"/>
      <c r="D226" s="59"/>
      <c r="E226" s="59"/>
      <c r="F226" s="142">
        <v>50256221.20000001</v>
      </c>
      <c r="G226" s="59"/>
      <c r="H226" s="59"/>
      <c r="I226" s="59"/>
      <c r="J226" s="59"/>
      <c r="K226" s="59"/>
      <c r="L226" s="59"/>
      <c r="M226" s="59"/>
      <c r="N226" s="59"/>
      <c r="O226" s="59"/>
      <c r="P226" s="59"/>
      <c r="Q226" s="121">
        <v>3.3149443666008879E-3</v>
      </c>
      <c r="R226" s="59"/>
      <c r="S226" s="59"/>
      <c r="T226" s="59"/>
      <c r="U226" s="59"/>
      <c r="V226" s="59"/>
      <c r="W226" s="59"/>
      <c r="X226" s="58">
        <v>575</v>
      </c>
      <c r="Y226" s="59"/>
      <c r="Z226" s="59"/>
      <c r="AA226" s="59"/>
      <c r="AB226" s="59"/>
      <c r="AC226" s="59"/>
      <c r="AD226" s="59"/>
      <c r="AE226" s="59"/>
      <c r="AF226" s="121">
        <v>2.5791808521613536E-3</v>
      </c>
      <c r="AG226" s="59"/>
      <c r="AH226" s="59"/>
      <c r="AI226" s="59"/>
    </row>
    <row r="227" spans="2:35" ht="12" customHeight="1" x14ac:dyDescent="0.2">
      <c r="B227" s="61" t="s">
        <v>1130</v>
      </c>
      <c r="C227" s="59"/>
      <c r="D227" s="59"/>
      <c r="E227" s="59"/>
      <c r="F227" s="142">
        <v>96456658.209999993</v>
      </c>
      <c r="G227" s="59"/>
      <c r="H227" s="59"/>
      <c r="I227" s="59"/>
      <c r="J227" s="59"/>
      <c r="K227" s="59"/>
      <c r="L227" s="59"/>
      <c r="M227" s="59"/>
      <c r="N227" s="59"/>
      <c r="O227" s="59"/>
      <c r="P227" s="59"/>
      <c r="Q227" s="121">
        <v>6.3623656558242526E-3</v>
      </c>
      <c r="R227" s="59"/>
      <c r="S227" s="59"/>
      <c r="T227" s="59"/>
      <c r="U227" s="59"/>
      <c r="V227" s="59"/>
      <c r="W227" s="59"/>
      <c r="X227" s="58">
        <v>921</v>
      </c>
      <c r="Y227" s="59"/>
      <c r="Z227" s="59"/>
      <c r="AA227" s="59"/>
      <c r="AB227" s="59"/>
      <c r="AC227" s="59"/>
      <c r="AD227" s="59"/>
      <c r="AE227" s="59"/>
      <c r="AF227" s="121">
        <v>4.1311748953749682E-3</v>
      </c>
      <c r="AG227" s="59"/>
      <c r="AH227" s="59"/>
      <c r="AI227" s="59"/>
    </row>
    <row r="228" spans="2:35" ht="12" customHeight="1" x14ac:dyDescent="0.2">
      <c r="B228" s="61" t="s">
        <v>1131</v>
      </c>
      <c r="C228" s="59"/>
      <c r="D228" s="59"/>
      <c r="E228" s="59"/>
      <c r="F228" s="142">
        <v>10173835.739999996</v>
      </c>
      <c r="G228" s="59"/>
      <c r="H228" s="59"/>
      <c r="I228" s="59"/>
      <c r="J228" s="59"/>
      <c r="K228" s="59"/>
      <c r="L228" s="59"/>
      <c r="M228" s="59"/>
      <c r="N228" s="59"/>
      <c r="O228" s="59"/>
      <c r="P228" s="59"/>
      <c r="Q228" s="121">
        <v>6.7107511603032655E-4</v>
      </c>
      <c r="R228" s="59"/>
      <c r="S228" s="59"/>
      <c r="T228" s="59"/>
      <c r="U228" s="59"/>
      <c r="V228" s="59"/>
      <c r="W228" s="59"/>
      <c r="X228" s="58">
        <v>105</v>
      </c>
      <c r="Y228" s="59"/>
      <c r="Z228" s="59"/>
      <c r="AA228" s="59"/>
      <c r="AB228" s="59"/>
      <c r="AC228" s="59"/>
      <c r="AD228" s="59"/>
      <c r="AE228" s="59"/>
      <c r="AF228" s="121">
        <v>4.7098085126424716E-4</v>
      </c>
      <c r="AG228" s="59"/>
      <c r="AH228" s="59"/>
      <c r="AI228" s="59"/>
    </row>
    <row r="229" spans="2:35" ht="12" customHeight="1" x14ac:dyDescent="0.2">
      <c r="B229" s="61" t="s">
        <v>1132</v>
      </c>
      <c r="C229" s="59"/>
      <c r="D229" s="59"/>
      <c r="E229" s="59"/>
      <c r="F229" s="142">
        <v>50000</v>
      </c>
      <c r="G229" s="59"/>
      <c r="H229" s="59"/>
      <c r="I229" s="59"/>
      <c r="J229" s="59"/>
      <c r="K229" s="59"/>
      <c r="L229" s="59"/>
      <c r="M229" s="59"/>
      <c r="N229" s="59"/>
      <c r="O229" s="59"/>
      <c r="P229" s="59"/>
      <c r="Q229" s="121">
        <v>3.2980437918409268E-6</v>
      </c>
      <c r="R229" s="59"/>
      <c r="S229" s="59"/>
      <c r="T229" s="59"/>
      <c r="U229" s="59"/>
      <c r="V229" s="59"/>
      <c r="W229" s="59"/>
      <c r="X229" s="58">
        <v>1</v>
      </c>
      <c r="Y229" s="59"/>
      <c r="Z229" s="59"/>
      <c r="AA229" s="59"/>
      <c r="AB229" s="59"/>
      <c r="AC229" s="59"/>
      <c r="AD229" s="59"/>
      <c r="AE229" s="59"/>
      <c r="AF229" s="121">
        <v>4.4855319168023543E-6</v>
      </c>
      <c r="AG229" s="59"/>
      <c r="AH229" s="59"/>
      <c r="AI229" s="59"/>
    </row>
    <row r="230" spans="2:35" ht="12" customHeight="1" x14ac:dyDescent="0.2">
      <c r="B230" s="61" t="s">
        <v>1133</v>
      </c>
      <c r="C230" s="59"/>
      <c r="D230" s="59"/>
      <c r="E230" s="59"/>
      <c r="F230" s="142">
        <v>90240006.029999882</v>
      </c>
      <c r="G230" s="59"/>
      <c r="H230" s="59"/>
      <c r="I230" s="59"/>
      <c r="J230" s="59"/>
      <c r="K230" s="59"/>
      <c r="L230" s="59"/>
      <c r="M230" s="59"/>
      <c r="N230" s="59"/>
      <c r="O230" s="59"/>
      <c r="P230" s="59"/>
      <c r="Q230" s="121">
        <v>5.9523098332585778E-3</v>
      </c>
      <c r="R230" s="59"/>
      <c r="S230" s="59"/>
      <c r="T230" s="59"/>
      <c r="U230" s="59"/>
      <c r="V230" s="59"/>
      <c r="W230" s="59"/>
      <c r="X230" s="58">
        <v>1155</v>
      </c>
      <c r="Y230" s="59"/>
      <c r="Z230" s="59"/>
      <c r="AA230" s="59"/>
      <c r="AB230" s="59"/>
      <c r="AC230" s="59"/>
      <c r="AD230" s="59"/>
      <c r="AE230" s="59"/>
      <c r="AF230" s="121">
        <v>5.1807893639067189E-3</v>
      </c>
      <c r="AG230" s="59"/>
      <c r="AH230" s="59"/>
      <c r="AI230" s="59"/>
    </row>
    <row r="231" spans="2:35" ht="12" customHeight="1" x14ac:dyDescent="0.2">
      <c r="B231" s="61" t="s">
        <v>1134</v>
      </c>
      <c r="C231" s="59"/>
      <c r="D231" s="59"/>
      <c r="E231" s="59"/>
      <c r="F231" s="142">
        <v>278064099.78999996</v>
      </c>
      <c r="G231" s="59"/>
      <c r="H231" s="59"/>
      <c r="I231" s="59"/>
      <c r="J231" s="59"/>
      <c r="K231" s="59"/>
      <c r="L231" s="59"/>
      <c r="M231" s="59"/>
      <c r="N231" s="59"/>
      <c r="O231" s="59"/>
      <c r="P231" s="59"/>
      <c r="Q231" s="121">
        <v>1.8341351560924906E-2</v>
      </c>
      <c r="R231" s="59"/>
      <c r="S231" s="59"/>
      <c r="T231" s="59"/>
      <c r="U231" s="59"/>
      <c r="V231" s="59"/>
      <c r="W231" s="59"/>
      <c r="X231" s="58">
        <v>2947</v>
      </c>
      <c r="Y231" s="59"/>
      <c r="Z231" s="59"/>
      <c r="AA231" s="59"/>
      <c r="AB231" s="59"/>
      <c r="AC231" s="59"/>
      <c r="AD231" s="59"/>
      <c r="AE231" s="59"/>
      <c r="AF231" s="121">
        <v>1.3218862558816538E-2</v>
      </c>
      <c r="AG231" s="59"/>
      <c r="AH231" s="59"/>
      <c r="AI231" s="59"/>
    </row>
    <row r="232" spans="2:35" ht="12" customHeight="1" x14ac:dyDescent="0.2">
      <c r="B232" s="61" t="s">
        <v>1135</v>
      </c>
      <c r="C232" s="59"/>
      <c r="D232" s="59"/>
      <c r="E232" s="59"/>
      <c r="F232" s="142">
        <v>19293037.439999998</v>
      </c>
      <c r="G232" s="59"/>
      <c r="H232" s="59"/>
      <c r="I232" s="59"/>
      <c r="J232" s="59"/>
      <c r="K232" s="59"/>
      <c r="L232" s="59"/>
      <c r="M232" s="59"/>
      <c r="N232" s="59"/>
      <c r="O232" s="59"/>
      <c r="P232" s="59"/>
      <c r="Q232" s="121">
        <v>1.2725856470949311E-3</v>
      </c>
      <c r="R232" s="59"/>
      <c r="S232" s="59"/>
      <c r="T232" s="59"/>
      <c r="U232" s="59"/>
      <c r="V232" s="59"/>
      <c r="W232" s="59"/>
      <c r="X232" s="58">
        <v>170</v>
      </c>
      <c r="Y232" s="59"/>
      <c r="Z232" s="59"/>
      <c r="AA232" s="59"/>
      <c r="AB232" s="59"/>
      <c r="AC232" s="59"/>
      <c r="AD232" s="59"/>
      <c r="AE232" s="59"/>
      <c r="AF232" s="121">
        <v>7.6254042585640019E-4</v>
      </c>
      <c r="AG232" s="59"/>
      <c r="AH232" s="59"/>
      <c r="AI232" s="59"/>
    </row>
    <row r="233" spans="2:35" ht="12" customHeight="1" x14ac:dyDescent="0.2">
      <c r="B233" s="61" t="s">
        <v>1136</v>
      </c>
      <c r="C233" s="59"/>
      <c r="D233" s="59"/>
      <c r="E233" s="59"/>
      <c r="F233" s="142">
        <v>220119.98</v>
      </c>
      <c r="G233" s="59"/>
      <c r="H233" s="59"/>
      <c r="I233" s="59"/>
      <c r="J233" s="59"/>
      <c r="K233" s="59"/>
      <c r="L233" s="59"/>
      <c r="M233" s="59"/>
      <c r="N233" s="59"/>
      <c r="O233" s="59"/>
      <c r="P233" s="59"/>
      <c r="Q233" s="121">
        <v>1.451930666998298E-5</v>
      </c>
      <c r="R233" s="59"/>
      <c r="S233" s="59"/>
      <c r="T233" s="59"/>
      <c r="U233" s="59"/>
      <c r="V233" s="59"/>
      <c r="W233" s="59"/>
      <c r="X233" s="58">
        <v>1</v>
      </c>
      <c r="Y233" s="59"/>
      <c r="Z233" s="59"/>
      <c r="AA233" s="59"/>
      <c r="AB233" s="59"/>
      <c r="AC233" s="59"/>
      <c r="AD233" s="59"/>
      <c r="AE233" s="59"/>
      <c r="AF233" s="121">
        <v>4.4855319168023543E-6</v>
      </c>
      <c r="AG233" s="59"/>
      <c r="AH233" s="59"/>
      <c r="AI233" s="59"/>
    </row>
    <row r="234" spans="2:35" ht="12" customHeight="1" x14ac:dyDescent="0.2">
      <c r="B234" s="61" t="s">
        <v>1137</v>
      </c>
      <c r="C234" s="59"/>
      <c r="D234" s="59"/>
      <c r="E234" s="59"/>
      <c r="F234" s="142">
        <v>12466552041.590076</v>
      </c>
      <c r="G234" s="59"/>
      <c r="H234" s="59"/>
      <c r="I234" s="59"/>
      <c r="J234" s="59"/>
      <c r="K234" s="59"/>
      <c r="L234" s="59"/>
      <c r="M234" s="59"/>
      <c r="N234" s="59"/>
      <c r="O234" s="59"/>
      <c r="P234" s="59"/>
      <c r="Q234" s="121">
        <v>0.82230469132855966</v>
      </c>
      <c r="R234" s="59"/>
      <c r="S234" s="59"/>
      <c r="T234" s="59"/>
      <c r="U234" s="59"/>
      <c r="V234" s="59"/>
      <c r="W234" s="59"/>
      <c r="X234" s="58">
        <v>182551</v>
      </c>
      <c r="Y234" s="59"/>
      <c r="Z234" s="59"/>
      <c r="AA234" s="59"/>
      <c r="AB234" s="59"/>
      <c r="AC234" s="59"/>
      <c r="AD234" s="59"/>
      <c r="AE234" s="59"/>
      <c r="AF234" s="121">
        <v>0.81883833694418651</v>
      </c>
      <c r="AG234" s="59"/>
      <c r="AH234" s="59"/>
      <c r="AI234" s="59"/>
    </row>
    <row r="235" spans="2:35" ht="12.75" customHeight="1" x14ac:dyDescent="0.2">
      <c r="B235" s="143"/>
      <c r="C235" s="144"/>
      <c r="D235" s="144"/>
      <c r="E235" s="144"/>
      <c r="F235" s="145">
        <v>15160502150.910078</v>
      </c>
      <c r="G235" s="144"/>
      <c r="H235" s="144"/>
      <c r="I235" s="144"/>
      <c r="J235" s="144"/>
      <c r="K235" s="144"/>
      <c r="L235" s="144"/>
      <c r="M235" s="144"/>
      <c r="N235" s="144"/>
      <c r="O235" s="144"/>
      <c r="P235" s="144"/>
      <c r="Q235" s="146">
        <v>1.0000000000000153</v>
      </c>
      <c r="R235" s="144"/>
      <c r="S235" s="144"/>
      <c r="T235" s="144"/>
      <c r="U235" s="144"/>
      <c r="V235" s="144"/>
      <c r="W235" s="144"/>
      <c r="X235" s="147">
        <v>222939</v>
      </c>
      <c r="Y235" s="144"/>
      <c r="Z235" s="144"/>
      <c r="AA235" s="144"/>
      <c r="AB235" s="144"/>
      <c r="AC235" s="144"/>
      <c r="AD235" s="144"/>
      <c r="AE235" s="144"/>
      <c r="AF235" s="146">
        <v>1</v>
      </c>
      <c r="AG235" s="144"/>
      <c r="AH235" s="144"/>
      <c r="AI235" s="144"/>
    </row>
    <row r="236" spans="2:35" ht="9" customHeight="1"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2:35" ht="18.75" customHeight="1" x14ac:dyDescent="0.2">
      <c r="B237" s="71" t="s">
        <v>1043</v>
      </c>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3"/>
    </row>
    <row r="238" spans="2:35" ht="8.25" customHeight="1"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2:35" ht="12" customHeight="1" x14ac:dyDescent="0.2">
      <c r="B239" s="66"/>
      <c r="C239" s="67"/>
      <c r="D239" s="67"/>
      <c r="E239" s="66" t="s">
        <v>1049</v>
      </c>
      <c r="F239" s="67"/>
      <c r="G239" s="67"/>
      <c r="H239" s="67"/>
      <c r="I239" s="67"/>
      <c r="J239" s="67"/>
      <c r="K239" s="67"/>
      <c r="L239" s="67"/>
      <c r="M239" s="67"/>
      <c r="N239" s="67"/>
      <c r="O239" s="67"/>
      <c r="P239" s="66" t="s">
        <v>1050</v>
      </c>
      <c r="Q239" s="67"/>
      <c r="R239" s="67"/>
      <c r="S239" s="67"/>
      <c r="T239" s="67"/>
      <c r="U239" s="67"/>
      <c r="V239" s="67"/>
      <c r="W239" s="66" t="s">
        <v>1051</v>
      </c>
      <c r="X239" s="67"/>
      <c r="Y239" s="67"/>
      <c r="Z239" s="67"/>
      <c r="AA239" s="67"/>
      <c r="AB239" s="67"/>
      <c r="AC239" s="67"/>
      <c r="AD239" s="67"/>
      <c r="AE239" s="66" t="s">
        <v>1050</v>
      </c>
      <c r="AF239" s="67"/>
      <c r="AG239" s="67"/>
      <c r="AH239" s="67"/>
      <c r="AI239" s="1"/>
    </row>
    <row r="240" spans="2:35" ht="12" customHeight="1" x14ac:dyDescent="0.2">
      <c r="B240" s="61" t="s">
        <v>1138</v>
      </c>
      <c r="C240" s="59"/>
      <c r="D240" s="59"/>
      <c r="E240" s="142">
        <v>15160367843.04018</v>
      </c>
      <c r="F240" s="59"/>
      <c r="G240" s="59"/>
      <c r="H240" s="59"/>
      <c r="I240" s="59"/>
      <c r="J240" s="59"/>
      <c r="K240" s="59"/>
      <c r="L240" s="59"/>
      <c r="M240" s="59"/>
      <c r="N240" s="59"/>
      <c r="O240" s="59"/>
      <c r="P240" s="121">
        <v>0.99999114093526298</v>
      </c>
      <c r="Q240" s="59"/>
      <c r="R240" s="59"/>
      <c r="S240" s="59"/>
      <c r="T240" s="59"/>
      <c r="U240" s="59"/>
      <c r="V240" s="59"/>
      <c r="W240" s="58">
        <v>222927</v>
      </c>
      <c r="X240" s="59"/>
      <c r="Y240" s="59"/>
      <c r="Z240" s="59"/>
      <c r="AA240" s="59"/>
      <c r="AB240" s="59"/>
      <c r="AC240" s="59"/>
      <c r="AD240" s="59"/>
      <c r="AE240" s="121">
        <v>0.99994617361699834</v>
      </c>
      <c r="AF240" s="59"/>
      <c r="AG240" s="59"/>
      <c r="AH240" s="59"/>
      <c r="AI240" s="1"/>
    </row>
    <row r="241" spans="2:35" ht="12" customHeight="1" x14ac:dyDescent="0.2">
      <c r="B241" s="61" t="s">
        <v>1139</v>
      </c>
      <c r="C241" s="59"/>
      <c r="D241" s="59"/>
      <c r="E241" s="142">
        <v>134307.87</v>
      </c>
      <c r="F241" s="59"/>
      <c r="G241" s="59"/>
      <c r="H241" s="59"/>
      <c r="I241" s="59"/>
      <c r="J241" s="59"/>
      <c r="K241" s="59"/>
      <c r="L241" s="59"/>
      <c r="M241" s="59"/>
      <c r="N241" s="59"/>
      <c r="O241" s="59"/>
      <c r="P241" s="121">
        <v>8.8590647369775052E-6</v>
      </c>
      <c r="Q241" s="59"/>
      <c r="R241" s="59"/>
      <c r="S241" s="59"/>
      <c r="T241" s="59"/>
      <c r="U241" s="59"/>
      <c r="V241" s="59"/>
      <c r="W241" s="58">
        <v>12</v>
      </c>
      <c r="X241" s="59"/>
      <c r="Y241" s="59"/>
      <c r="Z241" s="59"/>
      <c r="AA241" s="59"/>
      <c r="AB241" s="59"/>
      <c r="AC241" s="59"/>
      <c r="AD241" s="59"/>
      <c r="AE241" s="121">
        <v>5.3826383001628245E-5</v>
      </c>
      <c r="AF241" s="59"/>
      <c r="AG241" s="59"/>
      <c r="AH241" s="59"/>
      <c r="AI241" s="1"/>
    </row>
    <row r="242" spans="2:35" ht="12" customHeight="1" x14ac:dyDescent="0.2">
      <c r="B242" s="143"/>
      <c r="C242" s="144"/>
      <c r="D242" s="144"/>
      <c r="E242" s="145">
        <v>15160502150.910181</v>
      </c>
      <c r="F242" s="144"/>
      <c r="G242" s="144"/>
      <c r="H242" s="144"/>
      <c r="I242" s="144"/>
      <c r="J242" s="144"/>
      <c r="K242" s="144"/>
      <c r="L242" s="144"/>
      <c r="M242" s="144"/>
      <c r="N242" s="144"/>
      <c r="O242" s="144"/>
      <c r="P242" s="146">
        <v>1.0000000000000084</v>
      </c>
      <c r="Q242" s="144"/>
      <c r="R242" s="144"/>
      <c r="S242" s="144"/>
      <c r="T242" s="144"/>
      <c r="U242" s="144"/>
      <c r="V242" s="144"/>
      <c r="W242" s="147">
        <v>222939</v>
      </c>
      <c r="X242" s="144"/>
      <c r="Y242" s="144"/>
      <c r="Z242" s="144"/>
      <c r="AA242" s="144"/>
      <c r="AB242" s="144"/>
      <c r="AC242" s="144"/>
      <c r="AD242" s="144"/>
      <c r="AE242" s="146">
        <v>1</v>
      </c>
      <c r="AF242" s="144"/>
      <c r="AG242" s="144"/>
      <c r="AH242" s="144"/>
      <c r="AI242" s="1"/>
    </row>
    <row r="243" spans="2:35" ht="17.100000000000001" customHeight="1"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2:35" ht="18.75" customHeight="1" x14ac:dyDescent="0.2">
      <c r="B244" s="71" t="s">
        <v>1044</v>
      </c>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3"/>
    </row>
    <row r="245" spans="2:35" ht="6.75" customHeight="1"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2:35" ht="13.5" customHeight="1" x14ac:dyDescent="0.2">
      <c r="B246" s="66"/>
      <c r="C246" s="67"/>
      <c r="D246" s="66" t="s">
        <v>1049</v>
      </c>
      <c r="E246" s="67"/>
      <c r="F246" s="67"/>
      <c r="G246" s="67"/>
      <c r="H246" s="67"/>
      <c r="I246" s="67"/>
      <c r="J246" s="67"/>
      <c r="K246" s="67"/>
      <c r="L246" s="67"/>
      <c r="M246" s="67"/>
      <c r="N246" s="67"/>
      <c r="O246" s="66" t="s">
        <v>1050</v>
      </c>
      <c r="P246" s="67"/>
      <c r="Q246" s="67"/>
      <c r="R246" s="67"/>
      <c r="S246" s="67"/>
      <c r="T246" s="67"/>
      <c r="U246" s="67"/>
      <c r="V246" s="66" t="s">
        <v>1051</v>
      </c>
      <c r="W246" s="67"/>
      <c r="X246" s="67"/>
      <c r="Y246" s="67"/>
      <c r="Z246" s="67"/>
      <c r="AA246" s="67"/>
      <c r="AB246" s="67"/>
      <c r="AC246" s="67"/>
      <c r="AD246" s="66" t="s">
        <v>1050</v>
      </c>
      <c r="AE246" s="67"/>
      <c r="AF246" s="67"/>
      <c r="AG246" s="67"/>
      <c r="AH246" s="67"/>
      <c r="AI246" s="1"/>
    </row>
    <row r="247" spans="2:35" ht="12" customHeight="1" x14ac:dyDescent="0.2">
      <c r="B247" s="61" t="s">
        <v>1140</v>
      </c>
      <c r="C247" s="59"/>
      <c r="D247" s="142">
        <v>14301300051.860237</v>
      </c>
      <c r="E247" s="59"/>
      <c r="F247" s="59"/>
      <c r="G247" s="59"/>
      <c r="H247" s="59"/>
      <c r="I247" s="59"/>
      <c r="J247" s="59"/>
      <c r="K247" s="59"/>
      <c r="L247" s="59"/>
      <c r="M247" s="59"/>
      <c r="N247" s="59"/>
      <c r="O247" s="121">
        <v>0.94332627702582972</v>
      </c>
      <c r="P247" s="59"/>
      <c r="Q247" s="59"/>
      <c r="R247" s="59"/>
      <c r="S247" s="59"/>
      <c r="T247" s="59"/>
      <c r="U247" s="59"/>
      <c r="V247" s="58">
        <v>214545</v>
      </c>
      <c r="W247" s="59"/>
      <c r="X247" s="59"/>
      <c r="Y247" s="59"/>
      <c r="Z247" s="59"/>
      <c r="AA247" s="59"/>
      <c r="AB247" s="59"/>
      <c r="AC247" s="59"/>
      <c r="AD247" s="121">
        <v>0.96234844509036099</v>
      </c>
      <c r="AE247" s="59"/>
      <c r="AF247" s="59"/>
      <c r="AG247" s="59"/>
      <c r="AH247" s="59"/>
      <c r="AI247" s="1"/>
    </row>
    <row r="248" spans="2:35" ht="12" customHeight="1" x14ac:dyDescent="0.2">
      <c r="B248" s="61" t="s">
        <v>1141</v>
      </c>
      <c r="C248" s="59"/>
      <c r="D248" s="142">
        <v>699404830.07999957</v>
      </c>
      <c r="E248" s="59"/>
      <c r="F248" s="59"/>
      <c r="G248" s="59"/>
      <c r="H248" s="59"/>
      <c r="I248" s="59"/>
      <c r="J248" s="59"/>
      <c r="K248" s="59"/>
      <c r="L248" s="59"/>
      <c r="M248" s="59"/>
      <c r="N248" s="59"/>
      <c r="O248" s="121">
        <v>4.6133355156577537E-2</v>
      </c>
      <c r="P248" s="59"/>
      <c r="Q248" s="59"/>
      <c r="R248" s="59"/>
      <c r="S248" s="59"/>
      <c r="T248" s="59"/>
      <c r="U248" s="59"/>
      <c r="V248" s="58">
        <v>4679</v>
      </c>
      <c r="W248" s="59"/>
      <c r="X248" s="59"/>
      <c r="Y248" s="59"/>
      <c r="Z248" s="59"/>
      <c r="AA248" s="59"/>
      <c r="AB248" s="59"/>
      <c r="AC248" s="59"/>
      <c r="AD248" s="121">
        <v>2.0987803838718216E-2</v>
      </c>
      <c r="AE248" s="59"/>
      <c r="AF248" s="59"/>
      <c r="AG248" s="59"/>
      <c r="AH248" s="59"/>
      <c r="AI248" s="1"/>
    </row>
    <row r="249" spans="2:35" ht="12" customHeight="1" x14ac:dyDescent="0.2">
      <c r="B249" s="61" t="s">
        <v>1142</v>
      </c>
      <c r="C249" s="59"/>
      <c r="D249" s="142">
        <v>159797268.96999988</v>
      </c>
      <c r="E249" s="59"/>
      <c r="F249" s="59"/>
      <c r="G249" s="59"/>
      <c r="H249" s="59"/>
      <c r="I249" s="59"/>
      <c r="J249" s="59"/>
      <c r="K249" s="59"/>
      <c r="L249" s="59"/>
      <c r="M249" s="59"/>
      <c r="N249" s="59"/>
      <c r="O249" s="121">
        <v>1.0540367817592747E-2</v>
      </c>
      <c r="P249" s="59"/>
      <c r="Q249" s="59"/>
      <c r="R249" s="59"/>
      <c r="S249" s="59"/>
      <c r="T249" s="59"/>
      <c r="U249" s="59"/>
      <c r="V249" s="58">
        <v>3715</v>
      </c>
      <c r="W249" s="59"/>
      <c r="X249" s="59"/>
      <c r="Y249" s="59"/>
      <c r="Z249" s="59"/>
      <c r="AA249" s="59"/>
      <c r="AB249" s="59"/>
      <c r="AC249" s="59"/>
      <c r="AD249" s="121">
        <v>1.6663751070920746E-2</v>
      </c>
      <c r="AE249" s="59"/>
      <c r="AF249" s="59"/>
      <c r="AG249" s="59"/>
      <c r="AH249" s="59"/>
      <c r="AI249" s="1"/>
    </row>
    <row r="250" spans="2:35" ht="12" customHeight="1" x14ac:dyDescent="0.2">
      <c r="B250" s="143"/>
      <c r="C250" s="144"/>
      <c r="D250" s="145">
        <v>15160502150.910236</v>
      </c>
      <c r="E250" s="144"/>
      <c r="F250" s="144"/>
      <c r="G250" s="144"/>
      <c r="H250" s="144"/>
      <c r="I250" s="144"/>
      <c r="J250" s="144"/>
      <c r="K250" s="144"/>
      <c r="L250" s="144"/>
      <c r="M250" s="144"/>
      <c r="N250" s="144"/>
      <c r="O250" s="146">
        <v>1.0000000000000049</v>
      </c>
      <c r="P250" s="144"/>
      <c r="Q250" s="144"/>
      <c r="R250" s="144"/>
      <c r="S250" s="144"/>
      <c r="T250" s="144"/>
      <c r="U250" s="144"/>
      <c r="V250" s="147">
        <v>222939</v>
      </c>
      <c r="W250" s="144"/>
      <c r="X250" s="144"/>
      <c r="Y250" s="144"/>
      <c r="Z250" s="144"/>
      <c r="AA250" s="144"/>
      <c r="AB250" s="144"/>
      <c r="AC250" s="144"/>
      <c r="AD250" s="146">
        <v>1</v>
      </c>
      <c r="AE250" s="144"/>
      <c r="AF250" s="144"/>
      <c r="AG250" s="144"/>
      <c r="AH250" s="144"/>
      <c r="AI250" s="1"/>
    </row>
    <row r="251" spans="2:35" ht="9" customHeight="1"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2:35" ht="18.75" customHeight="1" x14ac:dyDescent="0.2">
      <c r="B252" s="71" t="s">
        <v>1045</v>
      </c>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3"/>
    </row>
    <row r="253" spans="2:35" ht="8.25" customHeight="1"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2:35" ht="12.75" customHeight="1" x14ac:dyDescent="0.2">
      <c r="B254" s="6"/>
      <c r="C254" s="66" t="s">
        <v>1049</v>
      </c>
      <c r="D254" s="67"/>
      <c r="E254" s="67"/>
      <c r="F254" s="67"/>
      <c r="G254" s="67"/>
      <c r="H254" s="67"/>
      <c r="I254" s="67"/>
      <c r="J254" s="67"/>
      <c r="K254" s="67"/>
      <c r="L254" s="67"/>
      <c r="M254" s="67"/>
      <c r="N254" s="66" t="s">
        <v>1050</v>
      </c>
      <c r="O254" s="67"/>
      <c r="P254" s="67"/>
      <c r="Q254" s="67"/>
      <c r="R254" s="67"/>
      <c r="S254" s="67"/>
      <c r="T254" s="67"/>
      <c r="U254" s="66" t="s">
        <v>1051</v>
      </c>
      <c r="V254" s="67"/>
      <c r="W254" s="67"/>
      <c r="X254" s="67"/>
      <c r="Y254" s="67"/>
      <c r="Z254" s="67"/>
      <c r="AA254" s="67"/>
      <c r="AB254" s="67"/>
      <c r="AC254" s="66" t="s">
        <v>1050</v>
      </c>
      <c r="AD254" s="67"/>
      <c r="AE254" s="67"/>
      <c r="AF254" s="67"/>
      <c r="AG254" s="67"/>
      <c r="AH254" s="67"/>
      <c r="AI254" s="1"/>
    </row>
    <row r="255" spans="2:35" ht="12" customHeight="1" x14ac:dyDescent="0.2">
      <c r="B255" s="9" t="s">
        <v>86</v>
      </c>
      <c r="C255" s="142">
        <v>17929767.649999995</v>
      </c>
      <c r="D255" s="59"/>
      <c r="E255" s="59"/>
      <c r="F255" s="59"/>
      <c r="G255" s="59"/>
      <c r="H255" s="59"/>
      <c r="I255" s="59"/>
      <c r="J255" s="59"/>
      <c r="K255" s="59"/>
      <c r="L255" s="59"/>
      <c r="M255" s="59"/>
      <c r="N255" s="121">
        <v>1.1826631777446626E-3</v>
      </c>
      <c r="O255" s="59"/>
      <c r="P255" s="59"/>
      <c r="Q255" s="59"/>
      <c r="R255" s="59"/>
      <c r="S255" s="59"/>
      <c r="T255" s="59"/>
      <c r="U255" s="58">
        <v>1750</v>
      </c>
      <c r="V255" s="59"/>
      <c r="W255" s="59"/>
      <c r="X255" s="59"/>
      <c r="Y255" s="59"/>
      <c r="Z255" s="59"/>
      <c r="AA255" s="59"/>
      <c r="AB255" s="59"/>
      <c r="AC255" s="121">
        <v>7.8496808544041199E-3</v>
      </c>
      <c r="AD255" s="59"/>
      <c r="AE255" s="59"/>
      <c r="AF255" s="59"/>
      <c r="AG255" s="59"/>
      <c r="AH255" s="59"/>
      <c r="AI255" s="1"/>
    </row>
    <row r="256" spans="2:35" ht="12" customHeight="1" x14ac:dyDescent="0.2">
      <c r="B256" s="9" t="s">
        <v>1143</v>
      </c>
      <c r="C256" s="142">
        <v>1392876962.389992</v>
      </c>
      <c r="D256" s="59"/>
      <c r="E256" s="59"/>
      <c r="F256" s="59"/>
      <c r="G256" s="59"/>
      <c r="H256" s="59"/>
      <c r="I256" s="59"/>
      <c r="J256" s="59"/>
      <c r="K256" s="59"/>
      <c r="L256" s="59"/>
      <c r="M256" s="59"/>
      <c r="N256" s="121">
        <v>9.1875384372171784E-2</v>
      </c>
      <c r="O256" s="59"/>
      <c r="P256" s="59"/>
      <c r="Q256" s="59"/>
      <c r="R256" s="59"/>
      <c r="S256" s="59"/>
      <c r="T256" s="59"/>
      <c r="U256" s="58">
        <v>30382</v>
      </c>
      <c r="V256" s="59"/>
      <c r="W256" s="59"/>
      <c r="X256" s="59"/>
      <c r="Y256" s="59"/>
      <c r="Z256" s="59"/>
      <c r="AA256" s="59"/>
      <c r="AB256" s="59"/>
      <c r="AC256" s="121">
        <v>0.13627943069628912</v>
      </c>
      <c r="AD256" s="59"/>
      <c r="AE256" s="59"/>
      <c r="AF256" s="59"/>
      <c r="AG256" s="59"/>
      <c r="AH256" s="59"/>
      <c r="AI256" s="1"/>
    </row>
    <row r="257" spans="2:35" ht="12" customHeight="1" x14ac:dyDescent="0.2">
      <c r="B257" s="9" t="s">
        <v>1144</v>
      </c>
      <c r="C257" s="142">
        <v>1222291711.9900033</v>
      </c>
      <c r="D257" s="59"/>
      <c r="E257" s="59"/>
      <c r="F257" s="59"/>
      <c r="G257" s="59"/>
      <c r="H257" s="59"/>
      <c r="I257" s="59"/>
      <c r="J257" s="59"/>
      <c r="K257" s="59"/>
      <c r="L257" s="59"/>
      <c r="M257" s="59"/>
      <c r="N257" s="121">
        <v>8.0623431850945476E-2</v>
      </c>
      <c r="O257" s="59"/>
      <c r="P257" s="59"/>
      <c r="Q257" s="59"/>
      <c r="R257" s="59"/>
      <c r="S257" s="59"/>
      <c r="T257" s="59"/>
      <c r="U257" s="58">
        <v>26396</v>
      </c>
      <c r="V257" s="59"/>
      <c r="W257" s="59"/>
      <c r="X257" s="59"/>
      <c r="Y257" s="59"/>
      <c r="Z257" s="59"/>
      <c r="AA257" s="59"/>
      <c r="AB257" s="59"/>
      <c r="AC257" s="121">
        <v>0.11840010047591494</v>
      </c>
      <c r="AD257" s="59"/>
      <c r="AE257" s="59"/>
      <c r="AF257" s="59"/>
      <c r="AG257" s="59"/>
      <c r="AH257" s="59"/>
      <c r="AI257" s="1"/>
    </row>
    <row r="258" spans="2:35" ht="12" customHeight="1" x14ac:dyDescent="0.2">
      <c r="B258" s="9" t="s">
        <v>1145</v>
      </c>
      <c r="C258" s="142">
        <v>1327389085.1800084</v>
      </c>
      <c r="D258" s="59"/>
      <c r="E258" s="59"/>
      <c r="F258" s="59"/>
      <c r="G258" s="59"/>
      <c r="H258" s="59"/>
      <c r="I258" s="59"/>
      <c r="J258" s="59"/>
      <c r="K258" s="59"/>
      <c r="L258" s="59"/>
      <c r="M258" s="59"/>
      <c r="N258" s="121">
        <v>8.7555746634707221E-2</v>
      </c>
      <c r="O258" s="59"/>
      <c r="P258" s="59"/>
      <c r="Q258" s="59"/>
      <c r="R258" s="59"/>
      <c r="S258" s="59"/>
      <c r="T258" s="59"/>
      <c r="U258" s="58">
        <v>25354</v>
      </c>
      <c r="V258" s="59"/>
      <c r="W258" s="59"/>
      <c r="X258" s="59"/>
      <c r="Y258" s="59"/>
      <c r="Z258" s="59"/>
      <c r="AA258" s="59"/>
      <c r="AB258" s="59"/>
      <c r="AC258" s="121">
        <v>0.11372617621860688</v>
      </c>
      <c r="AD258" s="59"/>
      <c r="AE258" s="59"/>
      <c r="AF258" s="59"/>
      <c r="AG258" s="59"/>
      <c r="AH258" s="59"/>
      <c r="AI258" s="1"/>
    </row>
    <row r="259" spans="2:35" ht="12" customHeight="1" x14ac:dyDescent="0.2">
      <c r="B259" s="9" t="s">
        <v>1146</v>
      </c>
      <c r="C259" s="142">
        <v>1424044838.5199962</v>
      </c>
      <c r="D259" s="59"/>
      <c r="E259" s="59"/>
      <c r="F259" s="59"/>
      <c r="G259" s="59"/>
      <c r="H259" s="59"/>
      <c r="I259" s="59"/>
      <c r="J259" s="59"/>
      <c r="K259" s="59"/>
      <c r="L259" s="59"/>
      <c r="M259" s="59"/>
      <c r="N259" s="121">
        <v>9.3931244779680345E-2</v>
      </c>
      <c r="O259" s="59"/>
      <c r="P259" s="59"/>
      <c r="Q259" s="59"/>
      <c r="R259" s="59"/>
      <c r="S259" s="59"/>
      <c r="T259" s="59"/>
      <c r="U259" s="58">
        <v>24600</v>
      </c>
      <c r="V259" s="59"/>
      <c r="W259" s="59"/>
      <c r="X259" s="59"/>
      <c r="Y259" s="59"/>
      <c r="Z259" s="59"/>
      <c r="AA259" s="59"/>
      <c r="AB259" s="59"/>
      <c r="AC259" s="121">
        <v>0.11034408515333791</v>
      </c>
      <c r="AD259" s="59"/>
      <c r="AE259" s="59"/>
      <c r="AF259" s="59"/>
      <c r="AG259" s="59"/>
      <c r="AH259" s="59"/>
      <c r="AI259" s="1"/>
    </row>
    <row r="260" spans="2:35" ht="12" customHeight="1" x14ac:dyDescent="0.2">
      <c r="B260" s="9" t="s">
        <v>1147</v>
      </c>
      <c r="C260" s="142">
        <v>1468423761.2299955</v>
      </c>
      <c r="D260" s="59"/>
      <c r="E260" s="59"/>
      <c r="F260" s="59"/>
      <c r="G260" s="59"/>
      <c r="H260" s="59"/>
      <c r="I260" s="59"/>
      <c r="J260" s="59"/>
      <c r="K260" s="59"/>
      <c r="L260" s="59"/>
      <c r="M260" s="59"/>
      <c r="N260" s="121">
        <v>9.6858517390326401E-2</v>
      </c>
      <c r="O260" s="59"/>
      <c r="P260" s="59"/>
      <c r="Q260" s="59"/>
      <c r="R260" s="59"/>
      <c r="S260" s="59"/>
      <c r="T260" s="59"/>
      <c r="U260" s="58">
        <v>22617</v>
      </c>
      <c r="V260" s="59"/>
      <c r="W260" s="59"/>
      <c r="X260" s="59"/>
      <c r="Y260" s="59"/>
      <c r="Z260" s="59"/>
      <c r="AA260" s="59"/>
      <c r="AB260" s="59"/>
      <c r="AC260" s="121">
        <v>0.10144927536231885</v>
      </c>
      <c r="AD260" s="59"/>
      <c r="AE260" s="59"/>
      <c r="AF260" s="59"/>
      <c r="AG260" s="59"/>
      <c r="AH260" s="59"/>
      <c r="AI260" s="1"/>
    </row>
    <row r="261" spans="2:35" ht="12" customHeight="1" x14ac:dyDescent="0.2">
      <c r="B261" s="9" t="s">
        <v>1148</v>
      </c>
      <c r="C261" s="142">
        <v>1528934932.8699982</v>
      </c>
      <c r="D261" s="59"/>
      <c r="E261" s="59"/>
      <c r="F261" s="59"/>
      <c r="G261" s="59"/>
      <c r="H261" s="59"/>
      <c r="I261" s="59"/>
      <c r="J261" s="59"/>
      <c r="K261" s="59"/>
      <c r="L261" s="59"/>
      <c r="M261" s="59"/>
      <c r="N261" s="121">
        <v>0.10084988726961305</v>
      </c>
      <c r="O261" s="59"/>
      <c r="P261" s="59"/>
      <c r="Q261" s="59"/>
      <c r="R261" s="59"/>
      <c r="S261" s="59"/>
      <c r="T261" s="59"/>
      <c r="U261" s="58">
        <v>21464</v>
      </c>
      <c r="V261" s="59"/>
      <c r="W261" s="59"/>
      <c r="X261" s="59"/>
      <c r="Y261" s="59"/>
      <c r="Z261" s="59"/>
      <c r="AA261" s="59"/>
      <c r="AB261" s="59"/>
      <c r="AC261" s="121">
        <v>9.6277457062245733E-2</v>
      </c>
      <c r="AD261" s="59"/>
      <c r="AE261" s="59"/>
      <c r="AF261" s="59"/>
      <c r="AG261" s="59"/>
      <c r="AH261" s="59"/>
      <c r="AI261" s="1"/>
    </row>
    <row r="262" spans="2:35" ht="12" customHeight="1" x14ac:dyDescent="0.2">
      <c r="B262" s="9" t="s">
        <v>1149</v>
      </c>
      <c r="C262" s="142">
        <v>1684451044.7799935</v>
      </c>
      <c r="D262" s="59"/>
      <c r="E262" s="59"/>
      <c r="F262" s="59"/>
      <c r="G262" s="59"/>
      <c r="H262" s="59"/>
      <c r="I262" s="59"/>
      <c r="J262" s="59"/>
      <c r="K262" s="59"/>
      <c r="L262" s="59"/>
      <c r="M262" s="59"/>
      <c r="N262" s="121">
        <v>0.1111078662179331</v>
      </c>
      <c r="O262" s="59"/>
      <c r="P262" s="59"/>
      <c r="Q262" s="59"/>
      <c r="R262" s="59"/>
      <c r="S262" s="59"/>
      <c r="T262" s="59"/>
      <c r="U262" s="58">
        <v>20896</v>
      </c>
      <c r="V262" s="59"/>
      <c r="W262" s="59"/>
      <c r="X262" s="59"/>
      <c r="Y262" s="59"/>
      <c r="Z262" s="59"/>
      <c r="AA262" s="59"/>
      <c r="AB262" s="59"/>
      <c r="AC262" s="121">
        <v>9.3729674933501983E-2</v>
      </c>
      <c r="AD262" s="59"/>
      <c r="AE262" s="59"/>
      <c r="AF262" s="59"/>
      <c r="AG262" s="59"/>
      <c r="AH262" s="59"/>
      <c r="AI262" s="1"/>
    </row>
    <row r="263" spans="2:35" ht="12" customHeight="1" x14ac:dyDescent="0.2">
      <c r="B263" s="9" t="s">
        <v>1150</v>
      </c>
      <c r="C263" s="142">
        <v>1794327653.4299932</v>
      </c>
      <c r="D263" s="59"/>
      <c r="E263" s="59"/>
      <c r="F263" s="59"/>
      <c r="G263" s="59"/>
      <c r="H263" s="59"/>
      <c r="I263" s="59"/>
      <c r="J263" s="59"/>
      <c r="K263" s="59"/>
      <c r="L263" s="59"/>
      <c r="M263" s="59"/>
      <c r="N263" s="121">
        <v>0.11835542355846647</v>
      </c>
      <c r="O263" s="59"/>
      <c r="P263" s="59"/>
      <c r="Q263" s="59"/>
      <c r="R263" s="59"/>
      <c r="S263" s="59"/>
      <c r="T263" s="59"/>
      <c r="U263" s="58">
        <v>20023</v>
      </c>
      <c r="V263" s="59"/>
      <c r="W263" s="59"/>
      <c r="X263" s="59"/>
      <c r="Y263" s="59"/>
      <c r="Z263" s="59"/>
      <c r="AA263" s="59"/>
      <c r="AB263" s="59"/>
      <c r="AC263" s="121">
        <v>8.9813805570133534E-2</v>
      </c>
      <c r="AD263" s="59"/>
      <c r="AE263" s="59"/>
      <c r="AF263" s="59"/>
      <c r="AG263" s="59"/>
      <c r="AH263" s="59"/>
      <c r="AI263" s="1"/>
    </row>
    <row r="264" spans="2:35" ht="12" customHeight="1" x14ac:dyDescent="0.2">
      <c r="B264" s="9" t="s">
        <v>1151</v>
      </c>
      <c r="C264" s="142">
        <v>1806186741.2200038</v>
      </c>
      <c r="D264" s="59"/>
      <c r="E264" s="59"/>
      <c r="F264" s="59"/>
      <c r="G264" s="59"/>
      <c r="H264" s="59"/>
      <c r="I264" s="59"/>
      <c r="J264" s="59"/>
      <c r="K264" s="59"/>
      <c r="L264" s="59"/>
      <c r="M264" s="59"/>
      <c r="N264" s="121">
        <v>0.11913765937572129</v>
      </c>
      <c r="O264" s="59"/>
      <c r="P264" s="59"/>
      <c r="Q264" s="59"/>
      <c r="R264" s="59"/>
      <c r="S264" s="59"/>
      <c r="T264" s="59"/>
      <c r="U264" s="58">
        <v>17318</v>
      </c>
      <c r="V264" s="59"/>
      <c r="W264" s="59"/>
      <c r="X264" s="59"/>
      <c r="Y264" s="59"/>
      <c r="Z264" s="59"/>
      <c r="AA264" s="59"/>
      <c r="AB264" s="59"/>
      <c r="AC264" s="121">
        <v>7.7680441735183167E-2</v>
      </c>
      <c r="AD264" s="59"/>
      <c r="AE264" s="59"/>
      <c r="AF264" s="59"/>
      <c r="AG264" s="59"/>
      <c r="AH264" s="59"/>
      <c r="AI264" s="1"/>
    </row>
    <row r="265" spans="2:35" ht="12" customHeight="1" x14ac:dyDescent="0.2">
      <c r="B265" s="9" t="s">
        <v>1152</v>
      </c>
      <c r="C265" s="142">
        <v>1143777197.5900025</v>
      </c>
      <c r="D265" s="59"/>
      <c r="E265" s="59"/>
      <c r="F265" s="59"/>
      <c r="G265" s="59"/>
      <c r="H265" s="59"/>
      <c r="I265" s="59"/>
      <c r="J265" s="59"/>
      <c r="K265" s="59"/>
      <c r="L265" s="59"/>
      <c r="M265" s="59"/>
      <c r="N265" s="121">
        <v>7.5444545715218886E-2</v>
      </c>
      <c r="O265" s="59"/>
      <c r="P265" s="59"/>
      <c r="Q265" s="59"/>
      <c r="R265" s="59"/>
      <c r="S265" s="59"/>
      <c r="T265" s="59"/>
      <c r="U265" s="58">
        <v>8909</v>
      </c>
      <c r="V265" s="59"/>
      <c r="W265" s="59"/>
      <c r="X265" s="59"/>
      <c r="Y265" s="59"/>
      <c r="Z265" s="59"/>
      <c r="AA265" s="59"/>
      <c r="AB265" s="59"/>
      <c r="AC265" s="121">
        <v>3.9961603846792169E-2</v>
      </c>
      <c r="AD265" s="59"/>
      <c r="AE265" s="59"/>
      <c r="AF265" s="59"/>
      <c r="AG265" s="59"/>
      <c r="AH265" s="59"/>
      <c r="AI265" s="1"/>
    </row>
    <row r="266" spans="2:35" ht="12" customHeight="1" x14ac:dyDescent="0.2">
      <c r="B266" s="9" t="s">
        <v>1153</v>
      </c>
      <c r="C266" s="142">
        <v>72145438.590000078</v>
      </c>
      <c r="D266" s="59"/>
      <c r="E266" s="59"/>
      <c r="F266" s="59"/>
      <c r="G266" s="59"/>
      <c r="H266" s="59"/>
      <c r="I266" s="59"/>
      <c r="J266" s="59"/>
      <c r="K266" s="59"/>
      <c r="L266" s="59"/>
      <c r="M266" s="59"/>
      <c r="N266" s="121">
        <v>4.7587763170278408E-3</v>
      </c>
      <c r="O266" s="59"/>
      <c r="P266" s="59"/>
      <c r="Q266" s="59"/>
      <c r="R266" s="59"/>
      <c r="S266" s="59"/>
      <c r="T266" s="59"/>
      <c r="U266" s="58">
        <v>797</v>
      </c>
      <c r="V266" s="59"/>
      <c r="W266" s="59"/>
      <c r="X266" s="59"/>
      <c r="Y266" s="59"/>
      <c r="Z266" s="59"/>
      <c r="AA266" s="59"/>
      <c r="AB266" s="59"/>
      <c r="AC266" s="121">
        <v>3.5749689376914761E-3</v>
      </c>
      <c r="AD266" s="59"/>
      <c r="AE266" s="59"/>
      <c r="AF266" s="59"/>
      <c r="AG266" s="59"/>
      <c r="AH266" s="59"/>
      <c r="AI266" s="1"/>
    </row>
    <row r="267" spans="2:35" ht="12" customHeight="1" x14ac:dyDescent="0.2">
      <c r="B267" s="9" t="s">
        <v>1154</v>
      </c>
      <c r="C267" s="142">
        <v>38814979.219999984</v>
      </c>
      <c r="D267" s="59"/>
      <c r="E267" s="59"/>
      <c r="F267" s="59"/>
      <c r="G267" s="59"/>
      <c r="H267" s="59"/>
      <c r="I267" s="59"/>
      <c r="J267" s="59"/>
      <c r="K267" s="59"/>
      <c r="L267" s="59"/>
      <c r="M267" s="59"/>
      <c r="N267" s="121">
        <v>2.5602700249391262E-3</v>
      </c>
      <c r="O267" s="59"/>
      <c r="P267" s="59"/>
      <c r="Q267" s="59"/>
      <c r="R267" s="59"/>
      <c r="S267" s="59"/>
      <c r="T267" s="59"/>
      <c r="U267" s="58">
        <v>429</v>
      </c>
      <c r="V267" s="59"/>
      <c r="W267" s="59"/>
      <c r="X267" s="59"/>
      <c r="Y267" s="59"/>
      <c r="Z267" s="59"/>
      <c r="AA267" s="59"/>
      <c r="AB267" s="59"/>
      <c r="AC267" s="121">
        <v>1.9242931923082098E-3</v>
      </c>
      <c r="AD267" s="59"/>
      <c r="AE267" s="59"/>
      <c r="AF267" s="59"/>
      <c r="AG267" s="59"/>
      <c r="AH267" s="59"/>
      <c r="AI267" s="1"/>
    </row>
    <row r="268" spans="2:35" ht="12" customHeight="1" x14ac:dyDescent="0.2">
      <c r="B268" s="9" t="s">
        <v>1155</v>
      </c>
      <c r="C268" s="142">
        <v>238908036.25000003</v>
      </c>
      <c r="D268" s="59"/>
      <c r="E268" s="59"/>
      <c r="F268" s="59"/>
      <c r="G268" s="59"/>
      <c r="H268" s="59"/>
      <c r="I268" s="59"/>
      <c r="J268" s="59"/>
      <c r="K268" s="59"/>
      <c r="L268" s="59"/>
      <c r="M268" s="59"/>
      <c r="N268" s="121">
        <v>1.575858331550449E-2</v>
      </c>
      <c r="O268" s="59"/>
      <c r="P268" s="59"/>
      <c r="Q268" s="59"/>
      <c r="R268" s="59"/>
      <c r="S268" s="59"/>
      <c r="T268" s="59"/>
      <c r="U268" s="58">
        <v>2004</v>
      </c>
      <c r="V268" s="59"/>
      <c r="W268" s="59"/>
      <c r="X268" s="59"/>
      <c r="Y268" s="59"/>
      <c r="Z268" s="59"/>
      <c r="AA268" s="59"/>
      <c r="AB268" s="59"/>
      <c r="AC268" s="121">
        <v>8.9890059612719175E-3</v>
      </c>
      <c r="AD268" s="59"/>
      <c r="AE268" s="59"/>
      <c r="AF268" s="59"/>
      <c r="AG268" s="59"/>
      <c r="AH268" s="59"/>
      <c r="AI268" s="1"/>
    </row>
    <row r="269" spans="2:35" ht="12.75" customHeight="1" x14ac:dyDescent="0.2">
      <c r="B269" s="24"/>
      <c r="C269" s="145">
        <v>15160502150.909985</v>
      </c>
      <c r="D269" s="144"/>
      <c r="E269" s="144"/>
      <c r="F269" s="144"/>
      <c r="G269" s="144"/>
      <c r="H269" s="144"/>
      <c r="I269" s="144"/>
      <c r="J269" s="144"/>
      <c r="K269" s="144"/>
      <c r="L269" s="144"/>
      <c r="M269" s="144"/>
      <c r="N269" s="146">
        <v>1.0000000000000213</v>
      </c>
      <c r="O269" s="144"/>
      <c r="P269" s="144"/>
      <c r="Q269" s="144"/>
      <c r="R269" s="144"/>
      <c r="S269" s="144"/>
      <c r="T269" s="144"/>
      <c r="U269" s="147">
        <v>222939</v>
      </c>
      <c r="V269" s="144"/>
      <c r="W269" s="144"/>
      <c r="X269" s="144"/>
      <c r="Y269" s="144"/>
      <c r="Z269" s="144"/>
      <c r="AA269" s="144"/>
      <c r="AB269" s="144"/>
      <c r="AC269" s="146">
        <v>1</v>
      </c>
      <c r="AD269" s="144"/>
      <c r="AE269" s="144"/>
      <c r="AF269" s="144"/>
      <c r="AG269" s="144"/>
      <c r="AH269" s="144"/>
      <c r="AI269" s="1"/>
    </row>
    <row r="270" spans="2:35" ht="9" customHeight="1"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2:35" ht="18.75" customHeight="1" x14ac:dyDescent="0.2">
      <c r="B271" s="71" t="s">
        <v>1046</v>
      </c>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2"/>
      <c r="AI271" s="73"/>
    </row>
    <row r="272" spans="2:35" ht="8.25" customHeight="1"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2:35" ht="13.5" customHeight="1" x14ac:dyDescent="0.2">
      <c r="B273" s="66"/>
      <c r="C273" s="67"/>
      <c r="D273" s="66" t="s">
        <v>1049</v>
      </c>
      <c r="E273" s="67"/>
      <c r="F273" s="67"/>
      <c r="G273" s="67"/>
      <c r="H273" s="67"/>
      <c r="I273" s="67"/>
      <c r="J273" s="67"/>
      <c r="K273" s="67"/>
      <c r="L273" s="67"/>
      <c r="M273" s="67"/>
      <c r="N273" s="67"/>
      <c r="O273" s="66" t="s">
        <v>1050</v>
      </c>
      <c r="P273" s="67"/>
      <c r="Q273" s="67"/>
      <c r="R273" s="67"/>
      <c r="S273" s="67"/>
      <c r="T273" s="67"/>
      <c r="U273" s="67"/>
      <c r="V273" s="66" t="s">
        <v>1051</v>
      </c>
      <c r="W273" s="67"/>
      <c r="X273" s="67"/>
      <c r="Y273" s="67"/>
      <c r="Z273" s="67"/>
      <c r="AA273" s="67"/>
      <c r="AB273" s="67"/>
      <c r="AC273" s="67"/>
      <c r="AD273" s="66" t="s">
        <v>1050</v>
      </c>
      <c r="AE273" s="67"/>
      <c r="AF273" s="67"/>
      <c r="AG273" s="67"/>
      <c r="AH273" s="67"/>
      <c r="AI273" s="1"/>
    </row>
    <row r="274" spans="2:35" ht="11.25" customHeight="1" x14ac:dyDescent="0.2">
      <c r="B274" s="61" t="s">
        <v>1156</v>
      </c>
      <c r="C274" s="59"/>
      <c r="D274" s="142">
        <v>272498368.40999907</v>
      </c>
      <c r="E274" s="59"/>
      <c r="F274" s="59"/>
      <c r="G274" s="59"/>
      <c r="H274" s="59"/>
      <c r="I274" s="59"/>
      <c r="J274" s="59"/>
      <c r="K274" s="59"/>
      <c r="L274" s="59"/>
      <c r="M274" s="59"/>
      <c r="N274" s="59"/>
      <c r="O274" s="121">
        <v>1.7974231044427681E-2</v>
      </c>
      <c r="P274" s="59"/>
      <c r="Q274" s="59"/>
      <c r="R274" s="59"/>
      <c r="S274" s="59"/>
      <c r="T274" s="59"/>
      <c r="U274" s="59"/>
      <c r="V274" s="58">
        <v>19134</v>
      </c>
      <c r="W274" s="59"/>
      <c r="X274" s="59"/>
      <c r="Y274" s="59"/>
      <c r="Z274" s="59"/>
      <c r="AA274" s="59"/>
      <c r="AB274" s="59"/>
      <c r="AC274" s="59"/>
      <c r="AD274" s="121">
        <v>8.5826167696096245E-2</v>
      </c>
      <c r="AE274" s="59"/>
      <c r="AF274" s="59"/>
      <c r="AG274" s="59"/>
      <c r="AH274" s="59"/>
      <c r="AI274" s="1"/>
    </row>
    <row r="275" spans="2:35" ht="11.25" customHeight="1" x14ac:dyDescent="0.2">
      <c r="B275" s="61" t="s">
        <v>1157</v>
      </c>
      <c r="C275" s="59"/>
      <c r="D275" s="142">
        <v>431772651.33999962</v>
      </c>
      <c r="E275" s="59"/>
      <c r="F275" s="59"/>
      <c r="G275" s="59"/>
      <c r="H275" s="59"/>
      <c r="I275" s="59"/>
      <c r="J275" s="59"/>
      <c r="K275" s="59"/>
      <c r="L275" s="59"/>
      <c r="M275" s="59"/>
      <c r="N275" s="59"/>
      <c r="O275" s="121">
        <v>2.8480102244771811E-2</v>
      </c>
      <c r="P275" s="59"/>
      <c r="Q275" s="59"/>
      <c r="R275" s="59"/>
      <c r="S275" s="59"/>
      <c r="T275" s="59"/>
      <c r="U275" s="59"/>
      <c r="V275" s="58">
        <v>15466</v>
      </c>
      <c r="W275" s="59"/>
      <c r="X275" s="59"/>
      <c r="Y275" s="59"/>
      <c r="Z275" s="59"/>
      <c r="AA275" s="59"/>
      <c r="AB275" s="59"/>
      <c r="AC275" s="59"/>
      <c r="AD275" s="121">
        <v>6.9373236625265206E-2</v>
      </c>
      <c r="AE275" s="59"/>
      <c r="AF275" s="59"/>
      <c r="AG275" s="59"/>
      <c r="AH275" s="59"/>
      <c r="AI275" s="1"/>
    </row>
    <row r="276" spans="2:35" ht="11.25" customHeight="1" x14ac:dyDescent="0.2">
      <c r="B276" s="61" t="s">
        <v>1158</v>
      </c>
      <c r="C276" s="59"/>
      <c r="D276" s="142">
        <v>777919037.580001</v>
      </c>
      <c r="E276" s="59"/>
      <c r="F276" s="59"/>
      <c r="G276" s="59"/>
      <c r="H276" s="59"/>
      <c r="I276" s="59"/>
      <c r="J276" s="59"/>
      <c r="K276" s="59"/>
      <c r="L276" s="59"/>
      <c r="M276" s="59"/>
      <c r="N276" s="59"/>
      <c r="O276" s="121">
        <v>5.1312221048912095E-2</v>
      </c>
      <c r="P276" s="59"/>
      <c r="Q276" s="59"/>
      <c r="R276" s="59"/>
      <c r="S276" s="59"/>
      <c r="T276" s="59"/>
      <c r="U276" s="59"/>
      <c r="V276" s="58">
        <v>18473</v>
      </c>
      <c r="W276" s="59"/>
      <c r="X276" s="59"/>
      <c r="Y276" s="59"/>
      <c r="Z276" s="59"/>
      <c r="AA276" s="59"/>
      <c r="AB276" s="59"/>
      <c r="AC276" s="59"/>
      <c r="AD276" s="121">
        <v>8.2861231099089883E-2</v>
      </c>
      <c r="AE276" s="59"/>
      <c r="AF276" s="59"/>
      <c r="AG276" s="59"/>
      <c r="AH276" s="59"/>
      <c r="AI276" s="1"/>
    </row>
    <row r="277" spans="2:35" ht="11.25" customHeight="1" x14ac:dyDescent="0.2">
      <c r="B277" s="61" t="s">
        <v>1159</v>
      </c>
      <c r="C277" s="59"/>
      <c r="D277" s="142">
        <v>1516535797.0499938</v>
      </c>
      <c r="E277" s="59"/>
      <c r="F277" s="59"/>
      <c r="G277" s="59"/>
      <c r="H277" s="59"/>
      <c r="I277" s="59"/>
      <c r="J277" s="59"/>
      <c r="K277" s="59"/>
      <c r="L277" s="59"/>
      <c r="M277" s="59"/>
      <c r="N277" s="59"/>
      <c r="O277" s="121">
        <v>0.10003202941130582</v>
      </c>
      <c r="P277" s="59"/>
      <c r="Q277" s="59"/>
      <c r="R277" s="59"/>
      <c r="S277" s="59"/>
      <c r="T277" s="59"/>
      <c r="U277" s="59"/>
      <c r="V277" s="58">
        <v>24990</v>
      </c>
      <c r="W277" s="59"/>
      <c r="X277" s="59"/>
      <c r="Y277" s="59"/>
      <c r="Z277" s="59"/>
      <c r="AA277" s="59"/>
      <c r="AB277" s="59"/>
      <c r="AC277" s="59"/>
      <c r="AD277" s="121">
        <v>0.11209344260089082</v>
      </c>
      <c r="AE277" s="59"/>
      <c r="AF277" s="59"/>
      <c r="AG277" s="59"/>
      <c r="AH277" s="59"/>
      <c r="AI277" s="1"/>
    </row>
    <row r="278" spans="2:35" ht="11.25" customHeight="1" x14ac:dyDescent="0.2">
      <c r="B278" s="61" t="s">
        <v>1160</v>
      </c>
      <c r="C278" s="59"/>
      <c r="D278" s="142">
        <v>2955853995.3699965</v>
      </c>
      <c r="E278" s="59"/>
      <c r="F278" s="59"/>
      <c r="G278" s="59"/>
      <c r="H278" s="59"/>
      <c r="I278" s="59"/>
      <c r="J278" s="59"/>
      <c r="K278" s="59"/>
      <c r="L278" s="59"/>
      <c r="M278" s="59"/>
      <c r="N278" s="59"/>
      <c r="O278" s="121">
        <v>0.19497071838036539</v>
      </c>
      <c r="P278" s="59"/>
      <c r="Q278" s="59"/>
      <c r="R278" s="59"/>
      <c r="S278" s="59"/>
      <c r="T278" s="59"/>
      <c r="U278" s="59"/>
      <c r="V278" s="58">
        <v>35082</v>
      </c>
      <c r="W278" s="59"/>
      <c r="X278" s="59"/>
      <c r="Y278" s="59"/>
      <c r="Z278" s="59"/>
      <c r="AA278" s="59"/>
      <c r="AB278" s="59"/>
      <c r="AC278" s="59"/>
      <c r="AD278" s="121">
        <v>0.15736143070526018</v>
      </c>
      <c r="AE278" s="59"/>
      <c r="AF278" s="59"/>
      <c r="AG278" s="59"/>
      <c r="AH278" s="59"/>
      <c r="AI278" s="1"/>
    </row>
    <row r="279" spans="2:35" ht="11.25" customHeight="1" x14ac:dyDescent="0.2">
      <c r="B279" s="61" t="s">
        <v>1161</v>
      </c>
      <c r="C279" s="59"/>
      <c r="D279" s="142">
        <v>716320770.70000052</v>
      </c>
      <c r="E279" s="59"/>
      <c r="F279" s="59"/>
      <c r="G279" s="59"/>
      <c r="H279" s="59"/>
      <c r="I279" s="59"/>
      <c r="J279" s="59"/>
      <c r="K279" s="59"/>
      <c r="L279" s="59"/>
      <c r="M279" s="59"/>
      <c r="N279" s="59"/>
      <c r="O279" s="121">
        <v>4.7249145415477152E-2</v>
      </c>
      <c r="P279" s="59"/>
      <c r="Q279" s="59"/>
      <c r="R279" s="59"/>
      <c r="S279" s="59"/>
      <c r="T279" s="59"/>
      <c r="U279" s="59"/>
      <c r="V279" s="58">
        <v>13913</v>
      </c>
      <c r="W279" s="59"/>
      <c r="X279" s="59"/>
      <c r="Y279" s="59"/>
      <c r="Z279" s="59"/>
      <c r="AA279" s="59"/>
      <c r="AB279" s="59"/>
      <c r="AC279" s="59"/>
      <c r="AD279" s="121">
        <v>6.2407205558471152E-2</v>
      </c>
      <c r="AE279" s="59"/>
      <c r="AF279" s="59"/>
      <c r="AG279" s="59"/>
      <c r="AH279" s="59"/>
      <c r="AI279" s="1"/>
    </row>
    <row r="280" spans="2:35" ht="11.25" customHeight="1" x14ac:dyDescent="0.2">
      <c r="B280" s="61" t="s">
        <v>1162</v>
      </c>
      <c r="C280" s="59"/>
      <c r="D280" s="142">
        <v>733953281.29999936</v>
      </c>
      <c r="E280" s="59"/>
      <c r="F280" s="59"/>
      <c r="G280" s="59"/>
      <c r="H280" s="59"/>
      <c r="I280" s="59"/>
      <c r="J280" s="59"/>
      <c r="K280" s="59"/>
      <c r="L280" s="59"/>
      <c r="M280" s="59"/>
      <c r="N280" s="59"/>
      <c r="O280" s="121">
        <v>4.8412201257855066E-2</v>
      </c>
      <c r="P280" s="59"/>
      <c r="Q280" s="59"/>
      <c r="R280" s="59"/>
      <c r="S280" s="59"/>
      <c r="T280" s="59"/>
      <c r="U280" s="59"/>
      <c r="V280" s="58">
        <v>12332</v>
      </c>
      <c r="W280" s="59"/>
      <c r="X280" s="59"/>
      <c r="Y280" s="59"/>
      <c r="Z280" s="59"/>
      <c r="AA280" s="59"/>
      <c r="AB280" s="59"/>
      <c r="AC280" s="59"/>
      <c r="AD280" s="121">
        <v>5.5315579598006627E-2</v>
      </c>
      <c r="AE280" s="59"/>
      <c r="AF280" s="59"/>
      <c r="AG280" s="59"/>
      <c r="AH280" s="59"/>
      <c r="AI280" s="1"/>
    </row>
    <row r="281" spans="2:35" ht="11.25" customHeight="1" x14ac:dyDescent="0.2">
      <c r="B281" s="61" t="s">
        <v>1163</v>
      </c>
      <c r="C281" s="59"/>
      <c r="D281" s="142">
        <v>788648501.35000241</v>
      </c>
      <c r="E281" s="59"/>
      <c r="F281" s="59"/>
      <c r="G281" s="59"/>
      <c r="H281" s="59"/>
      <c r="I281" s="59"/>
      <c r="J281" s="59"/>
      <c r="K281" s="59"/>
      <c r="L281" s="59"/>
      <c r="M281" s="59"/>
      <c r="N281" s="59"/>
      <c r="O281" s="121">
        <v>5.2019945876440807E-2</v>
      </c>
      <c r="P281" s="59"/>
      <c r="Q281" s="59"/>
      <c r="R281" s="59"/>
      <c r="S281" s="59"/>
      <c r="T281" s="59"/>
      <c r="U281" s="59"/>
      <c r="V281" s="58">
        <v>12004</v>
      </c>
      <c r="W281" s="59"/>
      <c r="X281" s="59"/>
      <c r="Y281" s="59"/>
      <c r="Z281" s="59"/>
      <c r="AA281" s="59"/>
      <c r="AB281" s="59"/>
      <c r="AC281" s="59"/>
      <c r="AD281" s="121">
        <v>5.3844325129295455E-2</v>
      </c>
      <c r="AE281" s="59"/>
      <c r="AF281" s="59"/>
      <c r="AG281" s="59"/>
      <c r="AH281" s="59"/>
      <c r="AI281" s="1"/>
    </row>
    <row r="282" spans="2:35" ht="11.25" customHeight="1" x14ac:dyDescent="0.2">
      <c r="B282" s="61" t="s">
        <v>1164</v>
      </c>
      <c r="C282" s="59"/>
      <c r="D282" s="142">
        <v>876284002.59000063</v>
      </c>
      <c r="E282" s="59"/>
      <c r="F282" s="59"/>
      <c r="G282" s="59"/>
      <c r="H282" s="59"/>
      <c r="I282" s="59"/>
      <c r="J282" s="59"/>
      <c r="K282" s="59"/>
      <c r="L282" s="59"/>
      <c r="M282" s="59"/>
      <c r="N282" s="59"/>
      <c r="O282" s="121">
        <v>5.7800460292629717E-2</v>
      </c>
      <c r="P282" s="59"/>
      <c r="Q282" s="59"/>
      <c r="R282" s="59"/>
      <c r="S282" s="59"/>
      <c r="T282" s="59"/>
      <c r="U282" s="59"/>
      <c r="V282" s="58">
        <v>12132</v>
      </c>
      <c r="W282" s="59"/>
      <c r="X282" s="59"/>
      <c r="Y282" s="59"/>
      <c r="Z282" s="59"/>
      <c r="AA282" s="59"/>
      <c r="AB282" s="59"/>
      <c r="AC282" s="59"/>
      <c r="AD282" s="121">
        <v>5.4418473214646157E-2</v>
      </c>
      <c r="AE282" s="59"/>
      <c r="AF282" s="59"/>
      <c r="AG282" s="59"/>
      <c r="AH282" s="59"/>
      <c r="AI282" s="1"/>
    </row>
    <row r="283" spans="2:35" ht="11.25" customHeight="1" x14ac:dyDescent="0.2">
      <c r="B283" s="61" t="s">
        <v>1165</v>
      </c>
      <c r="C283" s="59"/>
      <c r="D283" s="142">
        <v>889994938.39999962</v>
      </c>
      <c r="E283" s="59"/>
      <c r="F283" s="59"/>
      <c r="G283" s="59"/>
      <c r="H283" s="59"/>
      <c r="I283" s="59"/>
      <c r="J283" s="59"/>
      <c r="K283" s="59"/>
      <c r="L283" s="59"/>
      <c r="M283" s="59"/>
      <c r="N283" s="59"/>
      <c r="O283" s="121">
        <v>5.8704845627199652E-2</v>
      </c>
      <c r="P283" s="59"/>
      <c r="Q283" s="59"/>
      <c r="R283" s="59"/>
      <c r="S283" s="59"/>
      <c r="T283" s="59"/>
      <c r="U283" s="59"/>
      <c r="V283" s="58">
        <v>10449</v>
      </c>
      <c r="W283" s="59"/>
      <c r="X283" s="59"/>
      <c r="Y283" s="59"/>
      <c r="Z283" s="59"/>
      <c r="AA283" s="59"/>
      <c r="AB283" s="59"/>
      <c r="AC283" s="59"/>
      <c r="AD283" s="121">
        <v>4.6869322998667799E-2</v>
      </c>
      <c r="AE283" s="59"/>
      <c r="AF283" s="59"/>
      <c r="AG283" s="59"/>
      <c r="AH283" s="59"/>
      <c r="AI283" s="1"/>
    </row>
    <row r="284" spans="2:35" ht="11.25" customHeight="1" x14ac:dyDescent="0.2">
      <c r="B284" s="61" t="s">
        <v>1166</v>
      </c>
      <c r="C284" s="59"/>
      <c r="D284" s="142">
        <v>2516067742.3100057</v>
      </c>
      <c r="E284" s="59"/>
      <c r="F284" s="59"/>
      <c r="G284" s="59"/>
      <c r="H284" s="59"/>
      <c r="I284" s="59"/>
      <c r="J284" s="59"/>
      <c r="K284" s="59"/>
      <c r="L284" s="59"/>
      <c r="M284" s="59"/>
      <c r="N284" s="59"/>
      <c r="O284" s="121">
        <v>0.1659620319475355</v>
      </c>
      <c r="P284" s="59"/>
      <c r="Q284" s="59"/>
      <c r="R284" s="59"/>
      <c r="S284" s="59"/>
      <c r="T284" s="59"/>
      <c r="U284" s="59"/>
      <c r="V284" s="58">
        <v>27698</v>
      </c>
      <c r="W284" s="59"/>
      <c r="X284" s="59"/>
      <c r="Y284" s="59"/>
      <c r="Z284" s="59"/>
      <c r="AA284" s="59"/>
      <c r="AB284" s="59"/>
      <c r="AC284" s="59"/>
      <c r="AD284" s="121">
        <v>0.12424026303159161</v>
      </c>
      <c r="AE284" s="59"/>
      <c r="AF284" s="59"/>
      <c r="AG284" s="59"/>
      <c r="AH284" s="59"/>
      <c r="AI284" s="1"/>
    </row>
    <row r="285" spans="2:35" ht="11.25" customHeight="1" x14ac:dyDescent="0.2">
      <c r="B285" s="61" t="s">
        <v>1167</v>
      </c>
      <c r="C285" s="59"/>
      <c r="D285" s="142">
        <v>1083716022.0099995</v>
      </c>
      <c r="E285" s="59"/>
      <c r="F285" s="59"/>
      <c r="G285" s="59"/>
      <c r="H285" s="59"/>
      <c r="I285" s="59"/>
      <c r="J285" s="59"/>
      <c r="K285" s="59"/>
      <c r="L285" s="59"/>
      <c r="M285" s="59"/>
      <c r="N285" s="59"/>
      <c r="O285" s="121">
        <v>7.1482857970172869E-2</v>
      </c>
      <c r="P285" s="59"/>
      <c r="Q285" s="59"/>
      <c r="R285" s="59"/>
      <c r="S285" s="59"/>
      <c r="T285" s="59"/>
      <c r="U285" s="59"/>
      <c r="V285" s="58">
        <v>10015</v>
      </c>
      <c r="W285" s="59"/>
      <c r="X285" s="59"/>
      <c r="Y285" s="59"/>
      <c r="Z285" s="59"/>
      <c r="AA285" s="59"/>
      <c r="AB285" s="59"/>
      <c r="AC285" s="59"/>
      <c r="AD285" s="121">
        <v>4.4922602146775577E-2</v>
      </c>
      <c r="AE285" s="59"/>
      <c r="AF285" s="59"/>
      <c r="AG285" s="59"/>
      <c r="AH285" s="59"/>
      <c r="AI285" s="1"/>
    </row>
    <row r="286" spans="2:35" ht="11.25" customHeight="1" x14ac:dyDescent="0.2">
      <c r="B286" s="61" t="s">
        <v>1168</v>
      </c>
      <c r="C286" s="59"/>
      <c r="D286" s="142">
        <v>440433253.12999982</v>
      </c>
      <c r="E286" s="59"/>
      <c r="F286" s="59"/>
      <c r="G286" s="59"/>
      <c r="H286" s="59"/>
      <c r="I286" s="59"/>
      <c r="J286" s="59"/>
      <c r="K286" s="59"/>
      <c r="L286" s="59"/>
      <c r="M286" s="59"/>
      <c r="N286" s="59"/>
      <c r="O286" s="121">
        <v>2.9051363124114143E-2</v>
      </c>
      <c r="P286" s="59"/>
      <c r="Q286" s="59"/>
      <c r="R286" s="59"/>
      <c r="S286" s="59"/>
      <c r="T286" s="59"/>
      <c r="U286" s="59"/>
      <c r="V286" s="58">
        <v>3850</v>
      </c>
      <c r="W286" s="59"/>
      <c r="X286" s="59"/>
      <c r="Y286" s="59"/>
      <c r="Z286" s="59"/>
      <c r="AA286" s="59"/>
      <c r="AB286" s="59"/>
      <c r="AC286" s="59"/>
      <c r="AD286" s="121">
        <v>1.7269297879689064E-2</v>
      </c>
      <c r="AE286" s="59"/>
      <c r="AF286" s="59"/>
      <c r="AG286" s="59"/>
      <c r="AH286" s="59"/>
      <c r="AI286" s="1"/>
    </row>
    <row r="287" spans="2:35" ht="11.25" customHeight="1" x14ac:dyDescent="0.2">
      <c r="B287" s="61" t="s">
        <v>1169</v>
      </c>
      <c r="C287" s="59"/>
      <c r="D287" s="142">
        <v>1160503789.3699992</v>
      </c>
      <c r="E287" s="59"/>
      <c r="F287" s="59"/>
      <c r="G287" s="59"/>
      <c r="H287" s="59"/>
      <c r="I287" s="59"/>
      <c r="J287" s="59"/>
      <c r="K287" s="59"/>
      <c r="L287" s="59"/>
      <c r="M287" s="59"/>
      <c r="N287" s="59"/>
      <c r="O287" s="121">
        <v>7.6547846358792346E-2</v>
      </c>
      <c r="P287" s="59"/>
      <c r="Q287" s="59"/>
      <c r="R287" s="59"/>
      <c r="S287" s="59"/>
      <c r="T287" s="59"/>
      <c r="U287" s="59"/>
      <c r="V287" s="58">
        <v>7401</v>
      </c>
      <c r="W287" s="59"/>
      <c r="X287" s="59"/>
      <c r="Y287" s="59"/>
      <c r="Z287" s="59"/>
      <c r="AA287" s="59"/>
      <c r="AB287" s="59"/>
      <c r="AC287" s="59"/>
      <c r="AD287" s="121">
        <v>3.319742171625422E-2</v>
      </c>
      <c r="AE287" s="59"/>
      <c r="AF287" s="59"/>
      <c r="AG287" s="59"/>
      <c r="AH287" s="59"/>
      <c r="AI287" s="1"/>
    </row>
    <row r="288" spans="2:35" ht="11.25" customHeight="1" x14ac:dyDescent="0.2">
      <c r="B288" s="143"/>
      <c r="C288" s="144"/>
      <c r="D288" s="145">
        <v>15160502150.909996</v>
      </c>
      <c r="E288" s="144"/>
      <c r="F288" s="144"/>
      <c r="G288" s="144"/>
      <c r="H288" s="144"/>
      <c r="I288" s="144"/>
      <c r="J288" s="144"/>
      <c r="K288" s="144"/>
      <c r="L288" s="144"/>
      <c r="M288" s="144"/>
      <c r="N288" s="144"/>
      <c r="O288" s="146">
        <v>1.0000000000000127</v>
      </c>
      <c r="P288" s="144"/>
      <c r="Q288" s="144"/>
      <c r="R288" s="144"/>
      <c r="S288" s="144"/>
      <c r="T288" s="144"/>
      <c r="U288" s="144"/>
      <c r="V288" s="147">
        <v>222939</v>
      </c>
      <c r="W288" s="144"/>
      <c r="X288" s="144"/>
      <c r="Y288" s="144"/>
      <c r="Z288" s="144"/>
      <c r="AA288" s="144"/>
      <c r="AB288" s="144"/>
      <c r="AC288" s="144"/>
      <c r="AD288" s="146">
        <v>1</v>
      </c>
      <c r="AE288" s="144"/>
      <c r="AF288" s="144"/>
      <c r="AG288" s="144"/>
      <c r="AH288" s="144"/>
      <c r="AI288" s="1"/>
    </row>
    <row r="289" spans="2:35" ht="9" customHeight="1"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2:35" ht="18.75" customHeight="1" x14ac:dyDescent="0.2">
      <c r="B290" s="71" t="s">
        <v>1047</v>
      </c>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c r="AH290" s="72"/>
      <c r="AI290" s="73"/>
    </row>
    <row r="291" spans="2:35" ht="8.25" customHeight="1"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2:35" ht="10.5" customHeight="1" x14ac:dyDescent="0.2">
      <c r="B292" s="66" t="s">
        <v>1052</v>
      </c>
      <c r="C292" s="67"/>
      <c r="D292" s="66" t="s">
        <v>1049</v>
      </c>
      <c r="E292" s="67"/>
      <c r="F292" s="67"/>
      <c r="G292" s="67"/>
      <c r="H292" s="67"/>
      <c r="I292" s="67"/>
      <c r="J292" s="67"/>
      <c r="K292" s="67"/>
      <c r="L292" s="67"/>
      <c r="M292" s="67"/>
      <c r="N292" s="67"/>
      <c r="O292" s="66" t="s">
        <v>1050</v>
      </c>
      <c r="P292" s="67"/>
      <c r="Q292" s="67"/>
      <c r="R292" s="67"/>
      <c r="S292" s="67"/>
      <c r="T292" s="67"/>
      <c r="U292" s="67"/>
      <c r="V292" s="66" t="s">
        <v>1051</v>
      </c>
      <c r="W292" s="67"/>
      <c r="X292" s="67"/>
      <c r="Y292" s="67"/>
      <c r="Z292" s="67"/>
      <c r="AA292" s="67"/>
      <c r="AB292" s="67"/>
      <c r="AC292" s="67"/>
      <c r="AD292" s="66" t="s">
        <v>1050</v>
      </c>
      <c r="AE292" s="67"/>
      <c r="AF292" s="67"/>
      <c r="AG292" s="67"/>
      <c r="AH292" s="67"/>
      <c r="AI292" s="1"/>
    </row>
    <row r="293" spans="2:35" ht="10.5" customHeight="1" x14ac:dyDescent="0.2">
      <c r="B293" s="61" t="s">
        <v>1170</v>
      </c>
      <c r="C293" s="59"/>
      <c r="D293" s="142">
        <v>312274444.67999965</v>
      </c>
      <c r="E293" s="59"/>
      <c r="F293" s="59"/>
      <c r="G293" s="59"/>
      <c r="H293" s="59"/>
      <c r="I293" s="59"/>
      <c r="J293" s="59"/>
      <c r="K293" s="59"/>
      <c r="L293" s="59"/>
      <c r="M293" s="59"/>
      <c r="N293" s="59"/>
      <c r="O293" s="121">
        <v>2.0597895872549024E-2</v>
      </c>
      <c r="P293" s="59"/>
      <c r="Q293" s="59"/>
      <c r="R293" s="59"/>
      <c r="S293" s="59"/>
      <c r="T293" s="59"/>
      <c r="U293" s="59"/>
      <c r="V293" s="58">
        <v>14472</v>
      </c>
      <c r="W293" s="59"/>
      <c r="X293" s="59"/>
      <c r="Y293" s="59"/>
      <c r="Z293" s="59"/>
      <c r="AA293" s="59"/>
      <c r="AB293" s="59"/>
      <c r="AC293" s="59"/>
      <c r="AD293" s="121">
        <v>6.4914617899963667E-2</v>
      </c>
      <c r="AE293" s="59"/>
      <c r="AF293" s="59"/>
      <c r="AG293" s="59"/>
      <c r="AH293" s="59"/>
      <c r="AI293" s="1"/>
    </row>
    <row r="294" spans="2:35" ht="10.5" customHeight="1" x14ac:dyDescent="0.2">
      <c r="B294" s="61" t="s">
        <v>1054</v>
      </c>
      <c r="C294" s="59"/>
      <c r="D294" s="142">
        <v>412499460.03000087</v>
      </c>
      <c r="E294" s="59"/>
      <c r="F294" s="59"/>
      <c r="G294" s="59"/>
      <c r="H294" s="59"/>
      <c r="I294" s="59"/>
      <c r="J294" s="59"/>
      <c r="K294" s="59"/>
      <c r="L294" s="59"/>
      <c r="M294" s="59"/>
      <c r="N294" s="59"/>
      <c r="O294" s="121">
        <v>2.7208825665793721E-2</v>
      </c>
      <c r="P294" s="59"/>
      <c r="Q294" s="59"/>
      <c r="R294" s="59"/>
      <c r="S294" s="59"/>
      <c r="T294" s="59"/>
      <c r="U294" s="59"/>
      <c r="V294" s="58">
        <v>11714</v>
      </c>
      <c r="W294" s="59"/>
      <c r="X294" s="59"/>
      <c r="Y294" s="59"/>
      <c r="Z294" s="59"/>
      <c r="AA294" s="59"/>
      <c r="AB294" s="59"/>
      <c r="AC294" s="59"/>
      <c r="AD294" s="121">
        <v>5.2543520873422775E-2</v>
      </c>
      <c r="AE294" s="59"/>
      <c r="AF294" s="59"/>
      <c r="AG294" s="59"/>
      <c r="AH294" s="59"/>
      <c r="AI294" s="1"/>
    </row>
    <row r="295" spans="2:35" ht="10.5" customHeight="1" x14ac:dyDescent="0.2">
      <c r="B295" s="61" t="s">
        <v>1055</v>
      </c>
      <c r="C295" s="59"/>
      <c r="D295" s="142">
        <v>644070905.8399961</v>
      </c>
      <c r="E295" s="59"/>
      <c r="F295" s="59"/>
      <c r="G295" s="59"/>
      <c r="H295" s="59"/>
      <c r="I295" s="59"/>
      <c r="J295" s="59"/>
      <c r="K295" s="59"/>
      <c r="L295" s="59"/>
      <c r="M295" s="59"/>
      <c r="N295" s="59"/>
      <c r="O295" s="121">
        <v>4.248348105021945E-2</v>
      </c>
      <c r="P295" s="59"/>
      <c r="Q295" s="59"/>
      <c r="R295" s="59"/>
      <c r="S295" s="59"/>
      <c r="T295" s="59"/>
      <c r="U295" s="59"/>
      <c r="V295" s="58">
        <v>19151</v>
      </c>
      <c r="W295" s="59"/>
      <c r="X295" s="59"/>
      <c r="Y295" s="59"/>
      <c r="Z295" s="59"/>
      <c r="AA295" s="59"/>
      <c r="AB295" s="59"/>
      <c r="AC295" s="59"/>
      <c r="AD295" s="121">
        <v>8.5902421738681886E-2</v>
      </c>
      <c r="AE295" s="59"/>
      <c r="AF295" s="59"/>
      <c r="AG295" s="59"/>
      <c r="AH295" s="59"/>
      <c r="AI295" s="1"/>
    </row>
    <row r="296" spans="2:35" ht="10.5" customHeight="1" x14ac:dyDescent="0.2">
      <c r="B296" s="61" t="s">
        <v>1056</v>
      </c>
      <c r="C296" s="59"/>
      <c r="D296" s="142">
        <v>883324901.8899951</v>
      </c>
      <c r="E296" s="59"/>
      <c r="F296" s="59"/>
      <c r="G296" s="59"/>
      <c r="H296" s="59"/>
      <c r="I296" s="59"/>
      <c r="J296" s="59"/>
      <c r="K296" s="59"/>
      <c r="L296" s="59"/>
      <c r="M296" s="59"/>
      <c r="N296" s="59"/>
      <c r="O296" s="121">
        <v>5.8264884177136191E-2</v>
      </c>
      <c r="P296" s="59"/>
      <c r="Q296" s="59"/>
      <c r="R296" s="59"/>
      <c r="S296" s="59"/>
      <c r="T296" s="59"/>
      <c r="U296" s="59"/>
      <c r="V296" s="58">
        <v>20553</v>
      </c>
      <c r="W296" s="59"/>
      <c r="X296" s="59"/>
      <c r="Y296" s="59"/>
      <c r="Z296" s="59"/>
      <c r="AA296" s="59"/>
      <c r="AB296" s="59"/>
      <c r="AC296" s="59"/>
      <c r="AD296" s="121">
        <v>9.2191137486038785E-2</v>
      </c>
      <c r="AE296" s="59"/>
      <c r="AF296" s="59"/>
      <c r="AG296" s="59"/>
      <c r="AH296" s="59"/>
      <c r="AI296" s="1"/>
    </row>
    <row r="297" spans="2:35" ht="10.5" customHeight="1" x14ac:dyDescent="0.2">
      <c r="B297" s="61" t="s">
        <v>1057</v>
      </c>
      <c r="C297" s="59"/>
      <c r="D297" s="142">
        <v>1144506940.1400073</v>
      </c>
      <c r="E297" s="59"/>
      <c r="F297" s="59"/>
      <c r="G297" s="59"/>
      <c r="H297" s="59"/>
      <c r="I297" s="59"/>
      <c r="J297" s="59"/>
      <c r="K297" s="59"/>
      <c r="L297" s="59"/>
      <c r="M297" s="59"/>
      <c r="N297" s="59"/>
      <c r="O297" s="121">
        <v>7.549268017295252E-2</v>
      </c>
      <c r="P297" s="59"/>
      <c r="Q297" s="59"/>
      <c r="R297" s="59"/>
      <c r="S297" s="59"/>
      <c r="T297" s="59"/>
      <c r="U297" s="59"/>
      <c r="V297" s="58">
        <v>22722</v>
      </c>
      <c r="W297" s="59"/>
      <c r="X297" s="59"/>
      <c r="Y297" s="59"/>
      <c r="Z297" s="59"/>
      <c r="AA297" s="59"/>
      <c r="AB297" s="59"/>
      <c r="AC297" s="59"/>
      <c r="AD297" s="121">
        <v>0.10192025621358308</v>
      </c>
      <c r="AE297" s="59"/>
      <c r="AF297" s="59"/>
      <c r="AG297" s="59"/>
      <c r="AH297" s="59"/>
      <c r="AI297" s="1"/>
    </row>
    <row r="298" spans="2:35" ht="10.5" customHeight="1" x14ac:dyDescent="0.2">
      <c r="B298" s="61" t="s">
        <v>1058</v>
      </c>
      <c r="C298" s="59"/>
      <c r="D298" s="142">
        <v>1203248690.160006</v>
      </c>
      <c r="E298" s="59"/>
      <c r="F298" s="59"/>
      <c r="G298" s="59"/>
      <c r="H298" s="59"/>
      <c r="I298" s="59"/>
      <c r="J298" s="59"/>
      <c r="K298" s="59"/>
      <c r="L298" s="59"/>
      <c r="M298" s="59"/>
      <c r="N298" s="59"/>
      <c r="O298" s="121">
        <v>7.9367337452459108E-2</v>
      </c>
      <c r="P298" s="59"/>
      <c r="Q298" s="59"/>
      <c r="R298" s="59"/>
      <c r="S298" s="59"/>
      <c r="T298" s="59"/>
      <c r="U298" s="59"/>
      <c r="V298" s="58">
        <v>19575</v>
      </c>
      <c r="W298" s="59"/>
      <c r="X298" s="59"/>
      <c r="Y298" s="59"/>
      <c r="Z298" s="59"/>
      <c r="AA298" s="59"/>
      <c r="AB298" s="59"/>
      <c r="AC298" s="59"/>
      <c r="AD298" s="121">
        <v>8.7804287271406073E-2</v>
      </c>
      <c r="AE298" s="59"/>
      <c r="AF298" s="59"/>
      <c r="AG298" s="59"/>
      <c r="AH298" s="59"/>
      <c r="AI298" s="1"/>
    </row>
    <row r="299" spans="2:35" ht="10.5" customHeight="1" x14ac:dyDescent="0.2">
      <c r="B299" s="61" t="s">
        <v>1059</v>
      </c>
      <c r="C299" s="59"/>
      <c r="D299" s="142">
        <v>1559405149.3799922</v>
      </c>
      <c r="E299" s="59"/>
      <c r="F299" s="59"/>
      <c r="G299" s="59"/>
      <c r="H299" s="59"/>
      <c r="I299" s="59"/>
      <c r="J299" s="59"/>
      <c r="K299" s="59"/>
      <c r="L299" s="59"/>
      <c r="M299" s="59"/>
      <c r="N299" s="59"/>
      <c r="O299" s="121">
        <v>0.10285972943754967</v>
      </c>
      <c r="P299" s="59"/>
      <c r="Q299" s="59"/>
      <c r="R299" s="59"/>
      <c r="S299" s="59"/>
      <c r="T299" s="59"/>
      <c r="U299" s="59"/>
      <c r="V299" s="58">
        <v>21627</v>
      </c>
      <c r="W299" s="59"/>
      <c r="X299" s="59"/>
      <c r="Y299" s="59"/>
      <c r="Z299" s="59"/>
      <c r="AA299" s="59"/>
      <c r="AB299" s="59"/>
      <c r="AC299" s="59"/>
      <c r="AD299" s="121">
        <v>9.7008598764684512E-2</v>
      </c>
      <c r="AE299" s="59"/>
      <c r="AF299" s="59"/>
      <c r="AG299" s="59"/>
      <c r="AH299" s="59"/>
      <c r="AI299" s="1"/>
    </row>
    <row r="300" spans="2:35" ht="10.5" customHeight="1" x14ac:dyDescent="0.2">
      <c r="B300" s="61" t="s">
        <v>1060</v>
      </c>
      <c r="C300" s="59"/>
      <c r="D300" s="142">
        <v>1216755763.5299983</v>
      </c>
      <c r="E300" s="59"/>
      <c r="F300" s="59"/>
      <c r="G300" s="59"/>
      <c r="H300" s="59"/>
      <c r="I300" s="59"/>
      <c r="J300" s="59"/>
      <c r="K300" s="59"/>
      <c r="L300" s="59"/>
      <c r="M300" s="59"/>
      <c r="N300" s="59"/>
      <c r="O300" s="121">
        <v>8.0258275841935983E-2</v>
      </c>
      <c r="P300" s="59"/>
      <c r="Q300" s="59"/>
      <c r="R300" s="59"/>
      <c r="S300" s="59"/>
      <c r="T300" s="59"/>
      <c r="U300" s="59"/>
      <c r="V300" s="58">
        <v>15473</v>
      </c>
      <c r="W300" s="59"/>
      <c r="X300" s="59"/>
      <c r="Y300" s="59"/>
      <c r="Z300" s="59"/>
      <c r="AA300" s="59"/>
      <c r="AB300" s="59"/>
      <c r="AC300" s="59"/>
      <c r="AD300" s="121">
        <v>6.9404635348682825E-2</v>
      </c>
      <c r="AE300" s="59"/>
      <c r="AF300" s="59"/>
      <c r="AG300" s="59"/>
      <c r="AH300" s="59"/>
      <c r="AI300" s="1"/>
    </row>
    <row r="301" spans="2:35" ht="10.5" customHeight="1" x14ac:dyDescent="0.2">
      <c r="B301" s="61" t="s">
        <v>1061</v>
      </c>
      <c r="C301" s="59"/>
      <c r="D301" s="142">
        <v>1523316199.3700004</v>
      </c>
      <c r="E301" s="59"/>
      <c r="F301" s="59"/>
      <c r="G301" s="59"/>
      <c r="H301" s="59"/>
      <c r="I301" s="59"/>
      <c r="J301" s="59"/>
      <c r="K301" s="59"/>
      <c r="L301" s="59"/>
      <c r="M301" s="59"/>
      <c r="N301" s="59"/>
      <c r="O301" s="121">
        <v>0.10047927068685944</v>
      </c>
      <c r="P301" s="59"/>
      <c r="Q301" s="59"/>
      <c r="R301" s="59"/>
      <c r="S301" s="59"/>
      <c r="T301" s="59"/>
      <c r="U301" s="59"/>
      <c r="V301" s="58">
        <v>17342</v>
      </c>
      <c r="W301" s="59"/>
      <c r="X301" s="59"/>
      <c r="Y301" s="59"/>
      <c r="Z301" s="59"/>
      <c r="AA301" s="59"/>
      <c r="AB301" s="59"/>
      <c r="AC301" s="59"/>
      <c r="AD301" s="121">
        <v>7.7788094501186428E-2</v>
      </c>
      <c r="AE301" s="59"/>
      <c r="AF301" s="59"/>
      <c r="AG301" s="59"/>
      <c r="AH301" s="59"/>
      <c r="AI301" s="1"/>
    </row>
    <row r="302" spans="2:35" ht="10.5" customHeight="1" x14ac:dyDescent="0.2">
      <c r="B302" s="61" t="s">
        <v>1062</v>
      </c>
      <c r="C302" s="59"/>
      <c r="D302" s="142">
        <v>2348979207.739996</v>
      </c>
      <c r="E302" s="59"/>
      <c r="F302" s="59"/>
      <c r="G302" s="59"/>
      <c r="H302" s="59"/>
      <c r="I302" s="59"/>
      <c r="J302" s="59"/>
      <c r="K302" s="59"/>
      <c r="L302" s="59"/>
      <c r="M302" s="59"/>
      <c r="N302" s="59"/>
      <c r="O302" s="121">
        <v>0.15494072586500707</v>
      </c>
      <c r="P302" s="59"/>
      <c r="Q302" s="59"/>
      <c r="R302" s="59"/>
      <c r="S302" s="59"/>
      <c r="T302" s="59"/>
      <c r="U302" s="59"/>
      <c r="V302" s="58">
        <v>24995</v>
      </c>
      <c r="W302" s="59"/>
      <c r="X302" s="59"/>
      <c r="Y302" s="59"/>
      <c r="Z302" s="59"/>
      <c r="AA302" s="59"/>
      <c r="AB302" s="59"/>
      <c r="AC302" s="59"/>
      <c r="AD302" s="121">
        <v>0.11211587026047484</v>
      </c>
      <c r="AE302" s="59"/>
      <c r="AF302" s="59"/>
      <c r="AG302" s="59"/>
      <c r="AH302" s="59"/>
      <c r="AI302" s="1"/>
    </row>
    <row r="303" spans="2:35" ht="10.5" customHeight="1" x14ac:dyDescent="0.2">
      <c r="B303" s="61" t="s">
        <v>1063</v>
      </c>
      <c r="C303" s="59"/>
      <c r="D303" s="142">
        <v>941090665.13000238</v>
      </c>
      <c r="E303" s="59"/>
      <c r="F303" s="59"/>
      <c r="G303" s="59"/>
      <c r="H303" s="59"/>
      <c r="I303" s="59"/>
      <c r="J303" s="59"/>
      <c r="K303" s="59"/>
      <c r="L303" s="59"/>
      <c r="M303" s="59"/>
      <c r="N303" s="59"/>
      <c r="O303" s="121">
        <v>6.2075164513829384E-2</v>
      </c>
      <c r="P303" s="59"/>
      <c r="Q303" s="59"/>
      <c r="R303" s="59"/>
      <c r="S303" s="59"/>
      <c r="T303" s="59"/>
      <c r="U303" s="59"/>
      <c r="V303" s="58">
        <v>10114</v>
      </c>
      <c r="W303" s="59"/>
      <c r="X303" s="59"/>
      <c r="Y303" s="59"/>
      <c r="Z303" s="59"/>
      <c r="AA303" s="59"/>
      <c r="AB303" s="59"/>
      <c r="AC303" s="59"/>
      <c r="AD303" s="121">
        <v>4.5366669806539008E-2</v>
      </c>
      <c r="AE303" s="59"/>
      <c r="AF303" s="59"/>
      <c r="AG303" s="59"/>
      <c r="AH303" s="59"/>
      <c r="AI303" s="1"/>
    </row>
    <row r="304" spans="2:35" ht="10.5" customHeight="1" x14ac:dyDescent="0.2">
      <c r="B304" s="61" t="s">
        <v>1064</v>
      </c>
      <c r="C304" s="59"/>
      <c r="D304" s="142">
        <v>1010033833.7400004</v>
      </c>
      <c r="E304" s="59"/>
      <c r="F304" s="59"/>
      <c r="G304" s="59"/>
      <c r="H304" s="59"/>
      <c r="I304" s="59"/>
      <c r="J304" s="59"/>
      <c r="K304" s="59"/>
      <c r="L304" s="59"/>
      <c r="M304" s="59"/>
      <c r="N304" s="59"/>
      <c r="O304" s="121">
        <v>6.6622716298310333E-2</v>
      </c>
      <c r="P304" s="59"/>
      <c r="Q304" s="59"/>
      <c r="R304" s="59"/>
      <c r="S304" s="59"/>
      <c r="T304" s="59"/>
      <c r="U304" s="59"/>
      <c r="V304" s="58">
        <v>9753</v>
      </c>
      <c r="W304" s="59"/>
      <c r="X304" s="59"/>
      <c r="Y304" s="59"/>
      <c r="Z304" s="59"/>
      <c r="AA304" s="59"/>
      <c r="AB304" s="59"/>
      <c r="AC304" s="59"/>
      <c r="AD304" s="121">
        <v>4.3747392784573361E-2</v>
      </c>
      <c r="AE304" s="59"/>
      <c r="AF304" s="59"/>
      <c r="AG304" s="59"/>
      <c r="AH304" s="59"/>
      <c r="AI304" s="1"/>
    </row>
    <row r="305" spans="2:35" ht="10.5" customHeight="1" x14ac:dyDescent="0.2">
      <c r="B305" s="61" t="s">
        <v>1065</v>
      </c>
      <c r="C305" s="59"/>
      <c r="D305" s="142">
        <v>1902710896.6000023</v>
      </c>
      <c r="E305" s="59"/>
      <c r="F305" s="59"/>
      <c r="G305" s="59"/>
      <c r="H305" s="59"/>
      <c r="I305" s="59"/>
      <c r="J305" s="59"/>
      <c r="K305" s="59"/>
      <c r="L305" s="59"/>
      <c r="M305" s="59"/>
      <c r="N305" s="59"/>
      <c r="O305" s="121">
        <v>0.12550447720399507</v>
      </c>
      <c r="P305" s="59"/>
      <c r="Q305" s="59"/>
      <c r="R305" s="59"/>
      <c r="S305" s="59"/>
      <c r="T305" s="59"/>
      <c r="U305" s="59"/>
      <c r="V305" s="58">
        <v>14952</v>
      </c>
      <c r="W305" s="59"/>
      <c r="X305" s="59"/>
      <c r="Y305" s="59"/>
      <c r="Z305" s="59"/>
      <c r="AA305" s="59"/>
      <c r="AB305" s="59"/>
      <c r="AC305" s="59"/>
      <c r="AD305" s="121">
        <v>6.7067673220028795E-2</v>
      </c>
      <c r="AE305" s="59"/>
      <c r="AF305" s="59"/>
      <c r="AG305" s="59"/>
      <c r="AH305" s="59"/>
      <c r="AI305" s="1"/>
    </row>
    <row r="306" spans="2:35" ht="10.5" customHeight="1" x14ac:dyDescent="0.2">
      <c r="B306" s="61" t="s">
        <v>1066</v>
      </c>
      <c r="C306" s="59"/>
      <c r="D306" s="142">
        <v>35971000.469999984</v>
      </c>
      <c r="E306" s="59"/>
      <c r="F306" s="59"/>
      <c r="G306" s="59"/>
      <c r="H306" s="59"/>
      <c r="I306" s="59"/>
      <c r="J306" s="59"/>
      <c r="K306" s="59"/>
      <c r="L306" s="59"/>
      <c r="M306" s="59"/>
      <c r="N306" s="59"/>
      <c r="O306" s="121">
        <v>2.3726786957278226E-3</v>
      </c>
      <c r="P306" s="59"/>
      <c r="Q306" s="59"/>
      <c r="R306" s="59"/>
      <c r="S306" s="59"/>
      <c r="T306" s="59"/>
      <c r="U306" s="59"/>
      <c r="V306" s="58">
        <v>305</v>
      </c>
      <c r="W306" s="59"/>
      <c r="X306" s="59"/>
      <c r="Y306" s="59"/>
      <c r="Z306" s="59"/>
      <c r="AA306" s="59"/>
      <c r="AB306" s="59"/>
      <c r="AC306" s="59"/>
      <c r="AD306" s="121">
        <v>1.3680872346247179E-3</v>
      </c>
      <c r="AE306" s="59"/>
      <c r="AF306" s="59"/>
      <c r="AG306" s="59"/>
      <c r="AH306" s="59"/>
      <c r="AI306" s="1"/>
    </row>
    <row r="307" spans="2:35" ht="10.5" customHeight="1" x14ac:dyDescent="0.2">
      <c r="B307" s="61" t="s">
        <v>1067</v>
      </c>
      <c r="C307" s="59"/>
      <c r="D307" s="142">
        <v>16295459.680000002</v>
      </c>
      <c r="E307" s="59"/>
      <c r="F307" s="59"/>
      <c r="G307" s="59"/>
      <c r="H307" s="59"/>
      <c r="I307" s="59"/>
      <c r="J307" s="59"/>
      <c r="K307" s="59"/>
      <c r="L307" s="59"/>
      <c r="M307" s="59"/>
      <c r="N307" s="59"/>
      <c r="O307" s="121">
        <v>1.0748627926563685E-3</v>
      </c>
      <c r="P307" s="59"/>
      <c r="Q307" s="59"/>
      <c r="R307" s="59"/>
      <c r="S307" s="59"/>
      <c r="T307" s="59"/>
      <c r="U307" s="59"/>
      <c r="V307" s="58">
        <v>133</v>
      </c>
      <c r="W307" s="59"/>
      <c r="X307" s="59"/>
      <c r="Y307" s="59"/>
      <c r="Z307" s="59"/>
      <c r="AA307" s="59"/>
      <c r="AB307" s="59"/>
      <c r="AC307" s="59"/>
      <c r="AD307" s="121">
        <v>5.965757449347131E-4</v>
      </c>
      <c r="AE307" s="59"/>
      <c r="AF307" s="59"/>
      <c r="AG307" s="59"/>
      <c r="AH307" s="59"/>
      <c r="AI307" s="1"/>
    </row>
    <row r="308" spans="2:35" ht="10.5" customHeight="1" x14ac:dyDescent="0.2">
      <c r="B308" s="61" t="s">
        <v>1068</v>
      </c>
      <c r="C308" s="59"/>
      <c r="D308" s="142">
        <v>5661074.7400000002</v>
      </c>
      <c r="E308" s="59"/>
      <c r="F308" s="59"/>
      <c r="G308" s="59"/>
      <c r="H308" s="59"/>
      <c r="I308" s="59"/>
      <c r="J308" s="59"/>
      <c r="K308" s="59"/>
      <c r="L308" s="59"/>
      <c r="M308" s="59"/>
      <c r="N308" s="59"/>
      <c r="O308" s="121">
        <v>3.7340944802809173E-4</v>
      </c>
      <c r="P308" s="59"/>
      <c r="Q308" s="59"/>
      <c r="R308" s="59"/>
      <c r="S308" s="59"/>
      <c r="T308" s="59"/>
      <c r="U308" s="59"/>
      <c r="V308" s="58">
        <v>54</v>
      </c>
      <c r="W308" s="59"/>
      <c r="X308" s="59"/>
      <c r="Y308" s="59"/>
      <c r="Z308" s="59"/>
      <c r="AA308" s="59"/>
      <c r="AB308" s="59"/>
      <c r="AC308" s="59"/>
      <c r="AD308" s="121">
        <v>2.4221872350732712E-4</v>
      </c>
      <c r="AE308" s="59"/>
      <c r="AF308" s="59"/>
      <c r="AG308" s="59"/>
      <c r="AH308" s="59"/>
      <c r="AI308" s="1"/>
    </row>
    <row r="309" spans="2:35" ht="10.5" customHeight="1" x14ac:dyDescent="0.2">
      <c r="B309" s="61" t="s">
        <v>1069</v>
      </c>
      <c r="C309" s="59"/>
      <c r="D309" s="142">
        <v>205766.93</v>
      </c>
      <c r="E309" s="59"/>
      <c r="F309" s="59"/>
      <c r="G309" s="59"/>
      <c r="H309" s="59"/>
      <c r="I309" s="59"/>
      <c r="J309" s="59"/>
      <c r="K309" s="59"/>
      <c r="L309" s="59"/>
      <c r="M309" s="59"/>
      <c r="N309" s="59"/>
      <c r="O309" s="121">
        <v>1.3572566921053403E-5</v>
      </c>
      <c r="P309" s="59"/>
      <c r="Q309" s="59"/>
      <c r="R309" s="59"/>
      <c r="S309" s="59"/>
      <c r="T309" s="59"/>
      <c r="U309" s="59"/>
      <c r="V309" s="58">
        <v>2</v>
      </c>
      <c r="W309" s="59"/>
      <c r="X309" s="59"/>
      <c r="Y309" s="59"/>
      <c r="Z309" s="59"/>
      <c r="AA309" s="59"/>
      <c r="AB309" s="59"/>
      <c r="AC309" s="59"/>
      <c r="AD309" s="121">
        <v>8.9710638336047086E-6</v>
      </c>
      <c r="AE309" s="59"/>
      <c r="AF309" s="59"/>
      <c r="AG309" s="59"/>
      <c r="AH309" s="59"/>
      <c r="AI309" s="1"/>
    </row>
    <row r="310" spans="2:35" ht="10.5" customHeight="1" x14ac:dyDescent="0.2">
      <c r="B310" s="61" t="s">
        <v>1070</v>
      </c>
      <c r="C310" s="59"/>
      <c r="D310" s="142">
        <v>151790.85999999999</v>
      </c>
      <c r="E310" s="59"/>
      <c r="F310" s="59"/>
      <c r="G310" s="59"/>
      <c r="H310" s="59"/>
      <c r="I310" s="59"/>
      <c r="J310" s="59"/>
      <c r="K310" s="59"/>
      <c r="L310" s="59"/>
      <c r="M310" s="59"/>
      <c r="N310" s="59"/>
      <c r="O310" s="121">
        <v>1.0012258069623958E-5</v>
      </c>
      <c r="P310" s="59"/>
      <c r="Q310" s="59"/>
      <c r="R310" s="59"/>
      <c r="S310" s="59"/>
      <c r="T310" s="59"/>
      <c r="U310" s="59"/>
      <c r="V310" s="58">
        <v>2</v>
      </c>
      <c r="W310" s="59"/>
      <c r="X310" s="59"/>
      <c r="Y310" s="59"/>
      <c r="Z310" s="59"/>
      <c r="AA310" s="59"/>
      <c r="AB310" s="59"/>
      <c r="AC310" s="59"/>
      <c r="AD310" s="121">
        <v>8.9710638336047086E-6</v>
      </c>
      <c r="AE310" s="59"/>
      <c r="AF310" s="59"/>
      <c r="AG310" s="59"/>
      <c r="AH310" s="59"/>
      <c r="AI310" s="1"/>
    </row>
    <row r="311" spans="2:35" ht="9.75" customHeight="1" x14ac:dyDescent="0.2">
      <c r="B311" s="143"/>
      <c r="C311" s="144"/>
      <c r="D311" s="145">
        <v>15160502150.909998</v>
      </c>
      <c r="E311" s="144"/>
      <c r="F311" s="144"/>
      <c r="G311" s="144"/>
      <c r="H311" s="144"/>
      <c r="I311" s="144"/>
      <c r="J311" s="144"/>
      <c r="K311" s="144"/>
      <c r="L311" s="144"/>
      <c r="M311" s="144"/>
      <c r="N311" s="144"/>
      <c r="O311" s="146">
        <v>1.0000000000000204</v>
      </c>
      <c r="P311" s="144"/>
      <c r="Q311" s="144"/>
      <c r="R311" s="144"/>
      <c r="S311" s="144"/>
      <c r="T311" s="144"/>
      <c r="U311" s="144"/>
      <c r="V311" s="147">
        <v>222939</v>
      </c>
      <c r="W311" s="144"/>
      <c r="X311" s="144"/>
      <c r="Y311" s="144"/>
      <c r="Z311" s="144"/>
      <c r="AA311" s="144"/>
      <c r="AB311" s="144"/>
      <c r="AC311" s="144"/>
      <c r="AD311" s="146">
        <v>1</v>
      </c>
      <c r="AE311" s="144"/>
      <c r="AF311" s="144"/>
      <c r="AG311" s="144"/>
      <c r="AH311" s="144"/>
      <c r="AI311" s="1"/>
    </row>
    <row r="312" spans="2:35" ht="9" customHeight="1"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2:35" ht="18.75" customHeight="1" x14ac:dyDescent="0.2">
      <c r="B313" s="71" t="s">
        <v>1048</v>
      </c>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c r="AG313" s="72"/>
      <c r="AH313" s="72"/>
      <c r="AI313" s="73"/>
    </row>
    <row r="314" spans="2:35" ht="8.25" customHeight="1"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2:35" ht="12" customHeight="1" x14ac:dyDescent="0.2">
      <c r="B315" s="66" t="s">
        <v>1052</v>
      </c>
      <c r="C315" s="67"/>
      <c r="D315" s="66" t="s">
        <v>1049</v>
      </c>
      <c r="E315" s="67"/>
      <c r="F315" s="67"/>
      <c r="G315" s="67"/>
      <c r="H315" s="67"/>
      <c r="I315" s="67"/>
      <c r="J315" s="67"/>
      <c r="K315" s="67"/>
      <c r="L315" s="67"/>
      <c r="M315" s="67"/>
      <c r="N315" s="67"/>
      <c r="O315" s="66" t="s">
        <v>1050</v>
      </c>
      <c r="P315" s="67"/>
      <c r="Q315" s="67"/>
      <c r="R315" s="67"/>
      <c r="S315" s="67"/>
      <c r="T315" s="67"/>
      <c r="U315" s="67"/>
      <c r="V315" s="66" t="s">
        <v>1051</v>
      </c>
      <c r="W315" s="67"/>
      <c r="X315" s="67"/>
      <c r="Y315" s="67"/>
      <c r="Z315" s="67"/>
      <c r="AA315" s="67"/>
      <c r="AB315" s="67"/>
      <c r="AC315" s="67"/>
      <c r="AD315" s="67"/>
      <c r="AE315" s="66" t="s">
        <v>1050</v>
      </c>
      <c r="AF315" s="67"/>
      <c r="AG315" s="67"/>
      <c r="AH315" s="67"/>
      <c r="AI315" s="1"/>
    </row>
    <row r="316" spans="2:35" ht="12" customHeight="1" x14ac:dyDescent="0.2">
      <c r="B316" s="61" t="s">
        <v>1137</v>
      </c>
      <c r="C316" s="59"/>
      <c r="D316" s="142">
        <v>12466552041.590076</v>
      </c>
      <c r="E316" s="59"/>
      <c r="F316" s="59"/>
      <c r="G316" s="59"/>
      <c r="H316" s="59"/>
      <c r="I316" s="59"/>
      <c r="J316" s="59"/>
      <c r="K316" s="59"/>
      <c r="L316" s="59"/>
      <c r="M316" s="59"/>
      <c r="N316" s="59"/>
      <c r="O316" s="121">
        <v>0.82230469132855954</v>
      </c>
      <c r="P316" s="59"/>
      <c r="Q316" s="59"/>
      <c r="R316" s="59"/>
      <c r="S316" s="59"/>
      <c r="T316" s="59"/>
      <c r="U316" s="59"/>
      <c r="V316" s="58">
        <v>182551</v>
      </c>
      <c r="W316" s="59"/>
      <c r="X316" s="59"/>
      <c r="Y316" s="59"/>
      <c r="Z316" s="59"/>
      <c r="AA316" s="59"/>
      <c r="AB316" s="59"/>
      <c r="AC316" s="59"/>
      <c r="AD316" s="59"/>
      <c r="AE316" s="121">
        <v>0.81883833694418651</v>
      </c>
      <c r="AF316" s="59"/>
      <c r="AG316" s="59"/>
      <c r="AH316" s="59"/>
      <c r="AI316" s="1"/>
    </row>
    <row r="317" spans="2:35" ht="12" customHeight="1" x14ac:dyDescent="0.2">
      <c r="B317" s="61" t="s">
        <v>1170</v>
      </c>
      <c r="C317" s="59"/>
      <c r="D317" s="142">
        <v>1294867269.0300004</v>
      </c>
      <c r="E317" s="59"/>
      <c r="F317" s="59"/>
      <c r="G317" s="59"/>
      <c r="H317" s="59"/>
      <c r="I317" s="59"/>
      <c r="J317" s="59"/>
      <c r="K317" s="59"/>
      <c r="L317" s="59"/>
      <c r="M317" s="59"/>
      <c r="N317" s="59"/>
      <c r="O317" s="121">
        <v>8.5410579157648145E-2</v>
      </c>
      <c r="P317" s="59"/>
      <c r="Q317" s="59"/>
      <c r="R317" s="59"/>
      <c r="S317" s="59"/>
      <c r="T317" s="59"/>
      <c r="U317" s="59"/>
      <c r="V317" s="58">
        <v>24867</v>
      </c>
      <c r="W317" s="59"/>
      <c r="X317" s="59"/>
      <c r="Y317" s="59"/>
      <c r="Z317" s="59"/>
      <c r="AA317" s="59"/>
      <c r="AB317" s="59"/>
      <c r="AC317" s="59"/>
      <c r="AD317" s="59"/>
      <c r="AE317" s="121">
        <v>0.11154172217512413</v>
      </c>
      <c r="AF317" s="59"/>
      <c r="AG317" s="59"/>
      <c r="AH317" s="59"/>
      <c r="AI317" s="1"/>
    </row>
    <row r="318" spans="2:35" ht="12" customHeight="1" x14ac:dyDescent="0.2">
      <c r="B318" s="61" t="s">
        <v>1054</v>
      </c>
      <c r="C318" s="59"/>
      <c r="D318" s="142">
        <v>591376427.6300019</v>
      </c>
      <c r="E318" s="59"/>
      <c r="F318" s="59"/>
      <c r="G318" s="59"/>
      <c r="H318" s="59"/>
      <c r="I318" s="59"/>
      <c r="J318" s="59"/>
      <c r="K318" s="59"/>
      <c r="L318" s="59"/>
      <c r="M318" s="59"/>
      <c r="N318" s="59"/>
      <c r="O318" s="121">
        <v>3.900770711572385E-2</v>
      </c>
      <c r="P318" s="59"/>
      <c r="Q318" s="59"/>
      <c r="R318" s="59"/>
      <c r="S318" s="59"/>
      <c r="T318" s="59"/>
      <c r="U318" s="59"/>
      <c r="V318" s="58">
        <v>6608</v>
      </c>
      <c r="W318" s="59"/>
      <c r="X318" s="59"/>
      <c r="Y318" s="59"/>
      <c r="Z318" s="59"/>
      <c r="AA318" s="59"/>
      <c r="AB318" s="59"/>
      <c r="AC318" s="59"/>
      <c r="AD318" s="59"/>
      <c r="AE318" s="121">
        <v>2.9640394906229956E-2</v>
      </c>
      <c r="AF318" s="59"/>
      <c r="AG318" s="59"/>
      <c r="AH318" s="59"/>
      <c r="AI318" s="1"/>
    </row>
    <row r="319" spans="2:35" ht="12" customHeight="1" x14ac:dyDescent="0.2">
      <c r="B319" s="61" t="s">
        <v>1055</v>
      </c>
      <c r="C319" s="59"/>
      <c r="D319" s="142">
        <v>223603876.95000017</v>
      </c>
      <c r="E319" s="59"/>
      <c r="F319" s="59"/>
      <c r="G319" s="59"/>
      <c r="H319" s="59"/>
      <c r="I319" s="59"/>
      <c r="J319" s="59"/>
      <c r="K319" s="59"/>
      <c r="L319" s="59"/>
      <c r="M319" s="59"/>
      <c r="N319" s="59"/>
      <c r="O319" s="121">
        <v>1.4749107564130209E-2</v>
      </c>
      <c r="P319" s="59"/>
      <c r="Q319" s="59"/>
      <c r="R319" s="59"/>
      <c r="S319" s="59"/>
      <c r="T319" s="59"/>
      <c r="U319" s="59"/>
      <c r="V319" s="58">
        <v>2604</v>
      </c>
      <c r="W319" s="59"/>
      <c r="X319" s="59"/>
      <c r="Y319" s="59"/>
      <c r="Z319" s="59"/>
      <c r="AA319" s="59"/>
      <c r="AB319" s="59"/>
      <c r="AC319" s="59"/>
      <c r="AD319" s="59"/>
      <c r="AE319" s="121">
        <v>1.1680325111353329E-2</v>
      </c>
      <c r="AF319" s="59"/>
      <c r="AG319" s="59"/>
      <c r="AH319" s="59"/>
      <c r="AI319" s="1"/>
    </row>
    <row r="320" spans="2:35" ht="12" customHeight="1" x14ac:dyDescent="0.2">
      <c r="B320" s="61" t="s">
        <v>1056</v>
      </c>
      <c r="C320" s="59"/>
      <c r="D320" s="142">
        <v>103166455.02000006</v>
      </c>
      <c r="E320" s="59"/>
      <c r="F320" s="59"/>
      <c r="G320" s="59"/>
      <c r="H320" s="59"/>
      <c r="I320" s="59"/>
      <c r="J320" s="59"/>
      <c r="K320" s="59"/>
      <c r="L320" s="59"/>
      <c r="M320" s="59"/>
      <c r="N320" s="59"/>
      <c r="O320" s="121">
        <v>6.8049497300989468E-3</v>
      </c>
      <c r="P320" s="59"/>
      <c r="Q320" s="59"/>
      <c r="R320" s="59"/>
      <c r="S320" s="59"/>
      <c r="T320" s="59"/>
      <c r="U320" s="59"/>
      <c r="V320" s="58">
        <v>1153</v>
      </c>
      <c r="W320" s="59"/>
      <c r="X320" s="59"/>
      <c r="Y320" s="59"/>
      <c r="Z320" s="59"/>
      <c r="AA320" s="59"/>
      <c r="AB320" s="59"/>
      <c r="AC320" s="59"/>
      <c r="AD320" s="59"/>
      <c r="AE320" s="121">
        <v>5.1718183000731138E-3</v>
      </c>
      <c r="AF320" s="59"/>
      <c r="AG320" s="59"/>
      <c r="AH320" s="59"/>
      <c r="AI320" s="1"/>
    </row>
    <row r="321" spans="2:35" ht="12" customHeight="1" x14ac:dyDescent="0.2">
      <c r="B321" s="61" t="s">
        <v>1057</v>
      </c>
      <c r="C321" s="59"/>
      <c r="D321" s="142">
        <v>93118817.450000092</v>
      </c>
      <c r="E321" s="59"/>
      <c r="F321" s="59"/>
      <c r="G321" s="59"/>
      <c r="H321" s="59"/>
      <c r="I321" s="59"/>
      <c r="J321" s="59"/>
      <c r="K321" s="59"/>
      <c r="L321" s="59"/>
      <c r="M321" s="59"/>
      <c r="N321" s="59"/>
      <c r="O321" s="121">
        <v>6.1421987558908262E-3</v>
      </c>
      <c r="P321" s="59"/>
      <c r="Q321" s="59"/>
      <c r="R321" s="59"/>
      <c r="S321" s="59"/>
      <c r="T321" s="59"/>
      <c r="U321" s="59"/>
      <c r="V321" s="58">
        <v>887</v>
      </c>
      <c r="W321" s="59"/>
      <c r="X321" s="59"/>
      <c r="Y321" s="59"/>
      <c r="Z321" s="59"/>
      <c r="AA321" s="59"/>
      <c r="AB321" s="59"/>
      <c r="AC321" s="59"/>
      <c r="AD321" s="59"/>
      <c r="AE321" s="121">
        <v>3.9786668102036876E-3</v>
      </c>
      <c r="AF321" s="59"/>
      <c r="AG321" s="59"/>
      <c r="AH321" s="59"/>
      <c r="AI321" s="1"/>
    </row>
    <row r="322" spans="2:35" ht="12" customHeight="1" x14ac:dyDescent="0.2">
      <c r="B322" s="61" t="s">
        <v>1059</v>
      </c>
      <c r="C322" s="59"/>
      <c r="D322" s="142">
        <v>374713575.06999898</v>
      </c>
      <c r="E322" s="59"/>
      <c r="F322" s="59"/>
      <c r="G322" s="59"/>
      <c r="H322" s="59"/>
      <c r="I322" s="59"/>
      <c r="J322" s="59"/>
      <c r="K322" s="59"/>
      <c r="L322" s="59"/>
      <c r="M322" s="59"/>
      <c r="N322" s="59"/>
      <c r="O322" s="121">
        <v>2.4716435599562582E-2</v>
      </c>
      <c r="P322" s="59"/>
      <c r="Q322" s="59"/>
      <c r="R322" s="59"/>
      <c r="S322" s="59"/>
      <c r="T322" s="59"/>
      <c r="U322" s="59"/>
      <c r="V322" s="58">
        <v>4150</v>
      </c>
      <c r="W322" s="59"/>
      <c r="X322" s="59"/>
      <c r="Y322" s="59"/>
      <c r="Z322" s="59"/>
      <c r="AA322" s="59"/>
      <c r="AB322" s="59"/>
      <c r="AC322" s="59"/>
      <c r="AD322" s="59"/>
      <c r="AE322" s="121">
        <v>1.8614957454729769E-2</v>
      </c>
      <c r="AF322" s="59"/>
      <c r="AG322" s="59"/>
      <c r="AH322" s="59"/>
      <c r="AI322" s="1"/>
    </row>
    <row r="323" spans="2:35" ht="12" customHeight="1" x14ac:dyDescent="0.2">
      <c r="B323" s="61" t="s">
        <v>1060</v>
      </c>
      <c r="C323" s="59"/>
      <c r="D323" s="142">
        <v>13103688.169999996</v>
      </c>
      <c r="E323" s="59"/>
      <c r="F323" s="59"/>
      <c r="G323" s="59"/>
      <c r="H323" s="59"/>
      <c r="I323" s="59"/>
      <c r="J323" s="59"/>
      <c r="K323" s="59"/>
      <c r="L323" s="59"/>
      <c r="M323" s="59"/>
      <c r="N323" s="59"/>
      <c r="O323" s="121">
        <v>8.6433074838575751E-4</v>
      </c>
      <c r="P323" s="59"/>
      <c r="Q323" s="59"/>
      <c r="R323" s="59"/>
      <c r="S323" s="59"/>
      <c r="T323" s="59"/>
      <c r="U323" s="59"/>
      <c r="V323" s="58">
        <v>119</v>
      </c>
      <c r="W323" s="59"/>
      <c r="X323" s="59"/>
      <c r="Y323" s="59"/>
      <c r="Z323" s="59"/>
      <c r="AA323" s="59"/>
      <c r="AB323" s="59"/>
      <c r="AC323" s="59"/>
      <c r="AD323" s="59"/>
      <c r="AE323" s="121">
        <v>5.3377829809948016E-4</v>
      </c>
      <c r="AF323" s="59"/>
      <c r="AG323" s="59"/>
      <c r="AH323" s="59"/>
      <c r="AI323" s="1"/>
    </row>
    <row r="324" spans="2:35" ht="9.75" customHeight="1" x14ac:dyDescent="0.2">
      <c r="B324" s="143"/>
      <c r="C324" s="144"/>
      <c r="D324" s="145">
        <v>15160502150.91008</v>
      </c>
      <c r="E324" s="144"/>
      <c r="F324" s="144"/>
      <c r="G324" s="144"/>
      <c r="H324" s="144"/>
      <c r="I324" s="144"/>
      <c r="J324" s="144"/>
      <c r="K324" s="144"/>
      <c r="L324" s="144"/>
      <c r="M324" s="144"/>
      <c r="N324" s="144"/>
      <c r="O324" s="146">
        <v>1.0000000000000151</v>
      </c>
      <c r="P324" s="144"/>
      <c r="Q324" s="144"/>
      <c r="R324" s="144"/>
      <c r="S324" s="144"/>
      <c r="T324" s="144"/>
      <c r="U324" s="144"/>
      <c r="V324" s="147">
        <v>222939</v>
      </c>
      <c r="W324" s="144"/>
      <c r="X324" s="144"/>
      <c r="Y324" s="144"/>
      <c r="Z324" s="144"/>
      <c r="AA324" s="144"/>
      <c r="AB324" s="144"/>
      <c r="AC324" s="144"/>
      <c r="AD324" s="144"/>
      <c r="AE324" s="146">
        <v>1</v>
      </c>
      <c r="AF324" s="144"/>
      <c r="AG324" s="144"/>
      <c r="AH324" s="144"/>
    </row>
  </sheetData>
  <mergeCells count="1363">
    <mergeCell ref="B185:AI185"/>
    <mergeCell ref="B208:AI208"/>
    <mergeCell ref="B216:AI216"/>
    <mergeCell ref="B98:H98"/>
    <mergeCell ref="I98:S98"/>
    <mergeCell ref="T98:Z98"/>
    <mergeCell ref="AA98:AE98"/>
    <mergeCell ref="Q3:AA3"/>
    <mergeCell ref="B5:AI5"/>
    <mergeCell ref="B7:J8"/>
    <mergeCell ref="B9:AI9"/>
    <mergeCell ref="B26:AI26"/>
    <mergeCell ref="B60:AI60"/>
    <mergeCell ref="L7:S7"/>
    <mergeCell ref="B11:H11"/>
    <mergeCell ref="I11:S11"/>
    <mergeCell ref="T11:Z11"/>
    <mergeCell ref="B13:H13"/>
    <mergeCell ref="I13:S13"/>
    <mergeCell ref="T13:Z13"/>
    <mergeCell ref="AA13:AG13"/>
    <mergeCell ref="AH13:AI13"/>
    <mergeCell ref="B14:H14"/>
    <mergeCell ref="I14:S14"/>
    <mergeCell ref="T14:Z14"/>
    <mergeCell ref="AA14:AG14"/>
    <mergeCell ref="AH14:AI14"/>
    <mergeCell ref="AA11:AG11"/>
    <mergeCell ref="AH11:AI11"/>
    <mergeCell ref="B12:H12"/>
    <mergeCell ref="I12:S12"/>
    <mergeCell ref="T12:Z12"/>
    <mergeCell ref="AA12:AG12"/>
    <mergeCell ref="AH12:AI12"/>
    <mergeCell ref="B17:H17"/>
    <mergeCell ref="I17:S17"/>
    <mergeCell ref="T17:Z17"/>
    <mergeCell ref="AA17:AG17"/>
    <mergeCell ref="AH17:AI17"/>
    <mergeCell ref="B18:H18"/>
    <mergeCell ref="I18:S18"/>
    <mergeCell ref="T18:Z18"/>
    <mergeCell ref="AA18:AG18"/>
    <mergeCell ref="AH18:AI18"/>
    <mergeCell ref="B15:H15"/>
    <mergeCell ref="I15:S15"/>
    <mergeCell ref="T15:Z15"/>
    <mergeCell ref="AA15:AG15"/>
    <mergeCell ref="AH15:AI15"/>
    <mergeCell ref="B16:H16"/>
    <mergeCell ref="I16:S16"/>
    <mergeCell ref="T16:Z16"/>
    <mergeCell ref="AA16:AG16"/>
    <mergeCell ref="AH16:AI16"/>
    <mergeCell ref="B21:H21"/>
    <mergeCell ref="I21:S21"/>
    <mergeCell ref="T21:Z21"/>
    <mergeCell ref="AA21:AG21"/>
    <mergeCell ref="AH21:AI21"/>
    <mergeCell ref="B22:H22"/>
    <mergeCell ref="I22:S22"/>
    <mergeCell ref="T22:Z22"/>
    <mergeCell ref="AA22:AG22"/>
    <mergeCell ref="AH22:AI22"/>
    <mergeCell ref="B19:H19"/>
    <mergeCell ref="I19:S19"/>
    <mergeCell ref="T19:Z19"/>
    <mergeCell ref="AA19:AG19"/>
    <mergeCell ref="AH19:AI19"/>
    <mergeCell ref="B20:H20"/>
    <mergeCell ref="I20:S20"/>
    <mergeCell ref="T20:Z20"/>
    <mergeCell ref="AA20:AG20"/>
    <mergeCell ref="AH20:AI20"/>
    <mergeCell ref="B28:I28"/>
    <mergeCell ref="J28:S28"/>
    <mergeCell ref="T28:Z28"/>
    <mergeCell ref="AA28:AF28"/>
    <mergeCell ref="AG28:AI28"/>
    <mergeCell ref="B29:I29"/>
    <mergeCell ref="J29:S29"/>
    <mergeCell ref="T29:Z29"/>
    <mergeCell ref="AA29:AF29"/>
    <mergeCell ref="AG29:AI29"/>
    <mergeCell ref="B23:H23"/>
    <mergeCell ref="I23:S23"/>
    <mergeCell ref="T23:Z23"/>
    <mergeCell ref="AA23:AG23"/>
    <mergeCell ref="AH23:AI23"/>
    <mergeCell ref="B24:H24"/>
    <mergeCell ref="I24:S24"/>
    <mergeCell ref="T24:Z24"/>
    <mergeCell ref="AA24:AG24"/>
    <mergeCell ref="AH24:AI24"/>
    <mergeCell ref="B32:I32"/>
    <mergeCell ref="J32:S32"/>
    <mergeCell ref="T32:Z32"/>
    <mergeCell ref="AA32:AF32"/>
    <mergeCell ref="AG32:AI32"/>
    <mergeCell ref="B33:I33"/>
    <mergeCell ref="J33:S33"/>
    <mergeCell ref="T33:Z33"/>
    <mergeCell ref="AA33:AF33"/>
    <mergeCell ref="AG33:AI33"/>
    <mergeCell ref="B30:I30"/>
    <mergeCell ref="J30:S30"/>
    <mergeCell ref="T30:Z30"/>
    <mergeCell ref="AA30:AF30"/>
    <mergeCell ref="AG30:AI30"/>
    <mergeCell ref="B31:I31"/>
    <mergeCell ref="J31:S31"/>
    <mergeCell ref="T31:Z31"/>
    <mergeCell ref="AA31:AF31"/>
    <mergeCell ref="AG31:AI31"/>
    <mergeCell ref="B36:I36"/>
    <mergeCell ref="J36:S36"/>
    <mergeCell ref="T36:Z36"/>
    <mergeCell ref="AA36:AF36"/>
    <mergeCell ref="AG36:AI36"/>
    <mergeCell ref="B37:I37"/>
    <mergeCell ref="J37:S37"/>
    <mergeCell ref="T37:Z37"/>
    <mergeCell ref="AA37:AF37"/>
    <mergeCell ref="AG37:AI37"/>
    <mergeCell ref="B34:I34"/>
    <mergeCell ref="J34:S34"/>
    <mergeCell ref="T34:Z34"/>
    <mergeCell ref="AA34:AF34"/>
    <mergeCell ref="AG34:AI34"/>
    <mergeCell ref="B35:I35"/>
    <mergeCell ref="J35:S35"/>
    <mergeCell ref="T35:Z35"/>
    <mergeCell ref="AA35:AF35"/>
    <mergeCell ref="AG35:AI35"/>
    <mergeCell ref="B40:I40"/>
    <mergeCell ref="J40:S40"/>
    <mergeCell ref="T40:Z40"/>
    <mergeCell ref="AA40:AF40"/>
    <mergeCell ref="AG40:AI40"/>
    <mergeCell ref="B41:I41"/>
    <mergeCell ref="J41:S41"/>
    <mergeCell ref="T41:Z41"/>
    <mergeCell ref="AA41:AF41"/>
    <mergeCell ref="AG41:AI41"/>
    <mergeCell ref="B38:I38"/>
    <mergeCell ref="J38:S38"/>
    <mergeCell ref="T38:Z38"/>
    <mergeCell ref="AA38:AF38"/>
    <mergeCell ref="AG38:AI38"/>
    <mergeCell ref="B39:I39"/>
    <mergeCell ref="J39:S39"/>
    <mergeCell ref="T39:Z39"/>
    <mergeCell ref="AA39:AF39"/>
    <mergeCell ref="AG39:AI39"/>
    <mergeCell ref="B44:I44"/>
    <mergeCell ref="J44:S44"/>
    <mergeCell ref="T44:Z44"/>
    <mergeCell ref="AA44:AF44"/>
    <mergeCell ref="AG44:AI44"/>
    <mergeCell ref="B45:I45"/>
    <mergeCell ref="J45:S45"/>
    <mergeCell ref="T45:Z45"/>
    <mergeCell ref="AA45:AF45"/>
    <mergeCell ref="AG45:AI45"/>
    <mergeCell ref="B42:I42"/>
    <mergeCell ref="J42:S42"/>
    <mergeCell ref="T42:Z42"/>
    <mergeCell ref="AA42:AF42"/>
    <mergeCell ref="AG42:AI42"/>
    <mergeCell ref="B43:I43"/>
    <mergeCell ref="J43:S43"/>
    <mergeCell ref="T43:Z43"/>
    <mergeCell ref="AA43:AF43"/>
    <mergeCell ref="AG43:AI43"/>
    <mergeCell ref="B48:I48"/>
    <mergeCell ref="J48:S48"/>
    <mergeCell ref="T48:Z48"/>
    <mergeCell ref="AA48:AF48"/>
    <mergeCell ref="AG48:AI48"/>
    <mergeCell ref="B49:I49"/>
    <mergeCell ref="J49:S49"/>
    <mergeCell ref="T49:Z49"/>
    <mergeCell ref="AA49:AF49"/>
    <mergeCell ref="AG49:AI49"/>
    <mergeCell ref="B46:I46"/>
    <mergeCell ref="J46:S46"/>
    <mergeCell ref="T46:Z46"/>
    <mergeCell ref="AA46:AF46"/>
    <mergeCell ref="AG46:AI46"/>
    <mergeCell ref="B47:I47"/>
    <mergeCell ref="J47:S47"/>
    <mergeCell ref="T47:Z47"/>
    <mergeCell ref="AA47:AF47"/>
    <mergeCell ref="AG47:AI47"/>
    <mergeCell ref="B52:I52"/>
    <mergeCell ref="J52:S52"/>
    <mergeCell ref="T52:Z52"/>
    <mergeCell ref="AA52:AF52"/>
    <mergeCell ref="AG52:AI52"/>
    <mergeCell ref="B53:I53"/>
    <mergeCell ref="J53:S53"/>
    <mergeCell ref="T53:Z53"/>
    <mergeCell ref="AA53:AF53"/>
    <mergeCell ref="AG53:AI53"/>
    <mergeCell ref="B50:I50"/>
    <mergeCell ref="J50:S50"/>
    <mergeCell ref="T50:Z50"/>
    <mergeCell ref="AA50:AF50"/>
    <mergeCell ref="AG50:AI50"/>
    <mergeCell ref="B51:I51"/>
    <mergeCell ref="J51:S51"/>
    <mergeCell ref="T51:Z51"/>
    <mergeCell ref="AA51:AF51"/>
    <mergeCell ref="AG51:AI51"/>
    <mergeCell ref="B56:I56"/>
    <mergeCell ref="J56:S56"/>
    <mergeCell ref="T56:Z56"/>
    <mergeCell ref="AA56:AF56"/>
    <mergeCell ref="AG56:AI56"/>
    <mergeCell ref="B57:I57"/>
    <mergeCell ref="J57:S57"/>
    <mergeCell ref="T57:Z57"/>
    <mergeCell ref="AA57:AF57"/>
    <mergeCell ref="AG57:AI57"/>
    <mergeCell ref="B54:I54"/>
    <mergeCell ref="J54:S54"/>
    <mergeCell ref="T54:Z54"/>
    <mergeCell ref="AA54:AF54"/>
    <mergeCell ref="AG54:AI54"/>
    <mergeCell ref="B55:I55"/>
    <mergeCell ref="J55:S55"/>
    <mergeCell ref="T55:Z55"/>
    <mergeCell ref="AA55:AF55"/>
    <mergeCell ref="AG55:AI55"/>
    <mergeCell ref="B63:I63"/>
    <mergeCell ref="J63:S63"/>
    <mergeCell ref="T63:Z63"/>
    <mergeCell ref="AA63:AE63"/>
    <mergeCell ref="AF63:AI63"/>
    <mergeCell ref="B64:I64"/>
    <mergeCell ref="J64:S64"/>
    <mergeCell ref="T64:Z64"/>
    <mergeCell ref="AA64:AE64"/>
    <mergeCell ref="AF64:AI64"/>
    <mergeCell ref="B58:I58"/>
    <mergeCell ref="J58:S58"/>
    <mergeCell ref="T58:Z58"/>
    <mergeCell ref="AA58:AF58"/>
    <mergeCell ref="AG58:AI58"/>
    <mergeCell ref="B62:I62"/>
    <mergeCell ref="J62:S62"/>
    <mergeCell ref="T62:Z62"/>
    <mergeCell ref="AA62:AE62"/>
    <mergeCell ref="AF62:AI62"/>
    <mergeCell ref="B67:I67"/>
    <mergeCell ref="J67:S67"/>
    <mergeCell ref="T67:Z67"/>
    <mergeCell ref="AA67:AE67"/>
    <mergeCell ref="AF67:AI67"/>
    <mergeCell ref="B68:I68"/>
    <mergeCell ref="J68:S68"/>
    <mergeCell ref="T68:Z68"/>
    <mergeCell ref="AA68:AE68"/>
    <mergeCell ref="AF68:AI68"/>
    <mergeCell ref="B65:I65"/>
    <mergeCell ref="J65:S65"/>
    <mergeCell ref="T65:Z65"/>
    <mergeCell ref="AA65:AE65"/>
    <mergeCell ref="AF65:AI65"/>
    <mergeCell ref="B66:I66"/>
    <mergeCell ref="J66:S66"/>
    <mergeCell ref="T66:Z66"/>
    <mergeCell ref="AA66:AE66"/>
    <mergeCell ref="AF66:AI66"/>
    <mergeCell ref="B71:I71"/>
    <mergeCell ref="J71:S71"/>
    <mergeCell ref="T71:Z71"/>
    <mergeCell ref="AA71:AE71"/>
    <mergeCell ref="AF71:AI71"/>
    <mergeCell ref="B72:I72"/>
    <mergeCell ref="J72:S72"/>
    <mergeCell ref="T72:Z72"/>
    <mergeCell ref="AA72:AE72"/>
    <mergeCell ref="AF72:AI72"/>
    <mergeCell ref="B69:I69"/>
    <mergeCell ref="J69:S69"/>
    <mergeCell ref="T69:Z69"/>
    <mergeCell ref="AA69:AE69"/>
    <mergeCell ref="AF69:AI69"/>
    <mergeCell ref="B70:I70"/>
    <mergeCell ref="J70:S70"/>
    <mergeCell ref="T70:Z70"/>
    <mergeCell ref="AA70:AE70"/>
    <mergeCell ref="AF70:AI70"/>
    <mergeCell ref="B75:I75"/>
    <mergeCell ref="J75:S75"/>
    <mergeCell ref="T75:Z75"/>
    <mergeCell ref="AA75:AE75"/>
    <mergeCell ref="AF75:AI75"/>
    <mergeCell ref="B76:I76"/>
    <mergeCell ref="J76:S76"/>
    <mergeCell ref="T76:Z76"/>
    <mergeCell ref="AA76:AE76"/>
    <mergeCell ref="AF76:AI76"/>
    <mergeCell ref="B73:I73"/>
    <mergeCell ref="J73:S73"/>
    <mergeCell ref="T73:Z73"/>
    <mergeCell ref="AA73:AE73"/>
    <mergeCell ref="AF73:AI73"/>
    <mergeCell ref="B74:I74"/>
    <mergeCell ref="J74:S74"/>
    <mergeCell ref="T74:Z74"/>
    <mergeCell ref="AA74:AE74"/>
    <mergeCell ref="AF74:AI74"/>
    <mergeCell ref="B79:I79"/>
    <mergeCell ref="J79:S79"/>
    <mergeCell ref="T79:Z79"/>
    <mergeCell ref="AA79:AE79"/>
    <mergeCell ref="AF79:AI79"/>
    <mergeCell ref="B80:I80"/>
    <mergeCell ref="J80:S80"/>
    <mergeCell ref="T80:Z80"/>
    <mergeCell ref="AA80:AE80"/>
    <mergeCell ref="AF80:AI80"/>
    <mergeCell ref="B77:I77"/>
    <mergeCell ref="J77:S77"/>
    <mergeCell ref="T77:Z77"/>
    <mergeCell ref="AA77:AE77"/>
    <mergeCell ref="AF77:AI77"/>
    <mergeCell ref="B78:I78"/>
    <mergeCell ref="J78:S78"/>
    <mergeCell ref="T78:Z78"/>
    <mergeCell ref="AA78:AE78"/>
    <mergeCell ref="AF78:AI78"/>
    <mergeCell ref="B83:I83"/>
    <mergeCell ref="J83:S83"/>
    <mergeCell ref="T83:Z83"/>
    <mergeCell ref="AA83:AE83"/>
    <mergeCell ref="AF83:AI83"/>
    <mergeCell ref="B84:I84"/>
    <mergeCell ref="J84:S84"/>
    <mergeCell ref="T84:Z84"/>
    <mergeCell ref="AA84:AE84"/>
    <mergeCell ref="AF84:AI84"/>
    <mergeCell ref="B81:I81"/>
    <mergeCell ref="J81:S81"/>
    <mergeCell ref="T81:Z81"/>
    <mergeCell ref="AA81:AE81"/>
    <mergeCell ref="AF81:AI81"/>
    <mergeCell ref="B82:I82"/>
    <mergeCell ref="J82:S82"/>
    <mergeCell ref="T82:Z82"/>
    <mergeCell ref="AA82:AE82"/>
    <mergeCell ref="AF82:AI82"/>
    <mergeCell ref="B87:I87"/>
    <mergeCell ref="J87:S87"/>
    <mergeCell ref="T87:Z87"/>
    <mergeCell ref="AA87:AE87"/>
    <mergeCell ref="AF87:AI87"/>
    <mergeCell ref="B88:I88"/>
    <mergeCell ref="J88:S88"/>
    <mergeCell ref="T88:Z88"/>
    <mergeCell ref="AA88:AE88"/>
    <mergeCell ref="AF88:AI88"/>
    <mergeCell ref="B85:I85"/>
    <mergeCell ref="J85:S85"/>
    <mergeCell ref="T85:Z85"/>
    <mergeCell ref="AA85:AE85"/>
    <mergeCell ref="AF85:AI85"/>
    <mergeCell ref="B86:I86"/>
    <mergeCell ref="J86:S86"/>
    <mergeCell ref="T86:Z86"/>
    <mergeCell ref="AA86:AE86"/>
    <mergeCell ref="AF86:AI86"/>
    <mergeCell ref="B91:I91"/>
    <mergeCell ref="J91:S91"/>
    <mergeCell ref="T91:Z91"/>
    <mergeCell ref="AA91:AE91"/>
    <mergeCell ref="AF91:AI91"/>
    <mergeCell ref="B92:I92"/>
    <mergeCell ref="J92:S92"/>
    <mergeCell ref="T92:Z92"/>
    <mergeCell ref="AA92:AE92"/>
    <mergeCell ref="AF92:AI92"/>
    <mergeCell ref="B89:I89"/>
    <mergeCell ref="J89:S89"/>
    <mergeCell ref="T89:Z89"/>
    <mergeCell ref="AA89:AE89"/>
    <mergeCell ref="AF89:AI89"/>
    <mergeCell ref="B90:I90"/>
    <mergeCell ref="J90:S90"/>
    <mergeCell ref="T90:Z90"/>
    <mergeCell ref="AA90:AE90"/>
    <mergeCell ref="AF90:AI90"/>
    <mergeCell ref="B100:H100"/>
    <mergeCell ref="I100:S100"/>
    <mergeCell ref="T100:Z100"/>
    <mergeCell ref="AA100:AE100"/>
    <mergeCell ref="AF100:AI100"/>
    <mergeCell ref="B101:H101"/>
    <mergeCell ref="I101:S101"/>
    <mergeCell ref="T101:Z101"/>
    <mergeCell ref="AA101:AE101"/>
    <mergeCell ref="AF101:AI101"/>
    <mergeCell ref="AF98:AI98"/>
    <mergeCell ref="B99:H99"/>
    <mergeCell ref="I99:S99"/>
    <mergeCell ref="T99:Z99"/>
    <mergeCell ref="AA99:AE99"/>
    <mergeCell ref="AF99:AI99"/>
    <mergeCell ref="B93:I93"/>
    <mergeCell ref="J93:S93"/>
    <mergeCell ref="T93:Z93"/>
    <mergeCell ref="AA93:AE93"/>
    <mergeCell ref="AF93:AI93"/>
    <mergeCell ref="B94:I94"/>
    <mergeCell ref="J94:S94"/>
    <mergeCell ref="T94:Z94"/>
    <mergeCell ref="AA94:AE94"/>
    <mergeCell ref="AF94:AI94"/>
    <mergeCell ref="B96:AI96"/>
    <mergeCell ref="B104:H104"/>
    <mergeCell ref="I104:S104"/>
    <mergeCell ref="T104:Z104"/>
    <mergeCell ref="AA104:AE104"/>
    <mergeCell ref="AF104:AI104"/>
    <mergeCell ref="B105:H105"/>
    <mergeCell ref="I105:S105"/>
    <mergeCell ref="T105:Z105"/>
    <mergeCell ref="AA105:AE105"/>
    <mergeCell ref="AF105:AI105"/>
    <mergeCell ref="B102:H102"/>
    <mergeCell ref="I102:S102"/>
    <mergeCell ref="T102:Z102"/>
    <mergeCell ref="AA102:AE102"/>
    <mergeCell ref="AF102:AI102"/>
    <mergeCell ref="B103:H103"/>
    <mergeCell ref="I103:S103"/>
    <mergeCell ref="T103:Z103"/>
    <mergeCell ref="AA103:AE103"/>
    <mergeCell ref="AF103:AI103"/>
    <mergeCell ref="B108:H108"/>
    <mergeCell ref="I108:S108"/>
    <mergeCell ref="T108:Z108"/>
    <mergeCell ref="AA108:AE108"/>
    <mergeCell ref="AF108:AI108"/>
    <mergeCell ref="B109:H109"/>
    <mergeCell ref="I109:S109"/>
    <mergeCell ref="T109:Z109"/>
    <mergeCell ref="AA109:AE109"/>
    <mergeCell ref="AF109:AI109"/>
    <mergeCell ref="B106:H106"/>
    <mergeCell ref="I106:S106"/>
    <mergeCell ref="T106:Z106"/>
    <mergeCell ref="AA106:AE106"/>
    <mergeCell ref="AF106:AI106"/>
    <mergeCell ref="B107:H107"/>
    <mergeCell ref="I107:S107"/>
    <mergeCell ref="T107:Z107"/>
    <mergeCell ref="AA107:AE107"/>
    <mergeCell ref="AF107:AI107"/>
    <mergeCell ref="B112:H112"/>
    <mergeCell ref="I112:S112"/>
    <mergeCell ref="T112:Z112"/>
    <mergeCell ref="AA112:AE112"/>
    <mergeCell ref="AF112:AI112"/>
    <mergeCell ref="B113:H113"/>
    <mergeCell ref="I113:S113"/>
    <mergeCell ref="T113:Z113"/>
    <mergeCell ref="AA113:AE113"/>
    <mergeCell ref="AF113:AI113"/>
    <mergeCell ref="B110:H110"/>
    <mergeCell ref="I110:S110"/>
    <mergeCell ref="T110:Z110"/>
    <mergeCell ref="AA110:AE110"/>
    <mergeCell ref="AF110:AI110"/>
    <mergeCell ref="B111:H111"/>
    <mergeCell ref="I111:S111"/>
    <mergeCell ref="T111:Z111"/>
    <mergeCell ref="AA111:AE111"/>
    <mergeCell ref="AF111:AI111"/>
    <mergeCell ref="B116:H116"/>
    <mergeCell ref="I116:S116"/>
    <mergeCell ref="T116:Z116"/>
    <mergeCell ref="AA116:AE116"/>
    <mergeCell ref="AF116:AI116"/>
    <mergeCell ref="B117:H117"/>
    <mergeCell ref="I117:S117"/>
    <mergeCell ref="T117:Z117"/>
    <mergeCell ref="AA117:AE117"/>
    <mergeCell ref="AF117:AI117"/>
    <mergeCell ref="B114:H114"/>
    <mergeCell ref="I114:S114"/>
    <mergeCell ref="T114:Z114"/>
    <mergeCell ref="AA114:AE114"/>
    <mergeCell ref="AF114:AI114"/>
    <mergeCell ref="B115:H115"/>
    <mergeCell ref="I115:S115"/>
    <mergeCell ref="T115:Z115"/>
    <mergeCell ref="AA115:AE115"/>
    <mergeCell ref="AF115:AI115"/>
    <mergeCell ref="B120:H120"/>
    <mergeCell ref="I120:S120"/>
    <mergeCell ref="T120:Z120"/>
    <mergeCell ref="AA120:AE120"/>
    <mergeCell ref="AF120:AI120"/>
    <mergeCell ref="B121:H121"/>
    <mergeCell ref="I121:S121"/>
    <mergeCell ref="T121:Z121"/>
    <mergeCell ref="AA121:AE121"/>
    <mergeCell ref="AF121:AI121"/>
    <mergeCell ref="B118:H118"/>
    <mergeCell ref="I118:S118"/>
    <mergeCell ref="T118:Z118"/>
    <mergeCell ref="AA118:AE118"/>
    <mergeCell ref="AF118:AI118"/>
    <mergeCell ref="B119:H119"/>
    <mergeCell ref="I119:S119"/>
    <mergeCell ref="T119:Z119"/>
    <mergeCell ref="AA119:AE119"/>
    <mergeCell ref="AF119:AI119"/>
    <mergeCell ref="B124:H124"/>
    <mergeCell ref="I124:S124"/>
    <mergeCell ref="T124:Z124"/>
    <mergeCell ref="AA124:AE124"/>
    <mergeCell ref="AF124:AI124"/>
    <mergeCell ref="B125:H125"/>
    <mergeCell ref="I125:S125"/>
    <mergeCell ref="T125:Z125"/>
    <mergeCell ref="AA125:AE125"/>
    <mergeCell ref="AF125:AI125"/>
    <mergeCell ref="B122:H122"/>
    <mergeCell ref="I122:S122"/>
    <mergeCell ref="T122:Z122"/>
    <mergeCell ref="AA122:AE122"/>
    <mergeCell ref="AF122:AI122"/>
    <mergeCell ref="B123:H123"/>
    <mergeCell ref="I123:S123"/>
    <mergeCell ref="T123:Z123"/>
    <mergeCell ref="AA123:AE123"/>
    <mergeCell ref="AF123:AI123"/>
    <mergeCell ref="B128:H128"/>
    <mergeCell ref="I128:S128"/>
    <mergeCell ref="T128:Z128"/>
    <mergeCell ref="AA128:AE128"/>
    <mergeCell ref="AF128:AI128"/>
    <mergeCell ref="B129:H129"/>
    <mergeCell ref="I129:S129"/>
    <mergeCell ref="T129:Z129"/>
    <mergeCell ref="AA129:AE129"/>
    <mergeCell ref="AF129:AI129"/>
    <mergeCell ref="B126:H126"/>
    <mergeCell ref="I126:S126"/>
    <mergeCell ref="T126:Z126"/>
    <mergeCell ref="AA126:AE126"/>
    <mergeCell ref="AF126:AI126"/>
    <mergeCell ref="B127:H127"/>
    <mergeCell ref="I127:S127"/>
    <mergeCell ref="T127:Z127"/>
    <mergeCell ref="AA127:AE127"/>
    <mergeCell ref="AF127:AI127"/>
    <mergeCell ref="B132:H132"/>
    <mergeCell ref="I132:S132"/>
    <mergeCell ref="T132:Z132"/>
    <mergeCell ref="AA132:AE132"/>
    <mergeCell ref="AF132:AI132"/>
    <mergeCell ref="B133:H133"/>
    <mergeCell ref="I133:S133"/>
    <mergeCell ref="T133:Z133"/>
    <mergeCell ref="AA133:AE133"/>
    <mergeCell ref="AF133:AI133"/>
    <mergeCell ref="B130:H130"/>
    <mergeCell ref="I130:S130"/>
    <mergeCell ref="T130:Z130"/>
    <mergeCell ref="AA130:AE130"/>
    <mergeCell ref="AF130:AI130"/>
    <mergeCell ref="B131:H131"/>
    <mergeCell ref="I131:S131"/>
    <mergeCell ref="T131:Z131"/>
    <mergeCell ref="AA131:AE131"/>
    <mergeCell ref="AF131:AI131"/>
    <mergeCell ref="B136:H136"/>
    <mergeCell ref="I136:S136"/>
    <mergeCell ref="T136:Z136"/>
    <mergeCell ref="AA136:AE136"/>
    <mergeCell ref="AF136:AI136"/>
    <mergeCell ref="B137:H137"/>
    <mergeCell ref="I137:S137"/>
    <mergeCell ref="T137:Z137"/>
    <mergeCell ref="AA137:AE137"/>
    <mergeCell ref="AF137:AI137"/>
    <mergeCell ref="B134:H134"/>
    <mergeCell ref="I134:S134"/>
    <mergeCell ref="T134:Z134"/>
    <mergeCell ref="AA134:AE134"/>
    <mergeCell ref="AF134:AI134"/>
    <mergeCell ref="B135:H135"/>
    <mergeCell ref="I135:S135"/>
    <mergeCell ref="T135:Z135"/>
    <mergeCell ref="AA135:AE135"/>
    <mergeCell ref="AF135:AI135"/>
    <mergeCell ref="B143:H143"/>
    <mergeCell ref="I143:Q143"/>
    <mergeCell ref="R143:Y143"/>
    <mergeCell ref="Z143:AD143"/>
    <mergeCell ref="AE143:AI143"/>
    <mergeCell ref="B144:H144"/>
    <mergeCell ref="I144:Q144"/>
    <mergeCell ref="R144:Y144"/>
    <mergeCell ref="Z144:AD144"/>
    <mergeCell ref="AE144:AI144"/>
    <mergeCell ref="B138:H138"/>
    <mergeCell ref="I138:S138"/>
    <mergeCell ref="T138:Z138"/>
    <mergeCell ref="AA138:AE138"/>
    <mergeCell ref="AF138:AI138"/>
    <mergeCell ref="B139:H139"/>
    <mergeCell ref="I139:S139"/>
    <mergeCell ref="T139:Z139"/>
    <mergeCell ref="AA139:AE139"/>
    <mergeCell ref="AF139:AI139"/>
    <mergeCell ref="B141:AI141"/>
    <mergeCell ref="B147:H147"/>
    <mergeCell ref="I147:Q147"/>
    <mergeCell ref="R147:Y147"/>
    <mergeCell ref="Z147:AD147"/>
    <mergeCell ref="AE147:AI147"/>
    <mergeCell ref="B148:H148"/>
    <mergeCell ref="I148:Q148"/>
    <mergeCell ref="R148:Y148"/>
    <mergeCell ref="Z148:AD148"/>
    <mergeCell ref="AE148:AI148"/>
    <mergeCell ref="B145:H145"/>
    <mergeCell ref="I145:Q145"/>
    <mergeCell ref="R145:Y145"/>
    <mergeCell ref="Z145:AD145"/>
    <mergeCell ref="AE145:AI145"/>
    <mergeCell ref="B146:H146"/>
    <mergeCell ref="I146:Q146"/>
    <mergeCell ref="R146:Y146"/>
    <mergeCell ref="Z146:AD146"/>
    <mergeCell ref="AE146:AI146"/>
    <mergeCell ref="B151:H151"/>
    <mergeCell ref="I151:Q151"/>
    <mergeCell ref="R151:Y151"/>
    <mergeCell ref="Z151:AD151"/>
    <mergeCell ref="AE151:AI151"/>
    <mergeCell ref="B152:H152"/>
    <mergeCell ref="I152:Q152"/>
    <mergeCell ref="R152:Y152"/>
    <mergeCell ref="Z152:AD152"/>
    <mergeCell ref="AE152:AI152"/>
    <mergeCell ref="B149:H149"/>
    <mergeCell ref="I149:Q149"/>
    <mergeCell ref="R149:Y149"/>
    <mergeCell ref="Z149:AD149"/>
    <mergeCell ref="AE149:AI149"/>
    <mergeCell ref="B150:H150"/>
    <mergeCell ref="I150:Q150"/>
    <mergeCell ref="R150:Y150"/>
    <mergeCell ref="Z150:AD150"/>
    <mergeCell ref="AE150:AI150"/>
    <mergeCell ref="B155:H155"/>
    <mergeCell ref="I155:Q155"/>
    <mergeCell ref="R155:Y155"/>
    <mergeCell ref="Z155:AD155"/>
    <mergeCell ref="AE155:AI155"/>
    <mergeCell ref="B156:H156"/>
    <mergeCell ref="I156:Q156"/>
    <mergeCell ref="R156:Y156"/>
    <mergeCell ref="Z156:AD156"/>
    <mergeCell ref="AE156:AI156"/>
    <mergeCell ref="B153:H153"/>
    <mergeCell ref="I153:Q153"/>
    <mergeCell ref="R153:Y153"/>
    <mergeCell ref="Z153:AD153"/>
    <mergeCell ref="AE153:AI153"/>
    <mergeCell ref="B154:H154"/>
    <mergeCell ref="I154:Q154"/>
    <mergeCell ref="R154:Y154"/>
    <mergeCell ref="Z154:AD154"/>
    <mergeCell ref="AE154:AI154"/>
    <mergeCell ref="B159:H159"/>
    <mergeCell ref="I159:Q159"/>
    <mergeCell ref="R159:Y159"/>
    <mergeCell ref="Z159:AD159"/>
    <mergeCell ref="AE159:AI159"/>
    <mergeCell ref="B160:H160"/>
    <mergeCell ref="I160:Q160"/>
    <mergeCell ref="R160:Y160"/>
    <mergeCell ref="Z160:AD160"/>
    <mergeCell ref="AE160:AI160"/>
    <mergeCell ref="B157:H157"/>
    <mergeCell ref="I157:Q157"/>
    <mergeCell ref="R157:Y157"/>
    <mergeCell ref="Z157:AD157"/>
    <mergeCell ref="AE157:AI157"/>
    <mergeCell ref="B158:H158"/>
    <mergeCell ref="I158:Q158"/>
    <mergeCell ref="R158:Y158"/>
    <mergeCell ref="Z158:AD158"/>
    <mergeCell ref="AE158:AI158"/>
    <mergeCell ref="B163:H163"/>
    <mergeCell ref="I163:Q163"/>
    <mergeCell ref="R163:Y163"/>
    <mergeCell ref="Z163:AD163"/>
    <mergeCell ref="AE163:AI163"/>
    <mergeCell ref="B164:H164"/>
    <mergeCell ref="I164:Q164"/>
    <mergeCell ref="R164:Y164"/>
    <mergeCell ref="Z164:AD164"/>
    <mergeCell ref="AE164:AI164"/>
    <mergeCell ref="B161:H161"/>
    <mergeCell ref="I161:Q161"/>
    <mergeCell ref="R161:Y161"/>
    <mergeCell ref="Z161:AD161"/>
    <mergeCell ref="AE161:AI161"/>
    <mergeCell ref="B162:H162"/>
    <mergeCell ref="I162:Q162"/>
    <mergeCell ref="R162:Y162"/>
    <mergeCell ref="Z162:AD162"/>
    <mergeCell ref="AE162:AI162"/>
    <mergeCell ref="B167:H167"/>
    <mergeCell ref="I167:Q167"/>
    <mergeCell ref="R167:Y167"/>
    <mergeCell ref="Z167:AD167"/>
    <mergeCell ref="AE167:AI167"/>
    <mergeCell ref="B168:H168"/>
    <mergeCell ref="I168:Q168"/>
    <mergeCell ref="R168:Y168"/>
    <mergeCell ref="Z168:AD168"/>
    <mergeCell ref="AE168:AI168"/>
    <mergeCell ref="B165:H165"/>
    <mergeCell ref="I165:Q165"/>
    <mergeCell ref="R165:Y165"/>
    <mergeCell ref="Z165:AD165"/>
    <mergeCell ref="AE165:AI165"/>
    <mergeCell ref="B166:H166"/>
    <mergeCell ref="I166:Q166"/>
    <mergeCell ref="R166:Y166"/>
    <mergeCell ref="Z166:AD166"/>
    <mergeCell ref="AE166:AI166"/>
    <mergeCell ref="B171:H171"/>
    <mergeCell ref="I171:Q171"/>
    <mergeCell ref="R171:Y171"/>
    <mergeCell ref="Z171:AD171"/>
    <mergeCell ref="AE171:AI171"/>
    <mergeCell ref="B172:H172"/>
    <mergeCell ref="I172:Q172"/>
    <mergeCell ref="R172:Y172"/>
    <mergeCell ref="Z172:AD172"/>
    <mergeCell ref="AE172:AI172"/>
    <mergeCell ref="B169:H169"/>
    <mergeCell ref="I169:Q169"/>
    <mergeCell ref="R169:Y169"/>
    <mergeCell ref="Z169:AD169"/>
    <mergeCell ref="AE169:AI169"/>
    <mergeCell ref="B170:H170"/>
    <mergeCell ref="I170:Q170"/>
    <mergeCell ref="R170:Y170"/>
    <mergeCell ref="Z170:AD170"/>
    <mergeCell ref="AE170:AI170"/>
    <mergeCell ref="B178:G178"/>
    <mergeCell ref="H178:R178"/>
    <mergeCell ref="S178:Y178"/>
    <mergeCell ref="Z178:AE178"/>
    <mergeCell ref="AF178:AI178"/>
    <mergeCell ref="B179:G179"/>
    <mergeCell ref="H179:R179"/>
    <mergeCell ref="S179:Y179"/>
    <mergeCell ref="Z179:AE179"/>
    <mergeCell ref="AF179:AI179"/>
    <mergeCell ref="B173:H173"/>
    <mergeCell ref="I173:Q173"/>
    <mergeCell ref="R173:Y173"/>
    <mergeCell ref="Z173:AD173"/>
    <mergeCell ref="AE173:AI173"/>
    <mergeCell ref="B177:G177"/>
    <mergeCell ref="H177:R177"/>
    <mergeCell ref="S177:Y177"/>
    <mergeCell ref="Z177:AE177"/>
    <mergeCell ref="AF177:AI177"/>
    <mergeCell ref="B175:AI175"/>
    <mergeCell ref="B182:G182"/>
    <mergeCell ref="H182:R182"/>
    <mergeCell ref="S182:Y182"/>
    <mergeCell ref="Z182:AE182"/>
    <mergeCell ref="AF182:AI182"/>
    <mergeCell ref="B183:G183"/>
    <mergeCell ref="H183:R183"/>
    <mergeCell ref="S183:Y183"/>
    <mergeCell ref="Z183:AE183"/>
    <mergeCell ref="AF183:AI183"/>
    <mergeCell ref="B180:G180"/>
    <mergeCell ref="H180:R180"/>
    <mergeCell ref="S180:Y180"/>
    <mergeCell ref="Z180:AE180"/>
    <mergeCell ref="AF180:AI180"/>
    <mergeCell ref="B181:G181"/>
    <mergeCell ref="H181:R181"/>
    <mergeCell ref="S181:Y181"/>
    <mergeCell ref="Z181:AE181"/>
    <mergeCell ref="AF181:AI181"/>
    <mergeCell ref="B189:F189"/>
    <mergeCell ref="G189:Q189"/>
    <mergeCell ref="R189:X189"/>
    <mergeCell ref="Y189:AE189"/>
    <mergeCell ref="AF189:AH189"/>
    <mergeCell ref="B190:F190"/>
    <mergeCell ref="G190:Q190"/>
    <mergeCell ref="R190:X190"/>
    <mergeCell ref="Y190:AE190"/>
    <mergeCell ref="AF190:AH190"/>
    <mergeCell ref="B187:F187"/>
    <mergeCell ref="G187:Q187"/>
    <mergeCell ref="R187:X187"/>
    <mergeCell ref="Y187:AE187"/>
    <mergeCell ref="AF187:AH187"/>
    <mergeCell ref="B188:F188"/>
    <mergeCell ref="G188:Q188"/>
    <mergeCell ref="R188:X188"/>
    <mergeCell ref="Y188:AE188"/>
    <mergeCell ref="AF188:AH188"/>
    <mergeCell ref="B193:F193"/>
    <mergeCell ref="G193:Q193"/>
    <mergeCell ref="R193:X193"/>
    <mergeCell ref="Y193:AE193"/>
    <mergeCell ref="AF193:AH193"/>
    <mergeCell ref="B194:F194"/>
    <mergeCell ref="G194:Q194"/>
    <mergeCell ref="R194:X194"/>
    <mergeCell ref="Y194:AE194"/>
    <mergeCell ref="AF194:AH194"/>
    <mergeCell ref="B191:F191"/>
    <mergeCell ref="G191:Q191"/>
    <mergeCell ref="R191:X191"/>
    <mergeCell ref="Y191:AE191"/>
    <mergeCell ref="AF191:AH191"/>
    <mergeCell ref="B192:F192"/>
    <mergeCell ref="G192:Q192"/>
    <mergeCell ref="R192:X192"/>
    <mergeCell ref="Y192:AE192"/>
    <mergeCell ref="AF192:AH192"/>
    <mergeCell ref="B197:F197"/>
    <mergeCell ref="G197:Q197"/>
    <mergeCell ref="R197:X197"/>
    <mergeCell ref="Y197:AE197"/>
    <mergeCell ref="AF197:AH197"/>
    <mergeCell ref="B198:F198"/>
    <mergeCell ref="G198:Q198"/>
    <mergeCell ref="R198:X198"/>
    <mergeCell ref="Y198:AE198"/>
    <mergeCell ref="AF198:AH198"/>
    <mergeCell ref="B195:F195"/>
    <mergeCell ref="G195:Q195"/>
    <mergeCell ref="R195:X195"/>
    <mergeCell ref="Y195:AE195"/>
    <mergeCell ref="AF195:AH195"/>
    <mergeCell ref="B196:F196"/>
    <mergeCell ref="G196:Q196"/>
    <mergeCell ref="R196:X196"/>
    <mergeCell ref="Y196:AE196"/>
    <mergeCell ref="AF196:AH196"/>
    <mergeCell ref="B201:F201"/>
    <mergeCell ref="G201:Q201"/>
    <mergeCell ref="R201:X201"/>
    <mergeCell ref="Y201:AE201"/>
    <mergeCell ref="AF201:AH201"/>
    <mergeCell ref="B202:F202"/>
    <mergeCell ref="G202:Q202"/>
    <mergeCell ref="R202:X202"/>
    <mergeCell ref="Y202:AE202"/>
    <mergeCell ref="AF202:AH202"/>
    <mergeCell ref="B199:F199"/>
    <mergeCell ref="G199:Q199"/>
    <mergeCell ref="R199:X199"/>
    <mergeCell ref="Y199:AE199"/>
    <mergeCell ref="AF199:AH199"/>
    <mergeCell ref="B200:F200"/>
    <mergeCell ref="G200:Q200"/>
    <mergeCell ref="R200:X200"/>
    <mergeCell ref="Y200:AE200"/>
    <mergeCell ref="AF200:AH200"/>
    <mergeCell ref="B205:F205"/>
    <mergeCell ref="G205:Q205"/>
    <mergeCell ref="R205:X205"/>
    <mergeCell ref="Y205:AE205"/>
    <mergeCell ref="AF205:AH205"/>
    <mergeCell ref="B206:F206"/>
    <mergeCell ref="G206:Q206"/>
    <mergeCell ref="R206:X206"/>
    <mergeCell ref="Y206:AE206"/>
    <mergeCell ref="AF206:AH206"/>
    <mergeCell ref="B203:F203"/>
    <mergeCell ref="G203:Q203"/>
    <mergeCell ref="R203:X203"/>
    <mergeCell ref="Y203:AE203"/>
    <mergeCell ref="AF203:AH203"/>
    <mergeCell ref="B204:F204"/>
    <mergeCell ref="G204:Q204"/>
    <mergeCell ref="R204:X204"/>
    <mergeCell ref="Y204:AE204"/>
    <mergeCell ref="AF204:AH204"/>
    <mergeCell ref="B212:E212"/>
    <mergeCell ref="F212:P212"/>
    <mergeCell ref="Q212:W212"/>
    <mergeCell ref="X212:AE212"/>
    <mergeCell ref="AF212:AI212"/>
    <mergeCell ref="B213:E213"/>
    <mergeCell ref="F213:P213"/>
    <mergeCell ref="Q213:W213"/>
    <mergeCell ref="X213:AE213"/>
    <mergeCell ref="AF213:AI213"/>
    <mergeCell ref="B210:E210"/>
    <mergeCell ref="F210:P210"/>
    <mergeCell ref="Q210:W210"/>
    <mergeCell ref="X210:AE210"/>
    <mergeCell ref="AF210:AI210"/>
    <mergeCell ref="B211:E211"/>
    <mergeCell ref="F211:P211"/>
    <mergeCell ref="Q211:W211"/>
    <mergeCell ref="X211:AE211"/>
    <mergeCell ref="AF211:AI211"/>
    <mergeCell ref="B219:E219"/>
    <mergeCell ref="F219:P219"/>
    <mergeCell ref="Q219:W219"/>
    <mergeCell ref="X219:AE219"/>
    <mergeCell ref="AF219:AI219"/>
    <mergeCell ref="B220:E220"/>
    <mergeCell ref="F220:P220"/>
    <mergeCell ref="Q220:W220"/>
    <mergeCell ref="X220:AE220"/>
    <mergeCell ref="AF220:AI220"/>
    <mergeCell ref="B214:E214"/>
    <mergeCell ref="F214:P214"/>
    <mergeCell ref="Q214:W214"/>
    <mergeCell ref="X214:AE214"/>
    <mergeCell ref="AF214:AI214"/>
    <mergeCell ref="B218:E218"/>
    <mergeCell ref="F218:P218"/>
    <mergeCell ref="Q218:W218"/>
    <mergeCell ref="X218:AE218"/>
    <mergeCell ref="AF218:AI218"/>
    <mergeCell ref="B223:E223"/>
    <mergeCell ref="F223:P223"/>
    <mergeCell ref="Q223:W223"/>
    <mergeCell ref="X223:AE223"/>
    <mergeCell ref="AF223:AI223"/>
    <mergeCell ref="B224:E224"/>
    <mergeCell ref="F224:P224"/>
    <mergeCell ref="Q224:W224"/>
    <mergeCell ref="X224:AE224"/>
    <mergeCell ref="AF224:AI224"/>
    <mergeCell ref="B221:E221"/>
    <mergeCell ref="F221:P221"/>
    <mergeCell ref="Q221:W221"/>
    <mergeCell ref="X221:AE221"/>
    <mergeCell ref="AF221:AI221"/>
    <mergeCell ref="B222:E222"/>
    <mergeCell ref="F222:P222"/>
    <mergeCell ref="Q222:W222"/>
    <mergeCell ref="X222:AE222"/>
    <mergeCell ref="AF222:AI222"/>
    <mergeCell ref="B227:E227"/>
    <mergeCell ref="F227:P227"/>
    <mergeCell ref="Q227:W227"/>
    <mergeCell ref="X227:AE227"/>
    <mergeCell ref="AF227:AI227"/>
    <mergeCell ref="B228:E228"/>
    <mergeCell ref="F228:P228"/>
    <mergeCell ref="Q228:W228"/>
    <mergeCell ref="X228:AE228"/>
    <mergeCell ref="AF228:AI228"/>
    <mergeCell ref="B225:E225"/>
    <mergeCell ref="F225:P225"/>
    <mergeCell ref="Q225:W225"/>
    <mergeCell ref="X225:AE225"/>
    <mergeCell ref="AF225:AI225"/>
    <mergeCell ref="B226:E226"/>
    <mergeCell ref="F226:P226"/>
    <mergeCell ref="Q226:W226"/>
    <mergeCell ref="X226:AE226"/>
    <mergeCell ref="AF226:AI226"/>
    <mergeCell ref="B231:E231"/>
    <mergeCell ref="F231:P231"/>
    <mergeCell ref="Q231:W231"/>
    <mergeCell ref="X231:AE231"/>
    <mergeCell ref="AF231:AI231"/>
    <mergeCell ref="B232:E232"/>
    <mergeCell ref="F232:P232"/>
    <mergeCell ref="Q232:W232"/>
    <mergeCell ref="X232:AE232"/>
    <mergeCell ref="AF232:AI232"/>
    <mergeCell ref="B229:E229"/>
    <mergeCell ref="F229:P229"/>
    <mergeCell ref="Q229:W229"/>
    <mergeCell ref="X229:AE229"/>
    <mergeCell ref="AF229:AI229"/>
    <mergeCell ref="B230:E230"/>
    <mergeCell ref="F230:P230"/>
    <mergeCell ref="Q230:W230"/>
    <mergeCell ref="X230:AE230"/>
    <mergeCell ref="AF230:AI230"/>
    <mergeCell ref="AE240:AH240"/>
    <mergeCell ref="B241:D241"/>
    <mergeCell ref="E241:O241"/>
    <mergeCell ref="P241:V241"/>
    <mergeCell ref="W241:AD241"/>
    <mergeCell ref="AE241:AH241"/>
    <mergeCell ref="B235:E235"/>
    <mergeCell ref="F235:P235"/>
    <mergeCell ref="Q235:W235"/>
    <mergeCell ref="X235:AE235"/>
    <mergeCell ref="AF235:AI235"/>
    <mergeCell ref="B239:D239"/>
    <mergeCell ref="E239:O239"/>
    <mergeCell ref="P239:V239"/>
    <mergeCell ref="W239:AD239"/>
    <mergeCell ref="AE239:AH239"/>
    <mergeCell ref="B233:E233"/>
    <mergeCell ref="F233:P233"/>
    <mergeCell ref="Q233:W233"/>
    <mergeCell ref="X233:AE233"/>
    <mergeCell ref="AF233:AI233"/>
    <mergeCell ref="B234:E234"/>
    <mergeCell ref="F234:P234"/>
    <mergeCell ref="Q234:W234"/>
    <mergeCell ref="X234:AE234"/>
    <mergeCell ref="AF234:AI234"/>
    <mergeCell ref="B237:AI237"/>
    <mergeCell ref="B240:D240"/>
    <mergeCell ref="E240:O240"/>
    <mergeCell ref="P240:V240"/>
    <mergeCell ref="W240:AD240"/>
    <mergeCell ref="B247:C247"/>
    <mergeCell ref="D247:N247"/>
    <mergeCell ref="O247:U247"/>
    <mergeCell ref="V247:AC247"/>
    <mergeCell ref="AD247:AH247"/>
    <mergeCell ref="B248:C248"/>
    <mergeCell ref="D248:N248"/>
    <mergeCell ref="O248:U248"/>
    <mergeCell ref="V248:AC248"/>
    <mergeCell ref="AD248:AH248"/>
    <mergeCell ref="B242:D242"/>
    <mergeCell ref="E242:O242"/>
    <mergeCell ref="P242:V242"/>
    <mergeCell ref="W242:AD242"/>
    <mergeCell ref="AE242:AH242"/>
    <mergeCell ref="B246:C246"/>
    <mergeCell ref="D246:N246"/>
    <mergeCell ref="O246:U246"/>
    <mergeCell ref="V246:AC246"/>
    <mergeCell ref="AD246:AH246"/>
    <mergeCell ref="B244:AI244"/>
    <mergeCell ref="C254:M254"/>
    <mergeCell ref="N254:T254"/>
    <mergeCell ref="U254:AB254"/>
    <mergeCell ref="AC254:AH254"/>
    <mergeCell ref="C255:M255"/>
    <mergeCell ref="N255:T255"/>
    <mergeCell ref="U255:AB255"/>
    <mergeCell ref="AC255:AH255"/>
    <mergeCell ref="B249:C249"/>
    <mergeCell ref="D249:N249"/>
    <mergeCell ref="O249:U249"/>
    <mergeCell ref="V249:AC249"/>
    <mergeCell ref="AD249:AH249"/>
    <mergeCell ref="B250:C250"/>
    <mergeCell ref="D250:N250"/>
    <mergeCell ref="O250:U250"/>
    <mergeCell ref="V250:AC250"/>
    <mergeCell ref="AD250:AH250"/>
    <mergeCell ref="B252:AI252"/>
    <mergeCell ref="C260:M260"/>
    <mergeCell ref="N260:T260"/>
    <mergeCell ref="U260:AB260"/>
    <mergeCell ref="AC260:AH260"/>
    <mergeCell ref="C261:M261"/>
    <mergeCell ref="N261:T261"/>
    <mergeCell ref="U261:AB261"/>
    <mergeCell ref="AC261:AH261"/>
    <mergeCell ref="C258:M258"/>
    <mergeCell ref="N258:T258"/>
    <mergeCell ref="U258:AB258"/>
    <mergeCell ref="AC258:AH258"/>
    <mergeCell ref="C259:M259"/>
    <mergeCell ref="N259:T259"/>
    <mergeCell ref="U259:AB259"/>
    <mergeCell ref="AC259:AH259"/>
    <mergeCell ref="C256:M256"/>
    <mergeCell ref="N256:T256"/>
    <mergeCell ref="U256:AB256"/>
    <mergeCell ref="AC256:AH256"/>
    <mergeCell ref="C257:M257"/>
    <mergeCell ref="N257:T257"/>
    <mergeCell ref="U257:AB257"/>
    <mergeCell ref="AC257:AH257"/>
    <mergeCell ref="C266:M266"/>
    <mergeCell ref="N266:T266"/>
    <mergeCell ref="U266:AB266"/>
    <mergeCell ref="AC266:AH266"/>
    <mergeCell ref="C267:M267"/>
    <mergeCell ref="N267:T267"/>
    <mergeCell ref="U267:AB267"/>
    <mergeCell ref="AC267:AH267"/>
    <mergeCell ref="C264:M264"/>
    <mergeCell ref="N264:T264"/>
    <mergeCell ref="U264:AB264"/>
    <mergeCell ref="AC264:AH264"/>
    <mergeCell ref="C265:M265"/>
    <mergeCell ref="N265:T265"/>
    <mergeCell ref="U265:AB265"/>
    <mergeCell ref="AC265:AH265"/>
    <mergeCell ref="C262:M262"/>
    <mergeCell ref="N262:T262"/>
    <mergeCell ref="U262:AB262"/>
    <mergeCell ref="AC262:AH262"/>
    <mergeCell ref="C263:M263"/>
    <mergeCell ref="N263:T263"/>
    <mergeCell ref="U263:AB263"/>
    <mergeCell ref="AC263:AH263"/>
    <mergeCell ref="B273:C273"/>
    <mergeCell ref="D273:N273"/>
    <mergeCell ref="O273:U273"/>
    <mergeCell ref="V273:AC273"/>
    <mergeCell ref="AD273:AH273"/>
    <mergeCell ref="B274:C274"/>
    <mergeCell ref="D274:N274"/>
    <mergeCell ref="O274:U274"/>
    <mergeCell ref="V274:AC274"/>
    <mergeCell ref="AD274:AH274"/>
    <mergeCell ref="C268:M268"/>
    <mergeCell ref="N268:T268"/>
    <mergeCell ref="U268:AB268"/>
    <mergeCell ref="AC268:AH268"/>
    <mergeCell ref="C269:M269"/>
    <mergeCell ref="N269:T269"/>
    <mergeCell ref="U269:AB269"/>
    <mergeCell ref="AC269:AH269"/>
    <mergeCell ref="B271:AI271"/>
    <mergeCell ref="B277:C277"/>
    <mergeCell ref="D277:N277"/>
    <mergeCell ref="O277:U277"/>
    <mergeCell ref="V277:AC277"/>
    <mergeCell ref="AD277:AH277"/>
    <mergeCell ref="B278:C278"/>
    <mergeCell ref="D278:N278"/>
    <mergeCell ref="O278:U278"/>
    <mergeCell ref="V278:AC278"/>
    <mergeCell ref="AD278:AH278"/>
    <mergeCell ref="B275:C275"/>
    <mergeCell ref="D275:N275"/>
    <mergeCell ref="O275:U275"/>
    <mergeCell ref="V275:AC275"/>
    <mergeCell ref="AD275:AH275"/>
    <mergeCell ref="B276:C276"/>
    <mergeCell ref="D276:N276"/>
    <mergeCell ref="O276:U276"/>
    <mergeCell ref="V276:AC276"/>
    <mergeCell ref="AD276:AH276"/>
    <mergeCell ref="B281:C281"/>
    <mergeCell ref="D281:N281"/>
    <mergeCell ref="O281:U281"/>
    <mergeCell ref="V281:AC281"/>
    <mergeCell ref="AD281:AH281"/>
    <mergeCell ref="B282:C282"/>
    <mergeCell ref="D282:N282"/>
    <mergeCell ref="O282:U282"/>
    <mergeCell ref="V282:AC282"/>
    <mergeCell ref="AD282:AH282"/>
    <mergeCell ref="B279:C279"/>
    <mergeCell ref="D279:N279"/>
    <mergeCell ref="O279:U279"/>
    <mergeCell ref="V279:AC279"/>
    <mergeCell ref="AD279:AH279"/>
    <mergeCell ref="B280:C280"/>
    <mergeCell ref="D280:N280"/>
    <mergeCell ref="O280:U280"/>
    <mergeCell ref="V280:AC280"/>
    <mergeCell ref="AD280:AH280"/>
    <mergeCell ref="B285:C285"/>
    <mergeCell ref="D285:N285"/>
    <mergeCell ref="O285:U285"/>
    <mergeCell ref="V285:AC285"/>
    <mergeCell ref="AD285:AH285"/>
    <mergeCell ref="B286:C286"/>
    <mergeCell ref="D286:N286"/>
    <mergeCell ref="O286:U286"/>
    <mergeCell ref="V286:AC286"/>
    <mergeCell ref="AD286:AH286"/>
    <mergeCell ref="B283:C283"/>
    <mergeCell ref="D283:N283"/>
    <mergeCell ref="O283:U283"/>
    <mergeCell ref="V283:AC283"/>
    <mergeCell ref="AD283:AH283"/>
    <mergeCell ref="B284:C284"/>
    <mergeCell ref="D284:N284"/>
    <mergeCell ref="O284:U284"/>
    <mergeCell ref="V284:AC284"/>
    <mergeCell ref="AD284:AH284"/>
    <mergeCell ref="B292:C292"/>
    <mergeCell ref="D292:N292"/>
    <mergeCell ref="O292:U292"/>
    <mergeCell ref="V292:AC292"/>
    <mergeCell ref="AD292:AH292"/>
    <mergeCell ref="B293:C293"/>
    <mergeCell ref="D293:N293"/>
    <mergeCell ref="O293:U293"/>
    <mergeCell ref="V293:AC293"/>
    <mergeCell ref="AD293:AH293"/>
    <mergeCell ref="B287:C287"/>
    <mergeCell ref="D287:N287"/>
    <mergeCell ref="O287:U287"/>
    <mergeCell ref="V287:AC287"/>
    <mergeCell ref="AD287:AH287"/>
    <mergeCell ref="B288:C288"/>
    <mergeCell ref="D288:N288"/>
    <mergeCell ref="O288:U288"/>
    <mergeCell ref="V288:AC288"/>
    <mergeCell ref="AD288:AH288"/>
    <mergeCell ref="B290:AI290"/>
    <mergeCell ref="B296:C296"/>
    <mergeCell ref="D296:N296"/>
    <mergeCell ref="O296:U296"/>
    <mergeCell ref="V296:AC296"/>
    <mergeCell ref="AD296:AH296"/>
    <mergeCell ref="B297:C297"/>
    <mergeCell ref="D297:N297"/>
    <mergeCell ref="O297:U297"/>
    <mergeCell ref="V297:AC297"/>
    <mergeCell ref="AD297:AH297"/>
    <mergeCell ref="B294:C294"/>
    <mergeCell ref="D294:N294"/>
    <mergeCell ref="O294:U294"/>
    <mergeCell ref="V294:AC294"/>
    <mergeCell ref="AD294:AH294"/>
    <mergeCell ref="B295:C295"/>
    <mergeCell ref="D295:N295"/>
    <mergeCell ref="O295:U295"/>
    <mergeCell ref="V295:AC295"/>
    <mergeCell ref="AD295:AH295"/>
    <mergeCell ref="B300:C300"/>
    <mergeCell ref="D300:N300"/>
    <mergeCell ref="O300:U300"/>
    <mergeCell ref="V300:AC300"/>
    <mergeCell ref="AD300:AH300"/>
    <mergeCell ref="B301:C301"/>
    <mergeCell ref="D301:N301"/>
    <mergeCell ref="O301:U301"/>
    <mergeCell ref="V301:AC301"/>
    <mergeCell ref="AD301:AH301"/>
    <mergeCell ref="B298:C298"/>
    <mergeCell ref="D298:N298"/>
    <mergeCell ref="O298:U298"/>
    <mergeCell ref="V298:AC298"/>
    <mergeCell ref="AD298:AH298"/>
    <mergeCell ref="B299:C299"/>
    <mergeCell ref="D299:N299"/>
    <mergeCell ref="O299:U299"/>
    <mergeCell ref="V299:AC299"/>
    <mergeCell ref="AD299:AH299"/>
    <mergeCell ref="B304:C304"/>
    <mergeCell ref="D304:N304"/>
    <mergeCell ref="O304:U304"/>
    <mergeCell ref="V304:AC304"/>
    <mergeCell ref="AD304:AH304"/>
    <mergeCell ref="B305:C305"/>
    <mergeCell ref="D305:N305"/>
    <mergeCell ref="O305:U305"/>
    <mergeCell ref="V305:AC305"/>
    <mergeCell ref="AD305:AH305"/>
    <mergeCell ref="B302:C302"/>
    <mergeCell ref="D302:N302"/>
    <mergeCell ref="O302:U302"/>
    <mergeCell ref="V302:AC302"/>
    <mergeCell ref="AD302:AH302"/>
    <mergeCell ref="B303:C303"/>
    <mergeCell ref="D303:N303"/>
    <mergeCell ref="O303:U303"/>
    <mergeCell ref="V303:AC303"/>
    <mergeCell ref="AD303:AH303"/>
    <mergeCell ref="B308:C308"/>
    <mergeCell ref="D308:N308"/>
    <mergeCell ref="O308:U308"/>
    <mergeCell ref="V308:AC308"/>
    <mergeCell ref="AD308:AH308"/>
    <mergeCell ref="B309:C309"/>
    <mergeCell ref="D309:N309"/>
    <mergeCell ref="O309:U309"/>
    <mergeCell ref="V309:AC309"/>
    <mergeCell ref="AD309:AH309"/>
    <mergeCell ref="B306:C306"/>
    <mergeCell ref="D306:N306"/>
    <mergeCell ref="O306:U306"/>
    <mergeCell ref="V306:AC306"/>
    <mergeCell ref="AD306:AH306"/>
    <mergeCell ref="B307:C307"/>
    <mergeCell ref="D307:N307"/>
    <mergeCell ref="O307:U307"/>
    <mergeCell ref="V307:AC307"/>
    <mergeCell ref="AD307:AH307"/>
    <mergeCell ref="B315:C315"/>
    <mergeCell ref="D315:N315"/>
    <mergeCell ref="O315:U315"/>
    <mergeCell ref="V315:AD315"/>
    <mergeCell ref="AE315:AH315"/>
    <mergeCell ref="B316:C316"/>
    <mergeCell ref="D316:N316"/>
    <mergeCell ref="O316:U316"/>
    <mergeCell ref="V316:AD316"/>
    <mergeCell ref="AE316:AH316"/>
    <mergeCell ref="B310:C310"/>
    <mergeCell ref="D310:N310"/>
    <mergeCell ref="O310:U310"/>
    <mergeCell ref="V310:AC310"/>
    <mergeCell ref="AD310:AH310"/>
    <mergeCell ref="B311:C311"/>
    <mergeCell ref="D311:N311"/>
    <mergeCell ref="O311:U311"/>
    <mergeCell ref="V311:AC311"/>
    <mergeCell ref="AD311:AH311"/>
    <mergeCell ref="B313:AI313"/>
    <mergeCell ref="B319:C319"/>
    <mergeCell ref="D319:N319"/>
    <mergeCell ref="O319:U319"/>
    <mergeCell ref="V319:AD319"/>
    <mergeCell ref="AE319:AH319"/>
    <mergeCell ref="B320:C320"/>
    <mergeCell ref="D320:N320"/>
    <mergeCell ref="O320:U320"/>
    <mergeCell ref="V320:AD320"/>
    <mergeCell ref="AE320:AH320"/>
    <mergeCell ref="B317:C317"/>
    <mergeCell ref="D317:N317"/>
    <mergeCell ref="O317:U317"/>
    <mergeCell ref="V317:AD317"/>
    <mergeCell ref="AE317:AH317"/>
    <mergeCell ref="B318:C318"/>
    <mergeCell ref="D318:N318"/>
    <mergeCell ref="O318:U318"/>
    <mergeCell ref="V318:AD318"/>
    <mergeCell ref="AE318:AH318"/>
    <mergeCell ref="B323:C323"/>
    <mergeCell ref="D323:N323"/>
    <mergeCell ref="O323:U323"/>
    <mergeCell ref="V323:AD323"/>
    <mergeCell ref="AE323:AH323"/>
    <mergeCell ref="B324:C324"/>
    <mergeCell ref="D324:N324"/>
    <mergeCell ref="O324:U324"/>
    <mergeCell ref="V324:AD324"/>
    <mergeCell ref="AE324:AH324"/>
    <mergeCell ref="B321:C321"/>
    <mergeCell ref="D321:N321"/>
    <mergeCell ref="O321:U321"/>
    <mergeCell ref="V321:AD321"/>
    <mergeCell ref="AE321:AH321"/>
    <mergeCell ref="B322:C322"/>
    <mergeCell ref="D322:N322"/>
    <mergeCell ref="O322:U322"/>
    <mergeCell ref="V322:AD322"/>
    <mergeCell ref="AE322:AH322"/>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5" manualBreakCount="5">
    <brk id="59" max="16383" man="1"/>
    <brk id="95" max="16383" man="1"/>
    <brk id="140" max="16383" man="1"/>
    <brk id="207" max="16383" man="1"/>
    <brk id="27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6"/>
  <sheetViews>
    <sheetView showGridLines="0" zoomScaleNormal="100" workbookViewId="0"/>
  </sheetViews>
  <sheetFormatPr defaultRowHeight="12.75" x14ac:dyDescent="0.2"/>
  <cols>
    <col min="1" max="5" width="1" customWidth="1"/>
    <col min="6" max="6" width="2" customWidth="1"/>
    <col min="7" max="7" width="17" customWidth="1"/>
    <col min="8" max="8" width="1" customWidth="1"/>
    <col min="9" max="9" width="9" customWidth="1"/>
    <col min="10" max="10" width="6" customWidth="1"/>
    <col min="11" max="11" width="2" customWidth="1"/>
    <col min="12" max="12" width="35" customWidth="1"/>
    <col min="13" max="13" width="1" customWidth="1"/>
    <col min="14" max="14" width="4" customWidth="1"/>
    <col min="15" max="15" width="1" customWidth="1"/>
    <col min="16" max="16" width="9" customWidth="1"/>
    <col min="17" max="18" width="2" customWidth="1"/>
    <col min="19" max="19" width="1" customWidth="1"/>
  </cols>
  <sheetData>
    <row r="1" spans="1:19" ht="0.75" customHeight="1" x14ac:dyDescent="0.2"/>
    <row r="2" spans="1:19" ht="8.25" customHeight="1" x14ac:dyDescent="0.2">
      <c r="A2" s="1"/>
      <c r="B2" s="1"/>
      <c r="C2" s="1"/>
      <c r="D2" s="1"/>
      <c r="E2" s="1"/>
      <c r="F2" s="1"/>
      <c r="G2" s="1"/>
      <c r="H2" s="1"/>
      <c r="I2" s="1"/>
      <c r="J2" s="1"/>
      <c r="K2" s="1"/>
      <c r="L2" s="1"/>
      <c r="M2" s="1"/>
      <c r="N2" s="1"/>
      <c r="O2" s="1"/>
      <c r="P2" s="1"/>
      <c r="Q2" s="1"/>
      <c r="R2" s="1"/>
      <c r="S2" s="1"/>
    </row>
    <row r="3" spans="1:19" ht="22.5" customHeight="1" x14ac:dyDescent="0.2">
      <c r="A3" s="1"/>
      <c r="B3" s="1"/>
      <c r="C3" s="1"/>
      <c r="D3" s="1"/>
      <c r="E3" s="1"/>
      <c r="F3" s="1"/>
      <c r="G3" s="1"/>
      <c r="H3" s="1"/>
      <c r="I3" s="1"/>
      <c r="J3" s="1"/>
      <c r="K3" s="42" t="s">
        <v>855</v>
      </c>
      <c r="L3" s="43"/>
      <c r="M3" s="1"/>
      <c r="N3" s="1"/>
      <c r="O3" s="1"/>
      <c r="P3" s="1"/>
      <c r="Q3" s="1"/>
      <c r="R3" s="1"/>
      <c r="S3" s="1"/>
    </row>
    <row r="4" spans="1:19" ht="7.15" customHeight="1" x14ac:dyDescent="0.2">
      <c r="A4" s="1"/>
      <c r="B4" s="1"/>
      <c r="C4" s="1"/>
      <c r="D4" s="1"/>
      <c r="E4" s="1"/>
      <c r="F4" s="1"/>
      <c r="G4" s="1"/>
      <c r="H4" s="1"/>
      <c r="I4" s="1"/>
      <c r="J4" s="1"/>
      <c r="K4" s="1"/>
      <c r="L4" s="1"/>
      <c r="M4" s="1"/>
      <c r="N4" s="1"/>
      <c r="O4" s="1"/>
      <c r="P4" s="1"/>
      <c r="Q4" s="1"/>
      <c r="R4" s="1"/>
      <c r="S4" s="1"/>
    </row>
    <row r="5" spans="1:19" ht="9.4" customHeight="1" x14ac:dyDescent="0.2">
      <c r="A5" s="1"/>
      <c r="B5" s="1"/>
      <c r="C5" s="1"/>
      <c r="D5" s="1"/>
      <c r="E5" s="1"/>
      <c r="F5" s="1"/>
      <c r="G5" s="1"/>
      <c r="H5" s="1"/>
      <c r="I5" s="1"/>
      <c r="J5" s="1"/>
      <c r="K5" s="1"/>
      <c r="L5" s="1"/>
      <c r="M5" s="1"/>
      <c r="N5" s="1"/>
      <c r="O5" s="1"/>
      <c r="P5" s="1"/>
      <c r="Q5" s="1"/>
      <c r="R5" s="1"/>
      <c r="S5" s="1"/>
    </row>
    <row r="6" spans="1:19" ht="32.25" customHeight="1" x14ac:dyDescent="0.2">
      <c r="A6" s="1"/>
      <c r="B6" s="44" t="s">
        <v>1033</v>
      </c>
      <c r="C6" s="45"/>
      <c r="D6" s="45"/>
      <c r="E6" s="45"/>
      <c r="F6" s="45"/>
      <c r="G6" s="45"/>
      <c r="H6" s="45"/>
      <c r="I6" s="45"/>
      <c r="J6" s="45"/>
      <c r="K6" s="45"/>
      <c r="L6" s="45"/>
      <c r="M6" s="45"/>
      <c r="N6" s="45"/>
      <c r="O6" s="45"/>
      <c r="P6" s="45"/>
      <c r="Q6" s="45"/>
      <c r="R6" s="45"/>
      <c r="S6" s="45"/>
    </row>
    <row r="7" spans="1:19" ht="6.75" customHeight="1" x14ac:dyDescent="0.2">
      <c r="A7" s="1"/>
      <c r="B7" s="1"/>
      <c r="C7" s="1"/>
      <c r="D7" s="1"/>
      <c r="E7" s="1"/>
      <c r="F7" s="1"/>
      <c r="G7" s="1"/>
      <c r="H7" s="1"/>
      <c r="I7" s="1"/>
      <c r="J7" s="1"/>
      <c r="K7" s="1"/>
      <c r="L7" s="1"/>
      <c r="M7" s="1"/>
      <c r="N7" s="1"/>
      <c r="O7" s="1"/>
      <c r="P7" s="1"/>
      <c r="Q7" s="1"/>
      <c r="R7" s="1"/>
      <c r="S7" s="1"/>
    </row>
    <row r="8" spans="1:19" ht="5.25" customHeight="1" x14ac:dyDescent="0.2">
      <c r="A8" s="1"/>
      <c r="B8" s="49" t="s">
        <v>992</v>
      </c>
      <c r="C8" s="50"/>
      <c r="D8" s="50"/>
      <c r="E8" s="50"/>
      <c r="F8" s="50"/>
      <c r="G8" s="50"/>
      <c r="H8" s="1"/>
      <c r="I8" s="1"/>
      <c r="J8" s="1"/>
      <c r="K8" s="1"/>
      <c r="L8" s="1"/>
      <c r="M8" s="1"/>
      <c r="N8" s="1"/>
      <c r="O8" s="1"/>
      <c r="P8" s="1"/>
      <c r="Q8" s="1"/>
      <c r="R8" s="1"/>
      <c r="S8" s="1"/>
    </row>
    <row r="9" spans="1:19" ht="24" customHeight="1" x14ac:dyDescent="0.2">
      <c r="A9" s="1"/>
      <c r="B9" s="50"/>
      <c r="C9" s="50"/>
      <c r="D9" s="50"/>
      <c r="E9" s="50"/>
      <c r="F9" s="50"/>
      <c r="G9" s="50"/>
      <c r="H9" s="1"/>
      <c r="I9" s="51">
        <v>44377</v>
      </c>
      <c r="J9" s="36"/>
      <c r="K9" s="36"/>
      <c r="L9" s="1"/>
      <c r="M9" s="1"/>
      <c r="N9" s="1"/>
      <c r="O9" s="1"/>
      <c r="P9" s="1"/>
      <c r="Q9" s="1"/>
      <c r="R9" s="1"/>
      <c r="S9" s="1"/>
    </row>
    <row r="10" spans="1:19" ht="21" customHeight="1" x14ac:dyDescent="0.2">
      <c r="A10" s="1"/>
      <c r="B10" s="71" t="s">
        <v>1034</v>
      </c>
      <c r="C10" s="72"/>
      <c r="D10" s="72"/>
      <c r="E10" s="72"/>
      <c r="F10" s="72"/>
      <c r="G10" s="72"/>
      <c r="H10" s="72"/>
      <c r="I10" s="72"/>
      <c r="J10" s="72"/>
      <c r="K10" s="72"/>
      <c r="L10" s="72"/>
      <c r="M10" s="72"/>
      <c r="N10" s="72"/>
      <c r="O10" s="72"/>
      <c r="P10" s="72"/>
      <c r="Q10" s="72"/>
      <c r="R10" s="72"/>
      <c r="S10" s="73"/>
    </row>
    <row r="11" spans="1:19" ht="7.5" customHeight="1" x14ac:dyDescent="0.2">
      <c r="A11" s="1"/>
      <c r="B11" s="1"/>
      <c r="C11" s="1"/>
      <c r="D11" s="1"/>
      <c r="E11" s="1"/>
      <c r="F11" s="1"/>
      <c r="G11" s="1"/>
      <c r="H11" s="1"/>
      <c r="I11" s="1"/>
      <c r="J11" s="1"/>
      <c r="K11" s="1"/>
      <c r="L11" s="1"/>
      <c r="M11" s="1"/>
      <c r="N11" s="1"/>
      <c r="O11" s="1"/>
      <c r="P11" s="1"/>
      <c r="Q11" s="1"/>
      <c r="R11" s="1"/>
      <c r="S11" s="1"/>
    </row>
    <row r="12" spans="1:19" ht="216" customHeight="1" x14ac:dyDescent="0.2">
      <c r="A12" s="1"/>
      <c r="B12" s="1"/>
      <c r="C12" s="1"/>
      <c r="D12" s="1"/>
      <c r="E12" s="1"/>
      <c r="F12" s="1"/>
      <c r="G12" s="1"/>
      <c r="H12" s="1"/>
      <c r="I12" s="1"/>
      <c r="J12" s="1"/>
      <c r="K12" s="1"/>
      <c r="L12" s="1"/>
      <c r="M12" s="1"/>
      <c r="N12" s="1"/>
      <c r="O12" s="1"/>
      <c r="P12" s="1"/>
      <c r="Q12" s="1"/>
      <c r="R12" s="1"/>
      <c r="S12" s="1"/>
    </row>
    <row r="13" spans="1:19" ht="9" customHeight="1" x14ac:dyDescent="0.2">
      <c r="A13" s="1"/>
      <c r="B13" s="1"/>
      <c r="C13" s="1"/>
      <c r="D13" s="1"/>
      <c r="E13" s="1"/>
      <c r="F13" s="1"/>
      <c r="G13" s="1"/>
      <c r="H13" s="1"/>
      <c r="I13" s="1"/>
      <c r="J13" s="1"/>
      <c r="K13" s="1"/>
      <c r="L13" s="1"/>
      <c r="M13" s="1"/>
      <c r="N13" s="1"/>
      <c r="O13" s="1"/>
      <c r="P13" s="1"/>
      <c r="Q13" s="1"/>
      <c r="R13" s="1"/>
      <c r="S13" s="1"/>
    </row>
    <row r="14" spans="1:19" ht="18.75" customHeight="1" x14ac:dyDescent="0.2">
      <c r="A14" s="1"/>
      <c r="B14" s="71" t="s">
        <v>1035</v>
      </c>
      <c r="C14" s="72"/>
      <c r="D14" s="72"/>
      <c r="E14" s="72"/>
      <c r="F14" s="72"/>
      <c r="G14" s="72"/>
      <c r="H14" s="72"/>
      <c r="I14" s="72"/>
      <c r="J14" s="72"/>
      <c r="K14" s="72"/>
      <c r="L14" s="72"/>
      <c r="M14" s="72"/>
      <c r="N14" s="72"/>
      <c r="O14" s="72"/>
      <c r="P14" s="72"/>
      <c r="Q14" s="72"/>
      <c r="R14" s="72"/>
      <c r="S14" s="73"/>
    </row>
    <row r="15" spans="1:19" ht="342.4" customHeight="1" x14ac:dyDescent="0.2">
      <c r="A15" s="1"/>
      <c r="B15" s="1"/>
      <c r="C15" s="1"/>
      <c r="D15" s="1"/>
      <c r="E15" s="1"/>
      <c r="F15" s="1"/>
      <c r="G15" s="1"/>
      <c r="H15" s="1"/>
      <c r="I15" s="1"/>
      <c r="J15" s="1"/>
      <c r="K15" s="1"/>
      <c r="L15" s="1"/>
      <c r="M15" s="1"/>
      <c r="N15" s="1"/>
      <c r="O15" s="1"/>
      <c r="P15" s="1"/>
      <c r="Q15" s="1"/>
      <c r="R15" s="1"/>
      <c r="S15" s="1"/>
    </row>
    <row r="16" spans="1:19" ht="13.35" customHeight="1" x14ac:dyDescent="0.2">
      <c r="A16" s="1"/>
      <c r="B16" s="1"/>
      <c r="C16" s="1"/>
      <c r="D16" s="1"/>
      <c r="E16" s="1"/>
      <c r="F16" s="1"/>
      <c r="G16" s="1"/>
      <c r="H16" s="1"/>
      <c r="I16" s="1"/>
      <c r="J16" s="1"/>
      <c r="K16" s="1"/>
      <c r="L16" s="1"/>
      <c r="M16" s="1"/>
      <c r="N16" s="1"/>
      <c r="O16" s="1"/>
      <c r="P16" s="1"/>
      <c r="Q16" s="1"/>
      <c r="R16" s="1"/>
      <c r="S16" s="1"/>
    </row>
    <row r="17" spans="1:19" ht="18.75" customHeight="1" x14ac:dyDescent="0.2">
      <c r="A17" s="1"/>
      <c r="B17" s="71" t="s">
        <v>1036</v>
      </c>
      <c r="C17" s="72"/>
      <c r="D17" s="72"/>
      <c r="E17" s="72"/>
      <c r="F17" s="72"/>
      <c r="G17" s="72"/>
      <c r="H17" s="72"/>
      <c r="I17" s="72"/>
      <c r="J17" s="72"/>
      <c r="K17" s="72"/>
      <c r="L17" s="72"/>
      <c r="M17" s="72"/>
      <c r="N17" s="72"/>
      <c r="O17" s="72"/>
      <c r="P17" s="72"/>
      <c r="Q17" s="72"/>
      <c r="R17" s="72"/>
      <c r="S17" s="73"/>
    </row>
    <row r="18" spans="1:19" ht="332.45" customHeight="1" x14ac:dyDescent="0.2">
      <c r="A18" s="1"/>
      <c r="B18" s="1"/>
      <c r="C18" s="1"/>
      <c r="D18" s="1"/>
      <c r="E18" s="1"/>
      <c r="F18" s="1"/>
      <c r="G18" s="1"/>
      <c r="H18" s="1"/>
      <c r="I18" s="1"/>
      <c r="J18" s="1"/>
      <c r="K18" s="1"/>
      <c r="L18" s="1"/>
      <c r="M18" s="1"/>
      <c r="N18" s="1"/>
      <c r="O18" s="1"/>
      <c r="P18" s="1"/>
      <c r="Q18" s="1"/>
      <c r="R18" s="1"/>
      <c r="S18" s="1"/>
    </row>
    <row r="19" spans="1:19" ht="9" customHeight="1" x14ac:dyDescent="0.2">
      <c r="A19" s="1"/>
      <c r="B19" s="1"/>
      <c r="C19" s="1"/>
      <c r="D19" s="1"/>
      <c r="E19" s="1"/>
      <c r="F19" s="1"/>
      <c r="G19" s="1"/>
      <c r="H19" s="1"/>
      <c r="I19" s="1"/>
      <c r="J19" s="1"/>
      <c r="K19" s="1"/>
      <c r="L19" s="1"/>
      <c r="M19" s="1"/>
      <c r="N19" s="1"/>
      <c r="O19" s="1"/>
      <c r="P19" s="1"/>
      <c r="Q19" s="1"/>
      <c r="R19" s="1"/>
      <c r="S19" s="1"/>
    </row>
    <row r="20" spans="1:19" ht="18.75" customHeight="1" x14ac:dyDescent="0.2">
      <c r="A20" s="1"/>
      <c r="B20" s="71" t="s">
        <v>1037</v>
      </c>
      <c r="C20" s="72"/>
      <c r="D20" s="72"/>
      <c r="E20" s="72"/>
      <c r="F20" s="72"/>
      <c r="G20" s="72"/>
      <c r="H20" s="72"/>
      <c r="I20" s="72"/>
      <c r="J20" s="72"/>
      <c r="K20" s="72"/>
      <c r="L20" s="72"/>
      <c r="M20" s="72"/>
      <c r="N20" s="72"/>
      <c r="O20" s="72"/>
      <c r="P20" s="72"/>
      <c r="Q20" s="72"/>
      <c r="R20" s="72"/>
      <c r="S20" s="73"/>
    </row>
    <row r="21" spans="1:19" ht="334.5" customHeight="1" x14ac:dyDescent="0.2">
      <c r="A21" s="1"/>
      <c r="B21" s="1"/>
      <c r="C21" s="1"/>
      <c r="D21" s="1"/>
      <c r="E21" s="1"/>
      <c r="F21" s="1"/>
      <c r="G21" s="1"/>
      <c r="H21" s="1"/>
      <c r="I21" s="1"/>
      <c r="J21" s="1"/>
      <c r="K21" s="1"/>
      <c r="L21" s="1"/>
      <c r="M21" s="1"/>
      <c r="N21" s="1"/>
      <c r="O21" s="1"/>
      <c r="P21" s="1"/>
      <c r="Q21" s="1"/>
      <c r="R21" s="1"/>
      <c r="S21" s="1"/>
    </row>
    <row r="22" spans="1:19" ht="19.149999999999999" customHeight="1" x14ac:dyDescent="0.2">
      <c r="A22" s="1"/>
      <c r="B22" s="1"/>
      <c r="C22" s="1"/>
      <c r="D22" s="1"/>
      <c r="E22" s="1"/>
      <c r="F22" s="1"/>
      <c r="G22" s="1"/>
      <c r="H22" s="1"/>
      <c r="I22" s="1"/>
      <c r="J22" s="1"/>
      <c r="K22" s="1"/>
      <c r="L22" s="1"/>
      <c r="M22" s="1"/>
      <c r="N22" s="1"/>
      <c r="O22" s="1"/>
      <c r="P22" s="1"/>
      <c r="Q22" s="1"/>
      <c r="R22" s="1"/>
      <c r="S22" s="1"/>
    </row>
    <row r="23" spans="1:19" ht="18.75" customHeight="1" x14ac:dyDescent="0.2">
      <c r="A23" s="1"/>
      <c r="B23" s="71" t="s">
        <v>1038</v>
      </c>
      <c r="C23" s="72"/>
      <c r="D23" s="72"/>
      <c r="E23" s="72"/>
      <c r="F23" s="72"/>
      <c r="G23" s="72"/>
      <c r="H23" s="72"/>
      <c r="I23" s="72"/>
      <c r="J23" s="72"/>
      <c r="K23" s="72"/>
      <c r="L23" s="72"/>
      <c r="M23" s="72"/>
      <c r="N23" s="72"/>
      <c r="O23" s="72"/>
      <c r="P23" s="72"/>
      <c r="Q23" s="72"/>
      <c r="R23" s="72"/>
      <c r="S23" s="73"/>
    </row>
    <row r="24" spans="1:19" ht="335.1" customHeight="1" x14ac:dyDescent="0.2">
      <c r="A24" s="1"/>
      <c r="B24" s="1"/>
      <c r="C24" s="1"/>
      <c r="D24" s="1"/>
      <c r="E24" s="1"/>
      <c r="F24" s="1"/>
      <c r="G24" s="1"/>
      <c r="H24" s="1"/>
      <c r="I24" s="1"/>
      <c r="J24" s="1"/>
      <c r="K24" s="1"/>
      <c r="L24" s="1"/>
      <c r="M24" s="1"/>
      <c r="N24" s="1"/>
      <c r="O24" s="1"/>
      <c r="P24" s="1"/>
      <c r="Q24" s="1"/>
      <c r="R24" s="1"/>
      <c r="S24" s="1"/>
    </row>
    <row r="25" spans="1:19" ht="21.75" customHeight="1" x14ac:dyDescent="0.2">
      <c r="A25" s="1"/>
      <c r="B25" s="71" t="s">
        <v>1039</v>
      </c>
      <c r="C25" s="72"/>
      <c r="D25" s="72"/>
      <c r="E25" s="72"/>
      <c r="F25" s="72"/>
      <c r="G25" s="72"/>
      <c r="H25" s="72"/>
      <c r="I25" s="72"/>
      <c r="J25" s="72"/>
      <c r="K25" s="72"/>
      <c r="L25" s="72"/>
      <c r="M25" s="72"/>
      <c r="N25" s="72"/>
      <c r="O25" s="72"/>
      <c r="P25" s="72"/>
      <c r="Q25" s="72"/>
      <c r="R25" s="72"/>
      <c r="S25" s="73"/>
    </row>
    <row r="26" spans="1:19" ht="329.45" customHeight="1" x14ac:dyDescent="0.2">
      <c r="A26" s="1"/>
      <c r="B26" s="1"/>
      <c r="C26" s="1"/>
      <c r="D26" s="1"/>
      <c r="E26" s="1"/>
      <c r="F26" s="1"/>
      <c r="G26" s="1"/>
      <c r="H26" s="1"/>
      <c r="I26" s="1"/>
      <c r="J26" s="1"/>
      <c r="K26" s="1"/>
      <c r="L26" s="1"/>
      <c r="M26" s="1"/>
      <c r="N26" s="1"/>
      <c r="O26" s="1"/>
      <c r="P26" s="1"/>
      <c r="Q26" s="1"/>
      <c r="R26" s="1"/>
      <c r="S26" s="1"/>
    </row>
    <row r="27" spans="1:19" ht="26.1" customHeight="1" x14ac:dyDescent="0.2">
      <c r="A27" s="1"/>
      <c r="B27" s="1"/>
      <c r="C27" s="1"/>
      <c r="D27" s="1"/>
      <c r="E27" s="1"/>
      <c r="F27" s="1"/>
      <c r="G27" s="1"/>
      <c r="H27" s="1"/>
      <c r="I27" s="1"/>
      <c r="J27" s="1"/>
      <c r="K27" s="1"/>
      <c r="L27" s="1"/>
      <c r="M27" s="1"/>
      <c r="N27" s="1"/>
      <c r="O27" s="1"/>
      <c r="P27" s="1"/>
      <c r="Q27" s="1"/>
      <c r="R27" s="1"/>
      <c r="S27" s="1"/>
    </row>
    <row r="28" spans="1:19" ht="19.899999999999999" customHeight="1" x14ac:dyDescent="0.2">
      <c r="A28" s="1"/>
      <c r="B28" s="71" t="s">
        <v>1040</v>
      </c>
      <c r="C28" s="72"/>
      <c r="D28" s="72"/>
      <c r="E28" s="72"/>
      <c r="F28" s="72"/>
      <c r="G28" s="72"/>
      <c r="H28" s="72"/>
      <c r="I28" s="72"/>
      <c r="J28" s="72"/>
      <c r="K28" s="72"/>
      <c r="L28" s="72"/>
      <c r="M28" s="72"/>
      <c r="N28" s="72"/>
      <c r="O28" s="72"/>
      <c r="P28" s="72"/>
      <c r="Q28" s="72"/>
      <c r="R28" s="72"/>
      <c r="S28" s="73"/>
    </row>
    <row r="29" spans="1:19" ht="254.25" customHeight="1" x14ac:dyDescent="0.2">
      <c r="A29" s="1"/>
      <c r="B29" s="1"/>
      <c r="C29" s="1"/>
      <c r="D29" s="1"/>
      <c r="E29" s="1"/>
      <c r="F29" s="1"/>
      <c r="G29" s="1"/>
      <c r="H29" s="1"/>
      <c r="I29" s="1"/>
      <c r="J29" s="1"/>
      <c r="K29" s="1"/>
      <c r="L29" s="1"/>
      <c r="M29" s="1"/>
      <c r="N29" s="1"/>
      <c r="O29" s="1"/>
      <c r="P29" s="1"/>
      <c r="Q29" s="1"/>
      <c r="R29" s="1"/>
      <c r="S29" s="1"/>
    </row>
    <row r="30" spans="1:19" ht="18.75" customHeight="1" x14ac:dyDescent="0.2">
      <c r="A30" s="1"/>
      <c r="B30" s="71" t="s">
        <v>1041</v>
      </c>
      <c r="C30" s="72"/>
      <c r="D30" s="72"/>
      <c r="E30" s="72"/>
      <c r="F30" s="72"/>
      <c r="G30" s="72"/>
      <c r="H30" s="72"/>
      <c r="I30" s="72"/>
      <c r="J30" s="72"/>
      <c r="K30" s="72"/>
      <c r="L30" s="72"/>
      <c r="M30" s="72"/>
      <c r="N30" s="72"/>
      <c r="O30" s="72"/>
      <c r="P30" s="72"/>
      <c r="Q30" s="72"/>
      <c r="R30" s="72"/>
      <c r="S30" s="73"/>
    </row>
    <row r="31" spans="1:19" ht="162.75" customHeight="1" x14ac:dyDescent="0.2">
      <c r="A31" s="1"/>
      <c r="B31" s="1"/>
      <c r="C31" s="1"/>
      <c r="D31" s="1"/>
      <c r="E31" s="1"/>
      <c r="F31" s="1"/>
      <c r="G31" s="1"/>
      <c r="H31" s="1"/>
      <c r="I31" s="1"/>
      <c r="J31" s="1"/>
      <c r="K31" s="1"/>
      <c r="L31" s="1"/>
      <c r="M31" s="1"/>
      <c r="N31" s="1"/>
      <c r="O31" s="1"/>
      <c r="P31" s="1"/>
      <c r="Q31" s="1"/>
      <c r="R31" s="1"/>
      <c r="S31" s="1"/>
    </row>
    <row r="32" spans="1:19" ht="9" customHeight="1" x14ac:dyDescent="0.2">
      <c r="A32" s="1"/>
      <c r="B32" s="1"/>
      <c r="C32" s="1"/>
      <c r="D32" s="1"/>
      <c r="E32" s="1"/>
      <c r="F32" s="1"/>
      <c r="G32" s="1"/>
      <c r="H32" s="1"/>
      <c r="I32" s="1"/>
      <c r="J32" s="1"/>
      <c r="K32" s="1"/>
      <c r="L32" s="1"/>
      <c r="M32" s="1"/>
      <c r="N32" s="1"/>
      <c r="O32" s="1"/>
      <c r="P32" s="1"/>
      <c r="Q32" s="1"/>
      <c r="R32" s="1"/>
      <c r="S32" s="1"/>
    </row>
    <row r="33" spans="1:19" ht="18.75" customHeight="1" x14ac:dyDescent="0.2">
      <c r="A33" s="1"/>
      <c r="B33" s="71" t="s">
        <v>1042</v>
      </c>
      <c r="C33" s="72"/>
      <c r="D33" s="72"/>
      <c r="E33" s="72"/>
      <c r="F33" s="72"/>
      <c r="G33" s="72"/>
      <c r="H33" s="72"/>
      <c r="I33" s="72"/>
      <c r="J33" s="72"/>
      <c r="K33" s="72"/>
      <c r="L33" s="72"/>
      <c r="M33" s="72"/>
      <c r="N33" s="72"/>
      <c r="O33" s="72"/>
      <c r="P33" s="72"/>
      <c r="Q33" s="72"/>
      <c r="R33" s="72"/>
      <c r="S33" s="73"/>
    </row>
    <row r="34" spans="1:19" ht="8.25" customHeight="1" x14ac:dyDescent="0.2">
      <c r="A34" s="1"/>
      <c r="B34" s="1"/>
      <c r="C34" s="1"/>
      <c r="D34" s="1"/>
      <c r="E34" s="1"/>
      <c r="F34" s="1"/>
      <c r="G34" s="1"/>
      <c r="H34" s="1"/>
      <c r="I34" s="1"/>
      <c r="J34" s="1"/>
      <c r="K34" s="1"/>
      <c r="L34" s="1"/>
      <c r="M34" s="1"/>
      <c r="N34" s="1"/>
      <c r="O34" s="1"/>
      <c r="P34" s="1"/>
      <c r="Q34" s="1"/>
      <c r="R34" s="1"/>
      <c r="S34" s="1"/>
    </row>
    <row r="35" spans="1:19" ht="219.75" customHeight="1" x14ac:dyDescent="0.2">
      <c r="A35" s="1"/>
      <c r="B35" s="1"/>
      <c r="C35" s="1"/>
      <c r="D35" s="1"/>
      <c r="E35" s="1"/>
      <c r="F35" s="1"/>
      <c r="G35" s="1"/>
      <c r="H35" s="1"/>
      <c r="I35" s="1"/>
      <c r="J35" s="1"/>
      <c r="K35" s="1"/>
      <c r="L35" s="1"/>
      <c r="M35" s="1"/>
      <c r="N35" s="1"/>
      <c r="O35" s="1"/>
      <c r="P35" s="1"/>
      <c r="Q35" s="1"/>
      <c r="R35" s="1"/>
      <c r="S35" s="1"/>
    </row>
    <row r="36" spans="1:19" ht="22.7" customHeight="1" x14ac:dyDescent="0.2">
      <c r="A36" s="1"/>
      <c r="B36" s="1"/>
      <c r="C36" s="1"/>
      <c r="D36" s="1"/>
      <c r="E36" s="1"/>
      <c r="F36" s="1"/>
      <c r="G36" s="1"/>
      <c r="H36" s="1"/>
      <c r="I36" s="1"/>
      <c r="J36" s="1"/>
      <c r="K36" s="1"/>
      <c r="L36" s="1"/>
      <c r="M36" s="1"/>
      <c r="N36" s="1"/>
      <c r="O36" s="1"/>
      <c r="P36" s="1"/>
      <c r="Q36" s="1"/>
      <c r="R36" s="1"/>
      <c r="S36" s="1"/>
    </row>
    <row r="37" spans="1:19" ht="18.75" customHeight="1" x14ac:dyDescent="0.2">
      <c r="A37" s="1"/>
      <c r="B37" s="71" t="s">
        <v>1043</v>
      </c>
      <c r="C37" s="72"/>
      <c r="D37" s="72"/>
      <c r="E37" s="72"/>
      <c r="F37" s="72"/>
      <c r="G37" s="72"/>
      <c r="H37" s="72"/>
      <c r="I37" s="72"/>
      <c r="J37" s="72"/>
      <c r="K37" s="72"/>
      <c r="L37" s="72"/>
      <c r="M37" s="72"/>
      <c r="N37" s="72"/>
      <c r="O37" s="72"/>
      <c r="P37" s="72"/>
      <c r="Q37" s="72"/>
      <c r="R37" s="72"/>
      <c r="S37" s="73"/>
    </row>
    <row r="38" spans="1:19" ht="178.35" customHeight="1" x14ac:dyDescent="0.2">
      <c r="A38" s="1"/>
      <c r="B38" s="1"/>
      <c r="C38" s="1"/>
      <c r="D38" s="1"/>
      <c r="E38" s="1"/>
      <c r="F38" s="1"/>
      <c r="G38" s="1"/>
      <c r="H38" s="1"/>
      <c r="I38" s="1"/>
      <c r="J38" s="1"/>
      <c r="K38" s="1"/>
      <c r="L38" s="1"/>
      <c r="M38" s="1"/>
      <c r="N38" s="1"/>
      <c r="O38" s="1"/>
      <c r="P38" s="1"/>
      <c r="Q38" s="1"/>
      <c r="R38" s="1"/>
      <c r="S38" s="1"/>
    </row>
    <row r="39" spans="1:19" ht="22.35" customHeight="1" x14ac:dyDescent="0.2">
      <c r="A39" s="1"/>
      <c r="B39" s="71" t="s">
        <v>1044</v>
      </c>
      <c r="C39" s="72"/>
      <c r="D39" s="72"/>
      <c r="E39" s="72"/>
      <c r="F39" s="72"/>
      <c r="G39" s="72"/>
      <c r="H39" s="72"/>
      <c r="I39" s="72"/>
      <c r="J39" s="72"/>
      <c r="K39" s="72"/>
      <c r="L39" s="72"/>
      <c r="M39" s="72"/>
      <c r="N39" s="72"/>
      <c r="O39" s="72"/>
      <c r="P39" s="72"/>
      <c r="Q39" s="72"/>
      <c r="R39" s="72"/>
      <c r="S39" s="73"/>
    </row>
    <row r="40" spans="1:19" ht="8.25" customHeight="1" x14ac:dyDescent="0.2">
      <c r="A40" s="1"/>
      <c r="B40" s="1"/>
      <c r="C40" s="1"/>
      <c r="D40" s="1"/>
      <c r="E40" s="1"/>
      <c r="F40" s="1"/>
      <c r="G40" s="1"/>
      <c r="H40" s="1"/>
      <c r="I40" s="1"/>
      <c r="J40" s="1"/>
      <c r="K40" s="1"/>
      <c r="L40" s="1"/>
      <c r="M40" s="1"/>
      <c r="N40" s="1"/>
      <c r="O40" s="1"/>
      <c r="P40" s="1"/>
      <c r="Q40" s="1"/>
      <c r="R40" s="1"/>
      <c r="S40" s="1"/>
    </row>
    <row r="41" spans="1:19" ht="170.85" customHeight="1" x14ac:dyDescent="0.2">
      <c r="A41" s="1"/>
      <c r="B41" s="1"/>
      <c r="C41" s="1"/>
      <c r="D41" s="1"/>
      <c r="E41" s="1"/>
      <c r="F41" s="1"/>
      <c r="G41" s="1"/>
      <c r="H41" s="1"/>
      <c r="I41" s="1"/>
      <c r="J41" s="1"/>
      <c r="K41" s="1"/>
      <c r="L41" s="1"/>
      <c r="M41" s="1"/>
      <c r="N41" s="1"/>
      <c r="O41" s="1"/>
      <c r="P41" s="1"/>
      <c r="Q41" s="1"/>
      <c r="R41" s="1"/>
      <c r="S41" s="1"/>
    </row>
    <row r="42" spans="1:19" ht="9" customHeight="1" x14ac:dyDescent="0.2">
      <c r="A42" s="1"/>
      <c r="B42" s="1"/>
      <c r="C42" s="1"/>
      <c r="D42" s="1"/>
      <c r="E42" s="1"/>
      <c r="F42" s="1"/>
      <c r="G42" s="1"/>
      <c r="H42" s="1"/>
      <c r="I42" s="1"/>
      <c r="J42" s="1"/>
      <c r="K42" s="1"/>
      <c r="L42" s="1"/>
      <c r="M42" s="1"/>
      <c r="N42" s="1"/>
      <c r="O42" s="1"/>
      <c r="P42" s="1"/>
      <c r="Q42" s="1"/>
      <c r="R42" s="1"/>
      <c r="S42" s="1"/>
    </row>
    <row r="43" spans="1:19" ht="18.75" customHeight="1" x14ac:dyDescent="0.2">
      <c r="A43" s="1"/>
      <c r="B43" s="71" t="s">
        <v>1045</v>
      </c>
      <c r="C43" s="72"/>
      <c r="D43" s="72"/>
      <c r="E43" s="72"/>
      <c r="F43" s="72"/>
      <c r="G43" s="72"/>
      <c r="H43" s="72"/>
      <c r="I43" s="72"/>
      <c r="J43" s="72"/>
      <c r="K43" s="72"/>
      <c r="L43" s="72"/>
      <c r="M43" s="72"/>
      <c r="N43" s="72"/>
      <c r="O43" s="72"/>
      <c r="P43" s="72"/>
      <c r="Q43" s="72"/>
      <c r="R43" s="72"/>
      <c r="S43" s="73"/>
    </row>
    <row r="44" spans="1:19" ht="8.25" customHeight="1" x14ac:dyDescent="0.2">
      <c r="A44" s="1"/>
      <c r="B44" s="1"/>
      <c r="C44" s="1"/>
      <c r="D44" s="1"/>
      <c r="E44" s="1"/>
      <c r="F44" s="1"/>
      <c r="G44" s="1"/>
      <c r="H44" s="1"/>
      <c r="I44" s="1"/>
      <c r="J44" s="1"/>
      <c r="K44" s="1"/>
      <c r="L44" s="1"/>
      <c r="M44" s="1"/>
      <c r="N44" s="1"/>
      <c r="O44" s="1"/>
      <c r="P44" s="1"/>
      <c r="Q44" s="1"/>
      <c r="R44" s="1"/>
      <c r="S44" s="1"/>
    </row>
    <row r="45" spans="1:19" ht="287.85000000000002" customHeight="1" x14ac:dyDescent="0.2">
      <c r="A45" s="1"/>
      <c r="B45" s="1"/>
      <c r="C45" s="1"/>
      <c r="D45" s="1"/>
      <c r="E45" s="1"/>
      <c r="F45" s="1"/>
      <c r="G45" s="1"/>
      <c r="H45" s="1"/>
      <c r="I45" s="1"/>
      <c r="J45" s="1"/>
      <c r="K45" s="1"/>
      <c r="L45" s="1"/>
      <c r="M45" s="1"/>
      <c r="N45" s="1"/>
      <c r="O45" s="1"/>
      <c r="P45" s="1"/>
      <c r="Q45" s="1"/>
      <c r="R45" s="1"/>
      <c r="S45" s="1"/>
    </row>
    <row r="46" spans="1:19" ht="14.1" customHeight="1" x14ac:dyDescent="0.2">
      <c r="A46" s="1"/>
      <c r="B46" s="1"/>
      <c r="C46" s="1"/>
      <c r="D46" s="1"/>
      <c r="E46" s="1"/>
      <c r="F46" s="1"/>
      <c r="G46" s="1"/>
      <c r="H46" s="1"/>
      <c r="I46" s="1"/>
      <c r="J46" s="1"/>
      <c r="K46" s="1"/>
      <c r="L46" s="1"/>
      <c r="M46" s="1"/>
      <c r="N46" s="1"/>
      <c r="O46" s="1"/>
      <c r="P46" s="1"/>
      <c r="Q46" s="1"/>
      <c r="R46" s="1"/>
      <c r="S46" s="1"/>
    </row>
    <row r="47" spans="1:19" ht="18.75" customHeight="1" x14ac:dyDescent="0.2">
      <c r="A47" s="1"/>
      <c r="B47" s="71" t="s">
        <v>1046</v>
      </c>
      <c r="C47" s="72"/>
      <c r="D47" s="72"/>
      <c r="E47" s="72"/>
      <c r="F47" s="72"/>
      <c r="G47" s="72"/>
      <c r="H47" s="72"/>
      <c r="I47" s="72"/>
      <c r="J47" s="72"/>
      <c r="K47" s="72"/>
      <c r="L47" s="72"/>
      <c r="M47" s="72"/>
      <c r="N47" s="72"/>
      <c r="O47" s="72"/>
      <c r="P47" s="72"/>
      <c r="Q47" s="72"/>
      <c r="R47" s="72"/>
      <c r="S47" s="73"/>
    </row>
    <row r="48" spans="1:19" ht="260.85000000000002" customHeight="1" x14ac:dyDescent="0.2">
      <c r="A48" s="1"/>
      <c r="B48" s="1"/>
      <c r="C48" s="1"/>
      <c r="D48" s="1"/>
      <c r="E48" s="1"/>
      <c r="F48" s="1"/>
      <c r="G48" s="1"/>
      <c r="H48" s="1"/>
      <c r="I48" s="1"/>
      <c r="J48" s="1"/>
      <c r="K48" s="1"/>
      <c r="L48" s="1"/>
      <c r="M48" s="1"/>
      <c r="N48" s="1"/>
      <c r="O48" s="1"/>
      <c r="P48" s="1"/>
      <c r="Q48" s="1"/>
      <c r="R48" s="1"/>
      <c r="S48" s="1"/>
    </row>
    <row r="49" spans="1:19" ht="9" customHeight="1" x14ac:dyDescent="0.2">
      <c r="A49" s="1"/>
      <c r="B49" s="1"/>
      <c r="C49" s="1"/>
      <c r="D49" s="1"/>
      <c r="E49" s="1"/>
      <c r="F49" s="1"/>
      <c r="G49" s="1"/>
      <c r="H49" s="1"/>
      <c r="I49" s="1"/>
      <c r="J49" s="1"/>
      <c r="K49" s="1"/>
      <c r="L49" s="1"/>
      <c r="M49" s="1"/>
      <c r="N49" s="1"/>
      <c r="O49" s="1"/>
      <c r="P49" s="1"/>
      <c r="Q49" s="1"/>
      <c r="R49" s="1"/>
      <c r="S49" s="1"/>
    </row>
    <row r="50" spans="1:19" ht="18.75" customHeight="1" x14ac:dyDescent="0.2">
      <c r="A50" s="1"/>
      <c r="B50" s="71" t="s">
        <v>1047</v>
      </c>
      <c r="C50" s="72"/>
      <c r="D50" s="72"/>
      <c r="E50" s="72"/>
      <c r="F50" s="72"/>
      <c r="G50" s="72"/>
      <c r="H50" s="72"/>
      <c r="I50" s="72"/>
      <c r="J50" s="72"/>
      <c r="K50" s="72"/>
      <c r="L50" s="72"/>
      <c r="M50" s="72"/>
      <c r="N50" s="72"/>
      <c r="O50" s="72"/>
      <c r="P50" s="72"/>
      <c r="Q50" s="72"/>
      <c r="R50" s="72"/>
      <c r="S50" s="73"/>
    </row>
    <row r="51" spans="1:19" ht="13.7" customHeight="1" x14ac:dyDescent="0.2">
      <c r="A51" s="1"/>
      <c r="B51" s="1"/>
      <c r="C51" s="1"/>
      <c r="D51" s="1"/>
      <c r="E51" s="1"/>
      <c r="F51" s="1"/>
      <c r="G51" s="1"/>
      <c r="H51" s="1"/>
      <c r="I51" s="1"/>
      <c r="J51" s="1"/>
      <c r="K51" s="1"/>
      <c r="L51" s="1"/>
      <c r="M51" s="1"/>
      <c r="N51" s="1"/>
      <c r="O51" s="1"/>
      <c r="P51" s="1"/>
      <c r="Q51" s="1"/>
      <c r="R51" s="1"/>
      <c r="S51" s="1"/>
    </row>
    <row r="52" spans="1:19" ht="343.35" customHeight="1" x14ac:dyDescent="0.2">
      <c r="A52" s="1"/>
      <c r="B52" s="1"/>
      <c r="C52" s="1"/>
      <c r="D52" s="1"/>
      <c r="E52" s="1"/>
      <c r="F52" s="1"/>
      <c r="G52" s="1"/>
      <c r="H52" s="1"/>
      <c r="I52" s="1"/>
      <c r="J52" s="1"/>
      <c r="K52" s="1"/>
      <c r="L52" s="1"/>
      <c r="M52" s="1"/>
      <c r="N52" s="1"/>
      <c r="O52" s="1"/>
      <c r="P52" s="1"/>
      <c r="Q52" s="1"/>
      <c r="R52" s="1"/>
      <c r="S52" s="1"/>
    </row>
    <row r="53" spans="1:19" ht="73.7" customHeight="1" x14ac:dyDescent="0.2">
      <c r="A53" s="1"/>
      <c r="B53" s="1"/>
      <c r="C53" s="1"/>
      <c r="D53" s="1"/>
      <c r="E53" s="1"/>
      <c r="F53" s="1"/>
      <c r="G53" s="1"/>
      <c r="H53" s="1"/>
      <c r="I53" s="1"/>
      <c r="J53" s="1"/>
      <c r="K53" s="1"/>
      <c r="L53" s="1"/>
      <c r="M53" s="1"/>
      <c r="N53" s="1"/>
      <c r="O53" s="1"/>
      <c r="P53" s="1"/>
      <c r="Q53" s="1"/>
      <c r="R53" s="1"/>
      <c r="S53" s="1"/>
    </row>
    <row r="54" spans="1:19" ht="18.75" customHeight="1" x14ac:dyDescent="0.2">
      <c r="A54" s="1"/>
      <c r="B54" s="71" t="s">
        <v>1048</v>
      </c>
      <c r="C54" s="72"/>
      <c r="D54" s="72"/>
      <c r="E54" s="72"/>
      <c r="F54" s="72"/>
      <c r="G54" s="72"/>
      <c r="H54" s="72"/>
      <c r="I54" s="72"/>
      <c r="J54" s="72"/>
      <c r="K54" s="72"/>
      <c r="L54" s="72"/>
      <c r="M54" s="72"/>
      <c r="N54" s="72"/>
      <c r="O54" s="72"/>
      <c r="P54" s="72"/>
      <c r="Q54" s="72"/>
      <c r="R54" s="72"/>
      <c r="S54" s="73"/>
    </row>
    <row r="55" spans="1:19" ht="6.75" customHeight="1" x14ac:dyDescent="0.2">
      <c r="A55" s="1"/>
      <c r="B55" s="1"/>
      <c r="C55" s="1"/>
      <c r="D55" s="1"/>
      <c r="E55" s="1"/>
      <c r="F55" s="1"/>
      <c r="G55" s="1"/>
      <c r="H55" s="1"/>
      <c r="I55" s="1"/>
      <c r="J55" s="1"/>
      <c r="K55" s="1"/>
      <c r="L55" s="1"/>
      <c r="M55" s="1"/>
      <c r="N55" s="1"/>
      <c r="O55" s="1"/>
      <c r="P55" s="1"/>
      <c r="Q55" s="1"/>
      <c r="R55" s="1"/>
      <c r="S55" s="1"/>
    </row>
    <row r="56" spans="1:19" ht="407.85" customHeight="1" x14ac:dyDescent="0.2"/>
  </sheetData>
  <mergeCells count="19">
    <mergeCell ref="B17:S17"/>
    <mergeCell ref="I9:K9"/>
    <mergeCell ref="K3:L3"/>
    <mergeCell ref="B6:S6"/>
    <mergeCell ref="B8:G9"/>
    <mergeCell ref="B10:S10"/>
    <mergeCell ref="B14:S14"/>
    <mergeCell ref="B54:S54"/>
    <mergeCell ref="B20:S20"/>
    <mergeCell ref="B23:S23"/>
    <mergeCell ref="B25:S25"/>
    <mergeCell ref="B28:S28"/>
    <mergeCell ref="B30:S30"/>
    <mergeCell ref="B33:S33"/>
    <mergeCell ref="B37:S37"/>
    <mergeCell ref="B39:S39"/>
    <mergeCell ref="B43:S43"/>
    <mergeCell ref="B47:S47"/>
    <mergeCell ref="B50:S50"/>
  </mergeCells>
  <pageMargins left="0.44196078431372554" right="0.44196078431372554" top="0.44196078431372554" bottom="0.39529411764705885" header="0.50980392156862753" footer="0.50980392156862753"/>
  <pageSetup paperSize="9" scale="90" orientation="portrait" r:id="rId1"/>
  <headerFooter alignWithMargins="0">
    <oddFooter>&amp;R&amp;1#&amp;"Calibri"&amp;10&amp;K0000FFClassification : Internal</oddFooter>
  </headerFooter>
  <rowBreaks count="6" manualBreakCount="6">
    <brk id="16" max="16383" man="1"/>
    <brk id="22" max="16383" man="1"/>
    <brk id="27" max="18" man="1"/>
    <brk id="36" max="16383" man="1"/>
    <brk id="46" max="16383" man="1"/>
    <brk id="5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75" x14ac:dyDescent="0.2"/>
  <sheetData>
    <row r="1" spans="1:4" x14ac:dyDescent="0.2">
      <c r="B1" t="s">
        <v>1171</v>
      </c>
    </row>
    <row r="2" spans="1:4" x14ac:dyDescent="0.2">
      <c r="A2" t="s">
        <v>62</v>
      </c>
      <c r="B2">
        <v>43383391.230000012</v>
      </c>
      <c r="C2">
        <v>767</v>
      </c>
      <c r="D2">
        <v>3.4404029801874056E-3</v>
      </c>
    </row>
    <row r="3" spans="1:4" x14ac:dyDescent="0.2">
      <c r="A3" t="s">
        <v>483</v>
      </c>
      <c r="B3">
        <v>402225504.53999901</v>
      </c>
      <c r="C3">
        <v>5901</v>
      </c>
      <c r="D3">
        <v>2.6469123841050692E-2</v>
      </c>
    </row>
    <row r="4" spans="1:4" x14ac:dyDescent="0.2">
      <c r="A4" t="s">
        <v>549</v>
      </c>
      <c r="B4">
        <v>652026599.13000178</v>
      </c>
      <c r="C4">
        <v>10247</v>
      </c>
      <c r="D4">
        <v>4.5963245551473721E-2</v>
      </c>
    </row>
    <row r="5" spans="1:4" x14ac:dyDescent="0.2">
      <c r="A5" t="s">
        <v>547</v>
      </c>
      <c r="B5">
        <v>769208891.52000165</v>
      </c>
      <c r="C5">
        <v>9329</v>
      </c>
      <c r="D5">
        <v>4.184552725184916E-2</v>
      </c>
    </row>
    <row r="6" spans="1:4" x14ac:dyDescent="0.2">
      <c r="A6" t="s">
        <v>545</v>
      </c>
      <c r="B6">
        <v>1033890660.0900061</v>
      </c>
      <c r="C6">
        <v>16584</v>
      </c>
      <c r="D6">
        <v>7.4388061308250236E-2</v>
      </c>
    </row>
    <row r="7" spans="1:4" x14ac:dyDescent="0.2">
      <c r="A7" t="s">
        <v>543</v>
      </c>
      <c r="B7">
        <v>1115553947.3399947</v>
      </c>
      <c r="C7">
        <v>17144</v>
      </c>
      <c r="D7">
        <v>7.6899959181659552E-2</v>
      </c>
    </row>
    <row r="8" spans="1:4" x14ac:dyDescent="0.2">
      <c r="A8" t="s">
        <v>541</v>
      </c>
      <c r="B8">
        <v>1219784264.400008</v>
      </c>
      <c r="C8">
        <v>21103</v>
      </c>
      <c r="D8">
        <v>9.4658180040280079E-2</v>
      </c>
    </row>
    <row r="9" spans="1:4" x14ac:dyDescent="0.2">
      <c r="A9" t="s">
        <v>537</v>
      </c>
      <c r="B9">
        <v>1333831075.2500038</v>
      </c>
      <c r="C9">
        <v>12727</v>
      </c>
      <c r="D9">
        <v>5.7087364705143556E-2</v>
      </c>
    </row>
    <row r="10" spans="1:4" x14ac:dyDescent="0.2">
      <c r="A10" t="s">
        <v>539</v>
      </c>
      <c r="B10">
        <v>1683621050.4700029</v>
      </c>
      <c r="C10">
        <v>27695</v>
      </c>
      <c r="D10">
        <v>0.12422680643584119</v>
      </c>
    </row>
    <row r="11" spans="1:4" x14ac:dyDescent="0.2">
      <c r="A11" t="s">
        <v>533</v>
      </c>
      <c r="B11">
        <v>2175620835.7000012</v>
      </c>
      <c r="C11">
        <v>30671</v>
      </c>
      <c r="D11">
        <v>0.137575749420245</v>
      </c>
    </row>
    <row r="12" spans="1:4" x14ac:dyDescent="0.2">
      <c r="A12" t="s">
        <v>535</v>
      </c>
      <c r="B12">
        <v>2357330765.9899817</v>
      </c>
      <c r="C12">
        <v>36435</v>
      </c>
      <c r="D12">
        <v>0.16343035538869377</v>
      </c>
    </row>
    <row r="13" spans="1:4" x14ac:dyDescent="0.2">
      <c r="A13" t="s">
        <v>531</v>
      </c>
      <c r="B13">
        <v>2374025165.250011</v>
      </c>
      <c r="C13">
        <v>34336</v>
      </c>
      <c r="D13">
        <v>0.15401522389532563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30"/>
  <sheetViews>
    <sheetView showGridLines="0" workbookViewId="0"/>
  </sheetViews>
  <sheetFormatPr defaultRowHeight="12.75" x14ac:dyDescent="0.2"/>
  <sheetData>
    <row r="2" spans="1:2" x14ac:dyDescent="0.2">
      <c r="A2" t="s">
        <v>1053</v>
      </c>
      <c r="B2">
        <v>5.3480667232472363E-2</v>
      </c>
    </row>
    <row r="3" spans="1:2" x14ac:dyDescent="0.2">
      <c r="A3" t="s">
        <v>1054</v>
      </c>
      <c r="B3">
        <v>0.34930101944955211</v>
      </c>
    </row>
    <row r="4" spans="1:2" x14ac:dyDescent="0.2">
      <c r="A4" t="s">
        <v>1055</v>
      </c>
      <c r="B4">
        <v>0.162184216032212</v>
      </c>
    </row>
    <row r="5" spans="1:2" x14ac:dyDescent="0.2">
      <c r="A5" t="s">
        <v>1056</v>
      </c>
      <c r="B5">
        <v>0.10736680163937086</v>
      </c>
    </row>
    <row r="6" spans="1:2" x14ac:dyDescent="0.2">
      <c r="A6" t="s">
        <v>1057</v>
      </c>
      <c r="B6">
        <v>0.14806862412834115</v>
      </c>
    </row>
    <row r="7" spans="1:2" x14ac:dyDescent="0.2">
      <c r="A7" t="s">
        <v>1058</v>
      </c>
      <c r="B7">
        <v>6.9768093834313191E-2</v>
      </c>
    </row>
    <row r="8" spans="1:2" x14ac:dyDescent="0.2">
      <c r="A8" t="s">
        <v>1059</v>
      </c>
      <c r="B8">
        <v>4.0190523380086468E-2</v>
      </c>
    </row>
    <row r="9" spans="1:2" x14ac:dyDescent="0.2">
      <c r="A9" t="s">
        <v>1060</v>
      </c>
      <c r="B9">
        <v>4.8847878581353577E-3</v>
      </c>
    </row>
    <row r="10" spans="1:2" x14ac:dyDescent="0.2">
      <c r="A10" t="s">
        <v>1061</v>
      </c>
      <c r="B10">
        <v>5.250824545097392E-3</v>
      </c>
    </row>
    <row r="11" spans="1:2" x14ac:dyDescent="0.2">
      <c r="A11" t="s">
        <v>1062</v>
      </c>
      <c r="B11">
        <v>6.4295015303400885E-3</v>
      </c>
    </row>
    <row r="12" spans="1:2" x14ac:dyDescent="0.2">
      <c r="A12" t="s">
        <v>1063</v>
      </c>
      <c r="B12">
        <v>1.7488662784437215E-2</v>
      </c>
    </row>
    <row r="13" spans="1:2" x14ac:dyDescent="0.2">
      <c r="A13" t="s">
        <v>1064</v>
      </c>
      <c r="B13">
        <v>1.8745972333966635E-2</v>
      </c>
    </row>
    <row r="14" spans="1:2" x14ac:dyDescent="0.2">
      <c r="A14" t="s">
        <v>1065</v>
      </c>
      <c r="B14">
        <v>4.2953763524311286E-3</v>
      </c>
    </row>
    <row r="15" spans="1:2" x14ac:dyDescent="0.2">
      <c r="A15" t="s">
        <v>1066</v>
      </c>
      <c r="B15">
        <v>1.1027781147075317E-3</v>
      </c>
    </row>
    <row r="16" spans="1:2" x14ac:dyDescent="0.2">
      <c r="A16" t="s">
        <v>1067</v>
      </c>
      <c r="B16">
        <v>1.018960850783742E-3</v>
      </c>
    </row>
    <row r="17" spans="1:2" x14ac:dyDescent="0.2">
      <c r="A17" t="s">
        <v>1068</v>
      </c>
      <c r="B17">
        <v>3.5828207647290674E-3</v>
      </c>
    </row>
    <row r="18" spans="1:2" x14ac:dyDescent="0.2">
      <c r="A18" t="s">
        <v>1069</v>
      </c>
      <c r="B18">
        <v>4.3139077926963214E-3</v>
      </c>
    </row>
    <row r="19" spans="1:2" x14ac:dyDescent="0.2">
      <c r="A19" t="s">
        <v>1070</v>
      </c>
      <c r="B19">
        <v>1.7744833022160314E-3</v>
      </c>
    </row>
    <row r="20" spans="1:2" x14ac:dyDescent="0.2">
      <c r="A20" t="s">
        <v>1071</v>
      </c>
      <c r="B20">
        <v>4.1306161350494037E-4</v>
      </c>
    </row>
    <row r="21" spans="1:2" x14ac:dyDescent="0.2">
      <c r="A21" t="s">
        <v>1072</v>
      </c>
      <c r="B21">
        <v>1.1105044959865955E-4</v>
      </c>
    </row>
    <row r="22" spans="1:2" x14ac:dyDescent="0.2">
      <c r="A22" t="s">
        <v>1073</v>
      </c>
      <c r="B22">
        <v>4.2292125525770579E-5</v>
      </c>
    </row>
    <row r="23" spans="1:2" x14ac:dyDescent="0.2">
      <c r="A23" t="s">
        <v>1074</v>
      </c>
      <c r="B23">
        <v>9.7903927272679974E-5</v>
      </c>
    </row>
    <row r="24" spans="1:2" x14ac:dyDescent="0.2">
      <c r="A24" t="s">
        <v>1075</v>
      </c>
      <c r="B24">
        <v>4.4942873475935805E-5</v>
      </c>
    </row>
    <row r="25" spans="1:2" x14ac:dyDescent="0.2">
      <c r="A25" t="s">
        <v>1076</v>
      </c>
      <c r="B25">
        <v>1.8026035501970267E-5</v>
      </c>
    </row>
    <row r="26" spans="1:2" x14ac:dyDescent="0.2">
      <c r="A26" t="s">
        <v>1077</v>
      </c>
      <c r="B26">
        <v>1.2649977427593893E-5</v>
      </c>
    </row>
    <row r="27" spans="1:2" x14ac:dyDescent="0.2">
      <c r="A27" t="s">
        <v>1078</v>
      </c>
      <c r="B27">
        <v>5.4809470803058077E-6</v>
      </c>
    </row>
    <row r="28" spans="1:2" x14ac:dyDescent="0.2">
      <c r="A28" t="s">
        <v>1079</v>
      </c>
      <c r="B28">
        <v>2.2990399429419892E-7</v>
      </c>
    </row>
    <row r="29" spans="1:2" x14ac:dyDescent="0.2">
      <c r="A29" t="s">
        <v>1080</v>
      </c>
      <c r="B29">
        <v>3.1920070666719513E-6</v>
      </c>
    </row>
    <row r="30" spans="1:2" x14ac:dyDescent="0.2">
      <c r="A30" t="s">
        <v>1081</v>
      </c>
      <c r="B30">
        <v>3.1482136623776124E-6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75" x14ac:dyDescent="0.2"/>
  <sheetData>
    <row r="2" spans="1:2" x14ac:dyDescent="0.2">
      <c r="A2" t="s">
        <v>1082</v>
      </c>
      <c r="B2">
        <v>6.6752406346860715E-5</v>
      </c>
    </row>
    <row r="3" spans="1:2" x14ac:dyDescent="0.2">
      <c r="A3" t="s">
        <v>1053</v>
      </c>
      <c r="B3">
        <v>7.2884707966858154E-3</v>
      </c>
    </row>
    <row r="4" spans="1:2" x14ac:dyDescent="0.2">
      <c r="A4" t="s">
        <v>1054</v>
      </c>
      <c r="B4">
        <v>8.2715674660204328E-3</v>
      </c>
    </row>
    <row r="5" spans="1:2" x14ac:dyDescent="0.2">
      <c r="A5" t="s">
        <v>1055</v>
      </c>
      <c r="B5">
        <v>1.0646143084403845E-2</v>
      </c>
    </row>
    <row r="6" spans="1:2" x14ac:dyDescent="0.2">
      <c r="A6" t="s">
        <v>1056</v>
      </c>
      <c r="B6">
        <v>1.9127411057594405E-2</v>
      </c>
    </row>
    <row r="7" spans="1:2" x14ac:dyDescent="0.2">
      <c r="A7" t="s">
        <v>1057</v>
      </c>
      <c r="B7">
        <v>2.0220014761291968E-2</v>
      </c>
    </row>
    <row r="8" spans="1:2" x14ac:dyDescent="0.2">
      <c r="A8" t="s">
        <v>1058</v>
      </c>
      <c r="B8">
        <v>2.2729376636730751E-2</v>
      </c>
    </row>
    <row r="9" spans="1:2" x14ac:dyDescent="0.2">
      <c r="A9" t="s">
        <v>1059</v>
      </c>
      <c r="B9">
        <v>2.650593505940561E-2</v>
      </c>
    </row>
    <row r="10" spans="1:2" x14ac:dyDescent="0.2">
      <c r="A10" t="s">
        <v>1060</v>
      </c>
      <c r="B10">
        <v>3.7721754136334606E-2</v>
      </c>
    </row>
    <row r="11" spans="1:2" x14ac:dyDescent="0.2">
      <c r="A11" t="s">
        <v>1061</v>
      </c>
      <c r="B11">
        <v>4.8158457367863512E-2</v>
      </c>
    </row>
    <row r="12" spans="1:2" x14ac:dyDescent="0.2">
      <c r="A12" t="s">
        <v>1062</v>
      </c>
      <c r="B12">
        <v>3.0614478614888193E-2</v>
      </c>
    </row>
    <row r="13" spans="1:2" x14ac:dyDescent="0.2">
      <c r="A13" t="s">
        <v>1063</v>
      </c>
      <c r="B13">
        <v>3.787963403148429E-2</v>
      </c>
    </row>
    <row r="14" spans="1:2" x14ac:dyDescent="0.2">
      <c r="A14" t="s">
        <v>1064</v>
      </c>
      <c r="B14">
        <v>4.4899927246746504E-2</v>
      </c>
    </row>
    <row r="15" spans="1:2" x14ac:dyDescent="0.2">
      <c r="A15" t="s">
        <v>1065</v>
      </c>
      <c r="B15">
        <v>4.4306657153812178E-2</v>
      </c>
    </row>
    <row r="16" spans="1:2" x14ac:dyDescent="0.2">
      <c r="A16" t="s">
        <v>1066</v>
      </c>
      <c r="B16">
        <v>6.8199702623170544E-2</v>
      </c>
    </row>
    <row r="17" spans="1:2" x14ac:dyDescent="0.2">
      <c r="A17" t="s">
        <v>1067</v>
      </c>
      <c r="B17">
        <v>3.7335560312296436E-2</v>
      </c>
    </row>
    <row r="18" spans="1:2" x14ac:dyDescent="0.2">
      <c r="A18" t="s">
        <v>1068</v>
      </c>
      <c r="B18">
        <v>5.0233503936694221E-2</v>
      </c>
    </row>
    <row r="19" spans="1:2" x14ac:dyDescent="0.2">
      <c r="A19" t="s">
        <v>1069</v>
      </c>
      <c r="B19">
        <v>5.657512535813429E-2</v>
      </c>
    </row>
    <row r="20" spans="1:2" x14ac:dyDescent="0.2">
      <c r="A20" t="s">
        <v>1070</v>
      </c>
      <c r="B20">
        <v>5.4874070913281885E-2</v>
      </c>
    </row>
    <row r="21" spans="1:2" x14ac:dyDescent="0.2">
      <c r="A21" t="s">
        <v>1071</v>
      </c>
      <c r="B21">
        <v>0.10889449636804438</v>
      </c>
    </row>
    <row r="22" spans="1:2" x14ac:dyDescent="0.2">
      <c r="A22" t="s">
        <v>1072</v>
      </c>
      <c r="B22">
        <v>3.5805632641094251E-2</v>
      </c>
    </row>
    <row r="23" spans="1:2" x14ac:dyDescent="0.2">
      <c r="A23" t="s">
        <v>1073</v>
      </c>
      <c r="B23">
        <v>4.019140485682552E-2</v>
      </c>
    </row>
    <row r="24" spans="1:2" x14ac:dyDescent="0.2">
      <c r="A24" t="s">
        <v>1074</v>
      </c>
      <c r="B24">
        <v>3.0590755570860991E-2</v>
      </c>
    </row>
    <row r="25" spans="1:2" x14ac:dyDescent="0.2">
      <c r="A25" t="s">
        <v>1075</v>
      </c>
      <c r="B25">
        <v>4.1741605180407343E-2</v>
      </c>
    </row>
    <row r="26" spans="1:2" x14ac:dyDescent="0.2">
      <c r="A26" t="s">
        <v>1076</v>
      </c>
      <c r="B26">
        <v>9.2814471939211884E-2</v>
      </c>
    </row>
    <row r="27" spans="1:2" x14ac:dyDescent="0.2">
      <c r="A27" t="s">
        <v>1077</v>
      </c>
      <c r="B27">
        <v>2.2057178460274732E-2</v>
      </c>
    </row>
    <row r="28" spans="1:2" x14ac:dyDescent="0.2">
      <c r="A28" t="s">
        <v>1080</v>
      </c>
      <c r="B28">
        <v>8.5882787129306704E-4</v>
      </c>
    </row>
    <row r="29" spans="1:2" x14ac:dyDescent="0.2">
      <c r="A29" t="s">
        <v>1083</v>
      </c>
      <c r="B29">
        <v>5.6185578915594924E-4</v>
      </c>
    </row>
    <row r="30" spans="1:2" x14ac:dyDescent="0.2">
      <c r="A30" t="s">
        <v>1084</v>
      </c>
      <c r="B30">
        <v>3.7917407832397895E-4</v>
      </c>
    </row>
    <row r="31" spans="1:2" x14ac:dyDescent="0.2">
      <c r="A31" t="s">
        <v>1081</v>
      </c>
      <c r="B31">
        <v>3.8138702283373497E-4</v>
      </c>
    </row>
    <row r="32" spans="1:2" x14ac:dyDescent="0.2">
      <c r="A32" t="s">
        <v>1079</v>
      </c>
      <c r="B32">
        <v>6.8667258487708666E-5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41"/>
  <sheetViews>
    <sheetView showGridLines="0" workbookViewId="0"/>
  </sheetViews>
  <sheetFormatPr defaultRowHeight="12.75" x14ac:dyDescent="0.2"/>
  <sheetData>
    <row r="2" spans="1:2" x14ac:dyDescent="0.2">
      <c r="A2" t="s">
        <v>1053</v>
      </c>
      <c r="B2">
        <v>5.0608824322744809E-5</v>
      </c>
    </row>
    <row r="3" spans="1:2" x14ac:dyDescent="0.2">
      <c r="A3" t="s">
        <v>1054</v>
      </c>
      <c r="B3">
        <v>1.6253701318541672E-3</v>
      </c>
    </row>
    <row r="4" spans="1:2" x14ac:dyDescent="0.2">
      <c r="A4" t="s">
        <v>1055</v>
      </c>
      <c r="B4">
        <v>2.6990943923017605E-3</v>
      </c>
    </row>
    <row r="5" spans="1:2" x14ac:dyDescent="0.2">
      <c r="A5" t="s">
        <v>1056</v>
      </c>
      <c r="B5">
        <v>1.1233088231828634E-3</v>
      </c>
    </row>
    <row r="6" spans="1:2" x14ac:dyDescent="0.2">
      <c r="A6" t="s">
        <v>1057</v>
      </c>
      <c r="B6">
        <v>2.0296043143368459E-2</v>
      </c>
    </row>
    <row r="7" spans="1:2" x14ac:dyDescent="0.2">
      <c r="A7" t="s">
        <v>1058</v>
      </c>
      <c r="B7">
        <v>2.0702130086183235E-3</v>
      </c>
    </row>
    <row r="8" spans="1:2" x14ac:dyDescent="0.2">
      <c r="A8" t="s">
        <v>1059</v>
      </c>
      <c r="B8">
        <v>4.1883551090811681E-3</v>
      </c>
    </row>
    <row r="9" spans="1:2" x14ac:dyDescent="0.2">
      <c r="A9" t="s">
        <v>1060</v>
      </c>
      <c r="B9">
        <v>5.6329052758238591E-3</v>
      </c>
    </row>
    <row r="10" spans="1:2" x14ac:dyDescent="0.2">
      <c r="A10" t="s">
        <v>1061</v>
      </c>
      <c r="B10">
        <v>7.2691023920592882E-3</v>
      </c>
    </row>
    <row r="11" spans="1:2" x14ac:dyDescent="0.2">
      <c r="A11" t="s">
        <v>1062</v>
      </c>
      <c r="B11">
        <v>9.049489070107343E-2</v>
      </c>
    </row>
    <row r="12" spans="1:2" x14ac:dyDescent="0.2">
      <c r="A12" t="s">
        <v>1063</v>
      </c>
      <c r="B12">
        <v>1.1358827741049678E-2</v>
      </c>
    </row>
    <row r="13" spans="1:2" x14ac:dyDescent="0.2">
      <c r="A13" t="s">
        <v>1064</v>
      </c>
      <c r="B13">
        <v>1.5455772235481984E-2</v>
      </c>
    </row>
    <row r="14" spans="1:2" x14ac:dyDescent="0.2">
      <c r="A14" t="s">
        <v>1065</v>
      </c>
      <c r="B14">
        <v>5.0427097914043158E-2</v>
      </c>
    </row>
    <row r="15" spans="1:2" x14ac:dyDescent="0.2">
      <c r="A15" t="s">
        <v>1066</v>
      </c>
      <c r="B15">
        <v>9.1448314488499997E-3</v>
      </c>
    </row>
    <row r="16" spans="1:2" x14ac:dyDescent="0.2">
      <c r="A16" t="s">
        <v>1067</v>
      </c>
      <c r="B16">
        <v>0.12557405857864193</v>
      </c>
    </row>
    <row r="17" spans="1:2" x14ac:dyDescent="0.2">
      <c r="A17" t="s">
        <v>1068</v>
      </c>
      <c r="B17">
        <v>1.190425314897417E-2</v>
      </c>
    </row>
    <row r="18" spans="1:2" x14ac:dyDescent="0.2">
      <c r="A18" t="s">
        <v>1069</v>
      </c>
      <c r="B18">
        <v>1.5608722677816848E-2</v>
      </c>
    </row>
    <row r="19" spans="1:2" x14ac:dyDescent="0.2">
      <c r="A19" t="s">
        <v>1070</v>
      </c>
      <c r="B19">
        <v>5.8597279507438656E-2</v>
      </c>
    </row>
    <row r="20" spans="1:2" x14ac:dyDescent="0.2">
      <c r="A20" t="s">
        <v>1071</v>
      </c>
      <c r="B20">
        <v>1.5235832264047755E-2</v>
      </c>
    </row>
    <row r="21" spans="1:2" x14ac:dyDescent="0.2">
      <c r="A21" t="s">
        <v>1072</v>
      </c>
      <c r="B21">
        <v>0.22835349409928313</v>
      </c>
    </row>
    <row r="22" spans="1:2" x14ac:dyDescent="0.2">
      <c r="A22" t="s">
        <v>1073</v>
      </c>
      <c r="B22">
        <v>2.1539193926396309E-2</v>
      </c>
    </row>
    <row r="23" spans="1:2" x14ac:dyDescent="0.2">
      <c r="A23" t="s">
        <v>1074</v>
      </c>
      <c r="B23">
        <v>9.9572326528075458E-3</v>
      </c>
    </row>
    <row r="24" spans="1:2" x14ac:dyDescent="0.2">
      <c r="A24" t="s">
        <v>1075</v>
      </c>
      <c r="B24">
        <v>1.3184706695088054E-2</v>
      </c>
    </row>
    <row r="25" spans="1:2" x14ac:dyDescent="0.2">
      <c r="A25" t="s">
        <v>1076</v>
      </c>
      <c r="B25">
        <v>8.4411894959771049E-3</v>
      </c>
    </row>
    <row r="26" spans="1:2" x14ac:dyDescent="0.2">
      <c r="A26" t="s">
        <v>1077</v>
      </c>
      <c r="B26">
        <v>0.21855004549972246</v>
      </c>
    </row>
    <row r="27" spans="1:2" x14ac:dyDescent="0.2">
      <c r="A27" t="s">
        <v>1080</v>
      </c>
      <c r="B27">
        <v>3.1582906872992915E-2</v>
      </c>
    </row>
    <row r="28" spans="1:2" x14ac:dyDescent="0.2">
      <c r="A28" t="s">
        <v>1083</v>
      </c>
      <c r="B28">
        <v>1.4849308733912016E-3</v>
      </c>
    </row>
    <row r="29" spans="1:2" x14ac:dyDescent="0.2">
      <c r="A29" t="s">
        <v>1084</v>
      </c>
      <c r="B29">
        <v>7.8082385280948225E-4</v>
      </c>
    </row>
    <row r="30" spans="1:2" x14ac:dyDescent="0.2">
      <c r="A30" t="s">
        <v>1081</v>
      </c>
      <c r="B30">
        <v>6.267399691262639E-4</v>
      </c>
    </row>
    <row r="31" spans="1:2" x14ac:dyDescent="0.2">
      <c r="A31" t="s">
        <v>1079</v>
      </c>
      <c r="B31">
        <v>1.4336331212944272E-2</v>
      </c>
    </row>
    <row r="32" spans="1:2" x14ac:dyDescent="0.2">
      <c r="A32" t="s">
        <v>1085</v>
      </c>
      <c r="B32">
        <v>2.122817249695663E-3</v>
      </c>
    </row>
    <row r="33" spans="1:2" x14ac:dyDescent="0.2">
      <c r="A33" t="s">
        <v>1086</v>
      </c>
      <c r="B33">
        <v>1.6547486191606223E-6</v>
      </c>
    </row>
    <row r="34" spans="1:2" x14ac:dyDescent="0.2">
      <c r="A34" t="s">
        <v>1087</v>
      </c>
      <c r="B34">
        <v>3.2504569116163497E-5</v>
      </c>
    </row>
    <row r="35" spans="1:2" x14ac:dyDescent="0.2">
      <c r="A35" t="s">
        <v>1088</v>
      </c>
      <c r="B35">
        <v>7.0833709154913455E-6</v>
      </c>
    </row>
    <row r="36" spans="1:2" x14ac:dyDescent="0.2">
      <c r="A36" t="s">
        <v>1089</v>
      </c>
      <c r="B36">
        <v>7.6037316477066998E-6</v>
      </c>
    </row>
    <row r="37" spans="1:2" x14ac:dyDescent="0.2">
      <c r="A37" t="s">
        <v>1090</v>
      </c>
      <c r="B37">
        <v>2.0120688415435487E-5</v>
      </c>
    </row>
    <row r="38" spans="1:2" x14ac:dyDescent="0.2">
      <c r="A38" t="s">
        <v>1091</v>
      </c>
      <c r="B38">
        <v>1.8295791738227517E-5</v>
      </c>
    </row>
    <row r="39" spans="1:2" x14ac:dyDescent="0.2">
      <c r="A39" t="s">
        <v>1078</v>
      </c>
      <c r="B39">
        <v>1.8951779376434014E-4</v>
      </c>
    </row>
    <row r="40" spans="1:2" x14ac:dyDescent="0.2">
      <c r="A40" t="s">
        <v>1092</v>
      </c>
      <c r="B40">
        <v>5.9906228102443447E-6</v>
      </c>
    </row>
    <row r="41" spans="1:2" x14ac:dyDescent="0.2">
      <c r="A41" t="s">
        <v>1093</v>
      </c>
      <c r="B41">
        <v>2.4896470858476397E-7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30"/>
  <sheetViews>
    <sheetView showGridLines="0" workbookViewId="0"/>
  </sheetViews>
  <sheetFormatPr defaultRowHeight="12.75" x14ac:dyDescent="0.2"/>
  <sheetData>
    <row r="2" spans="1:2" x14ac:dyDescent="0.2">
      <c r="A2">
        <v>1990</v>
      </c>
      <c r="B2">
        <v>5.4809470803058111E-6</v>
      </c>
    </row>
    <row r="3" spans="1:2" x14ac:dyDescent="0.2">
      <c r="A3">
        <v>1992</v>
      </c>
      <c r="B3">
        <v>5.7096525654860543E-7</v>
      </c>
    </row>
    <row r="4" spans="1:2" x14ac:dyDescent="0.2">
      <c r="A4">
        <v>1993</v>
      </c>
      <c r="B4">
        <v>2.8071524001232078E-6</v>
      </c>
    </row>
    <row r="5" spans="1:2" x14ac:dyDescent="0.2">
      <c r="A5">
        <v>1996</v>
      </c>
      <c r="B5">
        <v>6.5385861901711503E-6</v>
      </c>
    </row>
    <row r="6" spans="1:2" x14ac:dyDescent="0.2">
      <c r="A6">
        <v>1997</v>
      </c>
      <c r="B6">
        <v>1.8747101327573148E-5</v>
      </c>
    </row>
    <row r="7" spans="1:2" x14ac:dyDescent="0.2">
      <c r="A7">
        <v>1998</v>
      </c>
      <c r="B7">
        <v>1.461680278094872E-5</v>
      </c>
    </row>
    <row r="8" spans="1:2" x14ac:dyDescent="0.2">
      <c r="A8">
        <v>1999</v>
      </c>
      <c r="B8">
        <v>1.1038162940398084E-4</v>
      </c>
    </row>
    <row r="9" spans="1:2" x14ac:dyDescent="0.2">
      <c r="A9">
        <v>2000</v>
      </c>
      <c r="B9">
        <v>5.0243781005253796E-5</v>
      </c>
    </row>
    <row r="10" spans="1:2" x14ac:dyDescent="0.2">
      <c r="A10">
        <v>2001</v>
      </c>
      <c r="B10">
        <v>3.9649914232156179E-5</v>
      </c>
    </row>
    <row r="11" spans="1:2" x14ac:dyDescent="0.2">
      <c r="A11">
        <v>2002</v>
      </c>
      <c r="B11">
        <v>2.4108171046172263E-4</v>
      </c>
    </row>
    <row r="12" spans="1:2" x14ac:dyDescent="0.2">
      <c r="A12">
        <v>2003</v>
      </c>
      <c r="B12">
        <v>1.0986664731946385E-3</v>
      </c>
    </row>
    <row r="13" spans="1:2" x14ac:dyDescent="0.2">
      <c r="A13">
        <v>2004</v>
      </c>
      <c r="B13">
        <v>2.5768946497365906E-3</v>
      </c>
    </row>
    <row r="14" spans="1:2" x14ac:dyDescent="0.2">
      <c r="A14">
        <v>2005</v>
      </c>
      <c r="B14">
        <v>5.3065945117900396E-3</v>
      </c>
    </row>
    <row r="15" spans="1:2" x14ac:dyDescent="0.2">
      <c r="A15">
        <v>2006</v>
      </c>
      <c r="B15">
        <v>1.5656880519999982E-3</v>
      </c>
    </row>
    <row r="16" spans="1:2" x14ac:dyDescent="0.2">
      <c r="A16">
        <v>2007</v>
      </c>
      <c r="B16">
        <v>8.4159940897697485E-4</v>
      </c>
    </row>
    <row r="17" spans="1:2" x14ac:dyDescent="0.2">
      <c r="A17">
        <v>2008</v>
      </c>
      <c r="B17">
        <v>1.417607480020707E-3</v>
      </c>
    </row>
    <row r="18" spans="1:2" x14ac:dyDescent="0.2">
      <c r="A18">
        <v>2009</v>
      </c>
      <c r="B18">
        <v>1.1998928751121978E-2</v>
      </c>
    </row>
    <row r="19" spans="1:2" x14ac:dyDescent="0.2">
      <c r="A19">
        <v>2010</v>
      </c>
      <c r="B19">
        <v>2.0065107368606637E-2</v>
      </c>
    </row>
    <row r="20" spans="1:2" x14ac:dyDescent="0.2">
      <c r="A20">
        <v>2011</v>
      </c>
      <c r="B20">
        <v>1.2581494602970689E-2</v>
      </c>
    </row>
    <row r="21" spans="1:2" x14ac:dyDescent="0.2">
      <c r="A21">
        <v>2012</v>
      </c>
      <c r="B21">
        <v>3.3687014698872949E-3</v>
      </c>
    </row>
    <row r="22" spans="1:2" x14ac:dyDescent="0.2">
      <c r="A22">
        <v>2013</v>
      </c>
      <c r="B22">
        <v>5.9226054022630476E-3</v>
      </c>
    </row>
    <row r="23" spans="1:2" x14ac:dyDescent="0.2">
      <c r="A23">
        <v>2014</v>
      </c>
      <c r="B23">
        <v>1.4007436694783423E-2</v>
      </c>
    </row>
    <row r="24" spans="1:2" x14ac:dyDescent="0.2">
      <c r="A24">
        <v>2015</v>
      </c>
      <c r="B24">
        <v>5.6214150332668564E-2</v>
      </c>
    </row>
    <row r="25" spans="1:2" x14ac:dyDescent="0.2">
      <c r="A25">
        <v>2016</v>
      </c>
      <c r="B25">
        <v>0.13361725792231841</v>
      </c>
    </row>
    <row r="26" spans="1:2" x14ac:dyDescent="0.2">
      <c r="A26">
        <v>2017</v>
      </c>
      <c r="B26">
        <v>9.7916018813459835E-2</v>
      </c>
    </row>
    <row r="27" spans="1:2" x14ac:dyDescent="0.2">
      <c r="A27">
        <v>2018</v>
      </c>
      <c r="B27">
        <v>0.15556454091254701</v>
      </c>
    </row>
    <row r="28" spans="1:2" x14ac:dyDescent="0.2">
      <c r="A28">
        <v>2019</v>
      </c>
      <c r="B28">
        <v>0.31559415444446892</v>
      </c>
    </row>
    <row r="29" spans="1:2" x14ac:dyDescent="0.2">
      <c r="A29">
        <v>2020</v>
      </c>
      <c r="B29">
        <v>0.15344170852153272</v>
      </c>
    </row>
    <row r="30" spans="1:2" x14ac:dyDescent="0.2">
      <c r="A30">
        <v>2021</v>
      </c>
      <c r="B30">
        <v>6.410725597513699E-3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75" x14ac:dyDescent="0.2"/>
  <sheetData>
    <row r="1" spans="1:3" x14ac:dyDescent="0.2">
      <c r="B1" t="s">
        <v>1172</v>
      </c>
      <c r="C1" t="s">
        <v>1173</v>
      </c>
    </row>
    <row r="2" spans="1:3" x14ac:dyDescent="0.2">
      <c r="A2" t="s">
        <v>1097</v>
      </c>
      <c r="B2">
        <v>0.16575809523361817</v>
      </c>
      <c r="C2">
        <v>0.48559095122034945</v>
      </c>
    </row>
    <row r="3" spans="1:3" x14ac:dyDescent="0.2">
      <c r="A3" t="s">
        <v>1098</v>
      </c>
      <c r="B3">
        <v>0.34665381300872822</v>
      </c>
      <c r="C3">
        <v>0.30930108818784113</v>
      </c>
    </row>
    <row r="4" spans="1:3" x14ac:dyDescent="0.2">
      <c r="A4" t="s">
        <v>1099</v>
      </c>
      <c r="B4">
        <v>0.25770095084386796</v>
      </c>
      <c r="C4">
        <v>0.13862380282173631</v>
      </c>
    </row>
    <row r="5" spans="1:3" x14ac:dyDescent="0.2">
      <c r="A5" t="s">
        <v>1100</v>
      </c>
      <c r="B5">
        <v>0.10593881868903636</v>
      </c>
      <c r="C5">
        <v>4.0669733273831998E-2</v>
      </c>
    </row>
    <row r="6" spans="1:3" x14ac:dyDescent="0.2">
      <c r="A6" t="s">
        <v>1101</v>
      </c>
      <c r="B6">
        <v>0.12394832222474927</v>
      </c>
      <c r="C6">
        <v>2.5814424496241117E-2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9"/>
  <sheetViews>
    <sheetView showGridLines="0" workbookViewId="0"/>
  </sheetViews>
  <sheetFormatPr defaultRowHeight="12.75" x14ac:dyDescent="0.2"/>
  <sheetData>
    <row r="2" spans="1:2" x14ac:dyDescent="0.2">
      <c r="A2" t="s">
        <v>1102</v>
      </c>
      <c r="B2">
        <v>5.0780691413561804E-3</v>
      </c>
    </row>
    <row r="3" spans="1:2" x14ac:dyDescent="0.2">
      <c r="A3" t="s">
        <v>1103</v>
      </c>
      <c r="B3">
        <v>3.8248010338179476E-2</v>
      </c>
    </row>
    <row r="4" spans="1:2" x14ac:dyDescent="0.2">
      <c r="A4" t="s">
        <v>1104</v>
      </c>
      <c r="B4">
        <v>0.2815435128567858</v>
      </c>
    </row>
    <row r="5" spans="1:2" x14ac:dyDescent="0.2">
      <c r="A5" t="s">
        <v>1105</v>
      </c>
      <c r="B5">
        <v>0.55160732242355026</v>
      </c>
    </row>
    <row r="6" spans="1:2" x14ac:dyDescent="0.2">
      <c r="A6" t="s">
        <v>1106</v>
      </c>
      <c r="B6">
        <v>7.5389637812319832E-2</v>
      </c>
    </row>
    <row r="7" spans="1:2" x14ac:dyDescent="0.2">
      <c r="A7" t="s">
        <v>1107</v>
      </c>
      <c r="B7">
        <v>3.4665359538797111E-2</v>
      </c>
    </row>
    <row r="8" spans="1:2" x14ac:dyDescent="0.2">
      <c r="A8" t="s">
        <v>1108</v>
      </c>
      <c r="B8">
        <v>8.4675344452422828E-3</v>
      </c>
    </row>
    <row r="9" spans="1:2" x14ac:dyDescent="0.2">
      <c r="A9" t="s">
        <v>1109</v>
      </c>
      <c r="B9">
        <v>3.0441955200824103E-3</v>
      </c>
    </row>
    <row r="10" spans="1:2" x14ac:dyDescent="0.2">
      <c r="A10" t="s">
        <v>1110</v>
      </c>
      <c r="B10">
        <v>1.1887652744350709E-3</v>
      </c>
    </row>
    <row r="11" spans="1:2" x14ac:dyDescent="0.2">
      <c r="A11" t="s">
        <v>1111</v>
      </c>
      <c r="B11">
        <v>4.81821276583609E-4</v>
      </c>
    </row>
    <row r="12" spans="1:2" x14ac:dyDescent="0.2">
      <c r="A12" t="s">
        <v>1112</v>
      </c>
      <c r="B12">
        <v>2.3069704454281988E-4</v>
      </c>
    </row>
    <row r="13" spans="1:2" x14ac:dyDescent="0.2">
      <c r="A13" t="s">
        <v>1113</v>
      </c>
      <c r="B13">
        <v>4.2003259764174591E-5</v>
      </c>
    </row>
    <row r="14" spans="1:2" x14ac:dyDescent="0.2">
      <c r="A14" t="s">
        <v>1114</v>
      </c>
      <c r="B14">
        <v>5.9655299738585103E-6</v>
      </c>
    </row>
    <row r="15" spans="1:2" x14ac:dyDescent="0.2">
      <c r="A15" t="s">
        <v>1115</v>
      </c>
      <c r="B15">
        <v>1.2294342109823336E-6</v>
      </c>
    </row>
    <row r="16" spans="1:2" x14ac:dyDescent="0.2">
      <c r="A16" t="s">
        <v>1116</v>
      </c>
      <c r="B16">
        <v>1.1990895696623633E-6</v>
      </c>
    </row>
    <row r="17" spans="1:2" x14ac:dyDescent="0.2">
      <c r="A17" t="s">
        <v>1117</v>
      </c>
      <c r="B17">
        <v>2.4909003424885429E-7</v>
      </c>
    </row>
    <row r="18" spans="1:2" x14ac:dyDescent="0.2">
      <c r="A18" t="s">
        <v>1118</v>
      </c>
      <c r="B18">
        <v>2.7731759529796597E-6</v>
      </c>
    </row>
    <row r="19" spans="1:2" x14ac:dyDescent="0.2">
      <c r="A19" t="s">
        <v>1119</v>
      </c>
      <c r="B19">
        <v>1.6547486191606251E-6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8D8D-AAD8-423F-922E-4718DF58C814}">
  <sheetPr>
    <tabColor rgb="FF847A75"/>
  </sheetPr>
  <dimension ref="B1:J43"/>
  <sheetViews>
    <sheetView zoomScale="80" zoomScaleNormal="80" workbookViewId="0">
      <selection activeCell="O38" sqref="O38"/>
    </sheetView>
  </sheetViews>
  <sheetFormatPr defaultRowHeight="15" x14ac:dyDescent="0.25"/>
  <cols>
    <col min="1" max="1" width="9.140625" style="175"/>
    <col min="2" max="10" width="12.42578125" style="175" customWidth="1"/>
    <col min="11" max="16384" width="9.140625" style="175"/>
  </cols>
  <sheetData>
    <row r="1" spans="2:10" ht="15.75" thickBot="1" x14ac:dyDescent="0.3"/>
    <row r="2" spans="2:10" x14ac:dyDescent="0.25">
      <c r="B2" s="187"/>
      <c r="C2" s="188"/>
      <c r="D2" s="188"/>
      <c r="E2" s="188"/>
      <c r="F2" s="188"/>
      <c r="G2" s="188"/>
      <c r="H2" s="188"/>
      <c r="I2" s="188"/>
      <c r="J2" s="189"/>
    </row>
    <row r="3" spans="2:10" x14ac:dyDescent="0.25">
      <c r="B3" s="190"/>
      <c r="C3" s="191"/>
      <c r="D3" s="191"/>
      <c r="E3" s="191"/>
      <c r="F3" s="191"/>
      <c r="G3" s="191"/>
      <c r="H3" s="191"/>
      <c r="I3" s="191"/>
      <c r="J3" s="192"/>
    </row>
    <row r="4" spans="2:10" x14ac:dyDescent="0.25">
      <c r="B4" s="190"/>
      <c r="C4" s="191"/>
      <c r="D4" s="191"/>
      <c r="E4" s="191"/>
      <c r="F4" s="191"/>
      <c r="G4" s="191"/>
      <c r="H4" s="191"/>
      <c r="I4" s="191"/>
      <c r="J4" s="192"/>
    </row>
    <row r="5" spans="2:10" ht="31.5" x14ac:dyDescent="0.3">
      <c r="B5" s="190"/>
      <c r="C5" s="191"/>
      <c r="D5" s="191"/>
      <c r="E5" s="193"/>
      <c r="F5" s="194" t="s">
        <v>1717</v>
      </c>
      <c r="G5" s="191"/>
      <c r="H5" s="191"/>
      <c r="I5" s="191"/>
      <c r="J5" s="192"/>
    </row>
    <row r="6" spans="2:10" ht="41.25" customHeight="1" x14ac:dyDescent="0.25">
      <c r="B6" s="190"/>
      <c r="C6" s="191"/>
      <c r="D6" s="191"/>
      <c r="E6" s="195" t="s">
        <v>1718</v>
      </c>
      <c r="F6" s="195"/>
      <c r="G6" s="195"/>
      <c r="H6" s="191"/>
      <c r="I6" s="191"/>
      <c r="J6" s="192"/>
    </row>
    <row r="7" spans="2:10" ht="26.25" x14ac:dyDescent="0.25">
      <c r="B7" s="190"/>
      <c r="C7" s="191"/>
      <c r="D7" s="191"/>
      <c r="E7" s="191"/>
      <c r="F7" s="196" t="s">
        <v>7</v>
      </c>
      <c r="G7" s="191"/>
      <c r="H7" s="191"/>
      <c r="I7" s="191"/>
      <c r="J7" s="192"/>
    </row>
    <row r="8" spans="2:10" ht="26.25" x14ac:dyDescent="0.25">
      <c r="B8" s="190"/>
      <c r="C8" s="191"/>
      <c r="D8" s="191"/>
      <c r="E8" s="191"/>
      <c r="F8" s="196" t="s">
        <v>1719</v>
      </c>
      <c r="G8" s="191"/>
      <c r="H8" s="191"/>
      <c r="I8" s="191"/>
      <c r="J8" s="192"/>
    </row>
    <row r="9" spans="2:10" ht="21" x14ac:dyDescent="0.25">
      <c r="B9" s="190"/>
      <c r="C9" s="191"/>
      <c r="D9" s="191"/>
      <c r="E9" s="191"/>
      <c r="F9" s="197" t="s">
        <v>1720</v>
      </c>
      <c r="G9" s="191"/>
      <c r="H9" s="191"/>
      <c r="I9" s="191"/>
      <c r="J9" s="192"/>
    </row>
    <row r="10" spans="2:10" ht="21" x14ac:dyDescent="0.25">
      <c r="B10" s="190"/>
      <c r="C10" s="191"/>
      <c r="D10" s="191"/>
      <c r="E10" s="191"/>
      <c r="F10" s="197" t="s">
        <v>1721</v>
      </c>
      <c r="G10" s="191"/>
      <c r="H10" s="191"/>
      <c r="I10" s="191"/>
      <c r="J10" s="192"/>
    </row>
    <row r="11" spans="2:10" ht="21" x14ac:dyDescent="0.25">
      <c r="B11" s="190"/>
      <c r="C11" s="191"/>
      <c r="D11" s="191"/>
      <c r="E11" s="191"/>
      <c r="F11" s="197"/>
      <c r="G11" s="191"/>
      <c r="H11" s="191"/>
      <c r="I11" s="191"/>
      <c r="J11" s="192"/>
    </row>
    <row r="12" spans="2:10" x14ac:dyDescent="0.25">
      <c r="B12" s="190"/>
      <c r="C12" s="191"/>
      <c r="D12" s="191"/>
      <c r="E12" s="191"/>
      <c r="F12" s="191"/>
      <c r="G12" s="191"/>
      <c r="H12" s="191"/>
      <c r="I12" s="191"/>
      <c r="J12" s="192"/>
    </row>
    <row r="13" spans="2:10" x14ac:dyDescent="0.25">
      <c r="B13" s="190"/>
      <c r="C13" s="191"/>
      <c r="D13" s="191"/>
      <c r="E13" s="191"/>
      <c r="F13" s="191"/>
      <c r="G13" s="191"/>
      <c r="H13" s="191"/>
      <c r="I13" s="191"/>
      <c r="J13" s="192"/>
    </row>
    <row r="14" spans="2:10" x14ac:dyDescent="0.25">
      <c r="B14" s="190"/>
      <c r="C14" s="191"/>
      <c r="D14" s="191"/>
      <c r="E14" s="191"/>
      <c r="F14" s="191"/>
      <c r="G14" s="191"/>
      <c r="H14" s="191"/>
      <c r="I14" s="191"/>
      <c r="J14" s="192"/>
    </row>
    <row r="15" spans="2:10" x14ac:dyDescent="0.25">
      <c r="B15" s="190"/>
      <c r="C15" s="191"/>
      <c r="D15" s="191"/>
      <c r="E15" s="191"/>
      <c r="F15" s="191"/>
      <c r="G15" s="191"/>
      <c r="H15" s="191"/>
      <c r="I15" s="191"/>
      <c r="J15" s="192"/>
    </row>
    <row r="16" spans="2:10" x14ac:dyDescent="0.25">
      <c r="B16" s="190"/>
      <c r="C16" s="191"/>
      <c r="D16" s="191"/>
      <c r="E16" s="191"/>
      <c r="F16" s="191"/>
      <c r="G16" s="191"/>
      <c r="H16" s="191"/>
      <c r="I16" s="191"/>
      <c r="J16" s="192"/>
    </row>
    <row r="17" spans="2:10" x14ac:dyDescent="0.25">
      <c r="B17" s="190"/>
      <c r="C17" s="191"/>
      <c r="D17" s="191"/>
      <c r="E17" s="191"/>
      <c r="F17" s="191"/>
      <c r="G17" s="191"/>
      <c r="H17" s="191"/>
      <c r="I17" s="191"/>
      <c r="J17" s="192"/>
    </row>
    <row r="18" spans="2:10" x14ac:dyDescent="0.25">
      <c r="B18" s="190"/>
      <c r="C18" s="191"/>
      <c r="D18" s="191"/>
      <c r="E18" s="191"/>
      <c r="F18" s="191"/>
      <c r="G18" s="191"/>
      <c r="H18" s="191"/>
      <c r="I18" s="191"/>
      <c r="J18" s="192"/>
    </row>
    <row r="19" spans="2:10" x14ac:dyDescent="0.25">
      <c r="B19" s="190"/>
      <c r="C19" s="191"/>
      <c r="D19" s="191"/>
      <c r="E19" s="191"/>
      <c r="F19" s="191"/>
      <c r="G19" s="191"/>
      <c r="H19" s="191"/>
      <c r="I19" s="191"/>
      <c r="J19" s="192"/>
    </row>
    <row r="20" spans="2:10" x14ac:dyDescent="0.25">
      <c r="B20" s="190"/>
      <c r="C20" s="191"/>
      <c r="D20" s="191"/>
      <c r="E20" s="191"/>
      <c r="F20" s="191"/>
      <c r="G20" s="191"/>
      <c r="H20" s="191"/>
      <c r="I20" s="191"/>
      <c r="J20" s="192"/>
    </row>
    <row r="21" spans="2:10" x14ac:dyDescent="0.25">
      <c r="B21" s="190"/>
      <c r="C21" s="191"/>
      <c r="D21" s="191"/>
      <c r="E21" s="191"/>
      <c r="F21" s="191"/>
      <c r="G21" s="191"/>
      <c r="H21" s="191"/>
      <c r="I21" s="191"/>
      <c r="J21" s="192"/>
    </row>
    <row r="22" spans="2:10" x14ac:dyDescent="0.25">
      <c r="B22" s="190"/>
      <c r="C22" s="191"/>
      <c r="D22" s="191"/>
      <c r="E22" s="191"/>
      <c r="F22" s="198" t="s">
        <v>1722</v>
      </c>
      <c r="G22" s="191"/>
      <c r="H22" s="191"/>
      <c r="I22" s="191"/>
      <c r="J22" s="192"/>
    </row>
    <row r="23" spans="2:10" x14ac:dyDescent="0.25">
      <c r="B23" s="190"/>
      <c r="C23" s="191"/>
      <c r="D23" s="191"/>
      <c r="E23" s="191"/>
      <c r="F23" s="199"/>
      <c r="G23" s="191"/>
      <c r="H23" s="191"/>
      <c r="I23" s="191"/>
      <c r="J23" s="192"/>
    </row>
    <row r="24" spans="2:10" x14ac:dyDescent="0.25">
      <c r="B24" s="190"/>
      <c r="C24" s="191"/>
      <c r="D24" s="200" t="s">
        <v>1723</v>
      </c>
      <c r="E24" s="201" t="s">
        <v>1724</v>
      </c>
      <c r="F24" s="201"/>
      <c r="G24" s="201"/>
      <c r="H24" s="201"/>
      <c r="I24" s="191"/>
      <c r="J24" s="192"/>
    </row>
    <row r="25" spans="2:10" x14ac:dyDescent="0.25">
      <c r="B25" s="190"/>
      <c r="C25" s="191"/>
      <c r="D25" s="191"/>
      <c r="H25" s="191"/>
      <c r="I25" s="191"/>
      <c r="J25" s="192"/>
    </row>
    <row r="26" spans="2:10" x14ac:dyDescent="0.25">
      <c r="B26" s="190"/>
      <c r="C26" s="191"/>
      <c r="D26" s="200" t="s">
        <v>1725</v>
      </c>
      <c r="E26" s="201"/>
      <c r="F26" s="201"/>
      <c r="G26" s="201"/>
      <c r="H26" s="201"/>
      <c r="I26" s="191"/>
      <c r="J26" s="192"/>
    </row>
    <row r="27" spans="2:10" x14ac:dyDescent="0.25">
      <c r="B27" s="190"/>
      <c r="C27" s="191"/>
      <c r="D27" s="202"/>
      <c r="E27" s="202"/>
      <c r="F27" s="202"/>
      <c r="G27" s="202"/>
      <c r="H27" s="202"/>
      <c r="I27" s="191"/>
      <c r="J27" s="192"/>
    </row>
    <row r="28" spans="2:10" x14ac:dyDescent="0.25">
      <c r="B28" s="190"/>
      <c r="C28" s="191"/>
      <c r="D28" s="200" t="s">
        <v>1726</v>
      </c>
      <c r="E28" s="201" t="s">
        <v>1724</v>
      </c>
      <c r="F28" s="201"/>
      <c r="G28" s="201"/>
      <c r="H28" s="201"/>
      <c r="I28" s="191"/>
      <c r="J28" s="192"/>
    </row>
    <row r="29" spans="2:10" x14ac:dyDescent="0.25">
      <c r="B29" s="190"/>
      <c r="C29" s="191"/>
      <c r="D29" s="202"/>
      <c r="E29" s="202"/>
      <c r="F29" s="202"/>
      <c r="G29" s="202"/>
      <c r="H29" s="202"/>
      <c r="I29" s="191"/>
      <c r="J29" s="192"/>
    </row>
    <row r="30" spans="2:10" x14ac:dyDescent="0.25">
      <c r="B30" s="190"/>
      <c r="C30" s="191"/>
      <c r="D30" s="200" t="s">
        <v>1727</v>
      </c>
      <c r="E30" s="201" t="s">
        <v>1724</v>
      </c>
      <c r="F30" s="201"/>
      <c r="G30" s="201"/>
      <c r="H30" s="201"/>
      <c r="I30" s="191"/>
      <c r="J30" s="192"/>
    </row>
    <row r="31" spans="2:10" x14ac:dyDescent="0.25">
      <c r="B31" s="190"/>
      <c r="C31" s="191"/>
      <c r="D31" s="202"/>
      <c r="E31" s="202"/>
      <c r="F31" s="202"/>
      <c r="G31" s="202"/>
      <c r="H31" s="202"/>
      <c r="I31" s="191"/>
      <c r="J31" s="192"/>
    </row>
    <row r="32" spans="2:10" x14ac:dyDescent="0.25">
      <c r="B32" s="190"/>
      <c r="C32" s="191"/>
      <c r="D32" s="200" t="s">
        <v>1728</v>
      </c>
      <c r="E32" s="201" t="s">
        <v>1724</v>
      </c>
      <c r="F32" s="201"/>
      <c r="G32" s="201"/>
      <c r="H32" s="201"/>
      <c r="I32" s="191"/>
      <c r="J32" s="192"/>
    </row>
    <row r="33" spans="2:10" x14ac:dyDescent="0.25">
      <c r="B33" s="190"/>
      <c r="C33" s="191"/>
      <c r="I33" s="191"/>
      <c r="J33" s="192"/>
    </row>
    <row r="34" spans="2:10" x14ac:dyDescent="0.25">
      <c r="B34" s="190"/>
      <c r="C34" s="191"/>
      <c r="D34" s="200" t="s">
        <v>1729</v>
      </c>
      <c r="E34" s="201" t="s">
        <v>1724</v>
      </c>
      <c r="F34" s="201"/>
      <c r="G34" s="201"/>
      <c r="H34" s="201"/>
      <c r="I34" s="191"/>
      <c r="J34" s="192"/>
    </row>
    <row r="35" spans="2:10" x14ac:dyDescent="0.25">
      <c r="B35" s="190"/>
      <c r="C35" s="191"/>
      <c r="D35" s="191"/>
      <c r="E35" s="191"/>
      <c r="F35" s="191"/>
      <c r="G35" s="191"/>
      <c r="H35" s="191"/>
      <c r="I35" s="191"/>
      <c r="J35" s="192"/>
    </row>
    <row r="36" spans="2:10" x14ac:dyDescent="0.25">
      <c r="B36" s="190"/>
      <c r="C36" s="191"/>
      <c r="D36" s="203" t="s">
        <v>1730</v>
      </c>
      <c r="E36" s="204"/>
      <c r="F36" s="204"/>
      <c r="G36" s="204"/>
      <c r="H36" s="204"/>
      <c r="I36" s="191"/>
      <c r="J36" s="192"/>
    </row>
    <row r="37" spans="2:10" x14ac:dyDescent="0.25">
      <c r="B37" s="190"/>
      <c r="C37" s="191"/>
      <c r="D37" s="191"/>
      <c r="E37" s="191"/>
      <c r="F37" s="199"/>
      <c r="G37" s="191"/>
      <c r="H37" s="191"/>
      <c r="I37" s="191"/>
      <c r="J37" s="192"/>
    </row>
    <row r="38" spans="2:10" x14ac:dyDescent="0.25">
      <c r="B38" s="190"/>
      <c r="C38" s="191"/>
      <c r="D38" s="203" t="s">
        <v>1731</v>
      </c>
      <c r="E38" s="204"/>
      <c r="F38" s="204"/>
      <c r="G38" s="204"/>
      <c r="H38" s="204"/>
      <c r="I38" s="191"/>
      <c r="J38" s="192"/>
    </row>
    <row r="39" spans="2:10" x14ac:dyDescent="0.25">
      <c r="B39" s="190"/>
      <c r="C39" s="191"/>
      <c r="I39" s="191"/>
      <c r="J39" s="192"/>
    </row>
    <row r="40" spans="2:10" x14ac:dyDescent="0.25">
      <c r="B40" s="190"/>
      <c r="C40" s="191"/>
      <c r="D40" s="205" t="s">
        <v>1732</v>
      </c>
      <c r="E40" s="201" t="s">
        <v>1724</v>
      </c>
      <c r="F40" s="201"/>
      <c r="G40" s="201"/>
      <c r="H40" s="201"/>
      <c r="I40" s="191"/>
      <c r="J40" s="192"/>
    </row>
    <row r="41" spans="2:10" x14ac:dyDescent="0.25">
      <c r="B41" s="190"/>
      <c r="C41" s="191"/>
      <c r="D41" s="191"/>
      <c r="E41" s="202"/>
      <c r="F41" s="202"/>
      <c r="G41" s="202"/>
      <c r="H41" s="202"/>
      <c r="I41" s="191"/>
      <c r="J41" s="192"/>
    </row>
    <row r="42" spans="2:10" x14ac:dyDescent="0.25">
      <c r="B42" s="190"/>
      <c r="C42" s="191"/>
      <c r="D42" s="205" t="s">
        <v>1733</v>
      </c>
      <c r="E42" s="201"/>
      <c r="F42" s="201"/>
      <c r="G42" s="201"/>
      <c r="H42" s="201"/>
      <c r="I42" s="191"/>
      <c r="J42" s="192"/>
    </row>
    <row r="43" spans="2:10" ht="15.75" thickBot="1" x14ac:dyDescent="0.3">
      <c r="B43" s="206"/>
      <c r="C43" s="207"/>
      <c r="D43" s="207"/>
      <c r="E43" s="207"/>
      <c r="F43" s="207"/>
      <c r="G43" s="207"/>
      <c r="H43" s="207"/>
      <c r="I43" s="207"/>
      <c r="J43" s="208"/>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62EFD4BA-2A9C-4764-AC0C-0611C3A09C29}"/>
    <hyperlink ref="D26:H26" location="'B1. HTT Mortgage Assets'!A1" display="Worksheet B1: HTT Mortgage Assets" xr:uid="{510D7A86-9207-423C-B9D4-74922E895AE7}"/>
    <hyperlink ref="D28:H28" location="'B2. HTT Public Sector Assets'!A1" display="Worksheet C: HTT Public Sector Assets" xr:uid="{CF607E36-4834-4BB2-9308-4D3358468F8E}"/>
    <hyperlink ref="D32:H32" location="'C. HTT Harmonised Glossary'!A1" display="Worksheet C: HTT Harmonised Glossary" xr:uid="{C09016F6-023C-4A15-8502-1AEEA684E5C9}"/>
    <hyperlink ref="D30:H30" location="'B3. HTT Shipping Assets'!A1" display="Worksheet B3: HTT Shipping Assets" xr:uid="{47A47F1A-972F-4B28-9251-927F79FC434E}"/>
    <hyperlink ref="D34:H34" location="Disclaimer!A1" display="Disclaimer" xr:uid="{BC3E3E00-8A25-4E44-A3A6-DC509FBB358D}"/>
    <hyperlink ref="D40:H40" location="'F1. Optional Sustainable M data'!A1" display="Worksheet F1: Optional Sustainable M data" xr:uid="{A8925C3C-BCD8-4470-BAEC-AB020C490051}"/>
    <hyperlink ref="D42:H42" location="'F1. Optional Sustainable M data'!A1" display="Temp. Optional COVID 19 impact" xr:uid="{A85803F6-5064-4022-AE73-5504F12A159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75" x14ac:dyDescent="0.2"/>
  <sheetData>
    <row r="1" spans="1:4" x14ac:dyDescent="0.2">
      <c r="B1" t="s">
        <v>1171</v>
      </c>
    </row>
    <row r="2" spans="1:4" x14ac:dyDescent="0.2">
      <c r="A2" t="s">
        <v>1121</v>
      </c>
      <c r="B2">
        <v>2726000238.0999842</v>
      </c>
      <c r="C2">
        <v>41155</v>
      </c>
      <c r="D2">
        <v>0.18460206603600088</v>
      </c>
    </row>
    <row r="3" spans="1:4" x14ac:dyDescent="0.2">
      <c r="A3" t="s">
        <v>1120</v>
      </c>
      <c r="B3">
        <v>31456874.70000001</v>
      </c>
      <c r="C3">
        <v>1451</v>
      </c>
      <c r="D3">
        <v>6.5085068112802156E-3</v>
      </c>
    </row>
    <row r="4" spans="1:4" x14ac:dyDescent="0.2">
      <c r="A4" t="s">
        <v>897</v>
      </c>
      <c r="B4">
        <v>12403045038.110064</v>
      </c>
      <c r="C4">
        <v>180333</v>
      </c>
      <c r="D4">
        <v>0.80888942715271894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7"/>
  <sheetViews>
    <sheetView showGridLines="0" workbookViewId="0"/>
  </sheetViews>
  <sheetFormatPr defaultRowHeight="12.75" x14ac:dyDescent="0.2"/>
  <sheetData>
    <row r="2" spans="1:2" x14ac:dyDescent="0.2">
      <c r="A2" t="s">
        <v>1122</v>
      </c>
      <c r="B2">
        <v>3.4947467088231911E-2</v>
      </c>
    </row>
    <row r="3" spans="1:2" x14ac:dyDescent="0.2">
      <c r="A3" t="s">
        <v>1123</v>
      </c>
      <c r="B3">
        <v>4.1573239830460844E-2</v>
      </c>
    </row>
    <row r="4" spans="1:2" x14ac:dyDescent="0.2">
      <c r="A4" t="s">
        <v>1124</v>
      </c>
      <c r="B4">
        <v>2.362168156339749E-2</v>
      </c>
    </row>
    <row r="5" spans="1:2" x14ac:dyDescent="0.2">
      <c r="A5" t="s">
        <v>1125</v>
      </c>
      <c r="B5">
        <v>1.8584097091605044E-2</v>
      </c>
    </row>
    <row r="6" spans="1:2" x14ac:dyDescent="0.2">
      <c r="A6" t="s">
        <v>1126</v>
      </c>
      <c r="B6">
        <v>8.4449488826670895E-3</v>
      </c>
    </row>
    <row r="7" spans="1:2" x14ac:dyDescent="0.2">
      <c r="A7" t="s">
        <v>1127</v>
      </c>
      <c r="B7">
        <v>8.9624401228585639E-3</v>
      </c>
    </row>
    <row r="8" spans="1:2" x14ac:dyDescent="0.2">
      <c r="A8" t="s">
        <v>1128</v>
      </c>
      <c r="B8">
        <v>5.6289845620237011E-3</v>
      </c>
    </row>
    <row r="9" spans="1:2" x14ac:dyDescent="0.2">
      <c r="A9" t="s">
        <v>1129</v>
      </c>
      <c r="B9">
        <v>3.3149443666008879E-3</v>
      </c>
    </row>
    <row r="10" spans="1:2" x14ac:dyDescent="0.2">
      <c r="A10" t="s">
        <v>1130</v>
      </c>
      <c r="B10">
        <v>6.3623656558242526E-3</v>
      </c>
    </row>
    <row r="11" spans="1:2" x14ac:dyDescent="0.2">
      <c r="A11" t="s">
        <v>1131</v>
      </c>
      <c r="B11">
        <v>6.7107511603032655E-4</v>
      </c>
    </row>
    <row r="12" spans="1:2" x14ac:dyDescent="0.2">
      <c r="A12" t="s">
        <v>1132</v>
      </c>
      <c r="B12">
        <v>3.2980437918409268E-6</v>
      </c>
    </row>
    <row r="13" spans="1:2" x14ac:dyDescent="0.2">
      <c r="A13" t="s">
        <v>1133</v>
      </c>
      <c r="B13">
        <v>5.9523098332585778E-3</v>
      </c>
    </row>
    <row r="14" spans="1:2" x14ac:dyDescent="0.2">
      <c r="A14" t="s">
        <v>1134</v>
      </c>
      <c r="B14">
        <v>1.8341351560924906E-2</v>
      </c>
    </row>
    <row r="15" spans="1:2" x14ac:dyDescent="0.2">
      <c r="A15" t="s">
        <v>1135</v>
      </c>
      <c r="B15">
        <v>1.2725856470949311E-3</v>
      </c>
    </row>
    <row r="16" spans="1:2" x14ac:dyDescent="0.2">
      <c r="A16" t="s">
        <v>1136</v>
      </c>
      <c r="B16">
        <v>1.451930666998298E-5</v>
      </c>
    </row>
    <row r="17" spans="1:2" x14ac:dyDescent="0.2">
      <c r="A17" t="s">
        <v>1137</v>
      </c>
      <c r="B17">
        <v>0.82230469132855966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3"/>
  <sheetViews>
    <sheetView showGridLines="0" workbookViewId="0"/>
  </sheetViews>
  <sheetFormatPr defaultRowHeight="12.75" x14ac:dyDescent="0.2"/>
  <sheetData>
    <row r="2" spans="1:2" x14ac:dyDescent="0.2">
      <c r="A2" t="s">
        <v>1139</v>
      </c>
      <c r="B2">
        <v>8.8590647369775052E-6</v>
      </c>
    </row>
    <row r="3" spans="1:2" x14ac:dyDescent="0.2">
      <c r="A3" t="s">
        <v>1138</v>
      </c>
      <c r="B3">
        <v>0.99999114093526298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75" x14ac:dyDescent="0.2"/>
  <sheetData>
    <row r="1" spans="1:4" x14ac:dyDescent="0.2">
      <c r="B1" t="s">
        <v>1171</v>
      </c>
    </row>
    <row r="2" spans="1:4" x14ac:dyDescent="0.2">
      <c r="A2" t="s">
        <v>1142</v>
      </c>
      <c r="B2">
        <v>159797268.96999988</v>
      </c>
      <c r="C2">
        <v>3715</v>
      </c>
      <c r="D2">
        <v>1.6663751070920746E-2</v>
      </c>
    </row>
    <row r="3" spans="1:4" x14ac:dyDescent="0.2">
      <c r="A3" t="s">
        <v>1141</v>
      </c>
      <c r="B3">
        <v>699404830.07999957</v>
      </c>
      <c r="C3">
        <v>4679</v>
      </c>
      <c r="D3">
        <v>2.0987803838718216E-2</v>
      </c>
    </row>
    <row r="4" spans="1:4" x14ac:dyDescent="0.2">
      <c r="A4" t="s">
        <v>1140</v>
      </c>
      <c r="B4">
        <v>14301300051.860237</v>
      </c>
      <c r="C4">
        <v>214545</v>
      </c>
      <c r="D4">
        <v>0.96234844509036099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75" x14ac:dyDescent="0.2"/>
  <sheetData>
    <row r="2" spans="1:2" x14ac:dyDescent="0.2">
      <c r="A2" t="s">
        <v>86</v>
      </c>
      <c r="B2">
        <v>1.1826631777446634E-3</v>
      </c>
    </row>
    <row r="3" spans="1:2" x14ac:dyDescent="0.2">
      <c r="A3" t="s">
        <v>1143</v>
      </c>
      <c r="B3">
        <v>9.1875384372171909E-2</v>
      </c>
    </row>
    <row r="4" spans="1:2" x14ac:dyDescent="0.2">
      <c r="A4" t="s">
        <v>1144</v>
      </c>
      <c r="B4">
        <v>8.0623431850945323E-2</v>
      </c>
    </row>
    <row r="5" spans="1:2" x14ac:dyDescent="0.2">
      <c r="A5" t="s">
        <v>1145</v>
      </c>
      <c r="B5">
        <v>8.7555746634705958E-2</v>
      </c>
    </row>
    <row r="6" spans="1:2" x14ac:dyDescent="0.2">
      <c r="A6" t="s">
        <v>1146</v>
      </c>
      <c r="B6">
        <v>9.3931244779680734E-2</v>
      </c>
    </row>
    <row r="7" spans="1:2" x14ac:dyDescent="0.2">
      <c r="A7" t="s">
        <v>1147</v>
      </c>
      <c r="B7">
        <v>9.6858517390326401E-2</v>
      </c>
    </row>
    <row r="8" spans="1:2" x14ac:dyDescent="0.2">
      <c r="A8" t="s">
        <v>1148</v>
      </c>
      <c r="B8">
        <v>0.10084988726961355</v>
      </c>
    </row>
    <row r="9" spans="1:2" x14ac:dyDescent="0.2">
      <c r="A9" t="s">
        <v>1149</v>
      </c>
      <c r="B9">
        <v>0.11110786621793362</v>
      </c>
    </row>
    <row r="10" spans="1:2" x14ac:dyDescent="0.2">
      <c r="A10" t="s">
        <v>1150</v>
      </c>
      <c r="B10">
        <v>0.11835542355846707</v>
      </c>
    </row>
    <row r="11" spans="1:2" x14ac:dyDescent="0.2">
      <c r="A11" t="s">
        <v>1151</v>
      </c>
      <c r="B11">
        <v>0.11913765937572067</v>
      </c>
    </row>
    <row r="12" spans="1:2" x14ac:dyDescent="0.2">
      <c r="A12" t="s">
        <v>1152</v>
      </c>
      <c r="B12">
        <v>7.5444545715218622E-2</v>
      </c>
    </row>
    <row r="13" spans="1:2" x14ac:dyDescent="0.2">
      <c r="A13" t="s">
        <v>1153</v>
      </c>
      <c r="B13">
        <v>4.7587763170278425E-3</v>
      </c>
    </row>
    <row r="14" spans="1:2" x14ac:dyDescent="0.2">
      <c r="A14" t="s">
        <v>1154</v>
      </c>
      <c r="B14">
        <v>2.5602700249391297E-3</v>
      </c>
    </row>
    <row r="15" spans="1:2" x14ac:dyDescent="0.2">
      <c r="A15" t="s">
        <v>1155</v>
      </c>
      <c r="B15">
        <v>1.5758583315504504E-2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75" x14ac:dyDescent="0.2"/>
  <sheetData>
    <row r="2" spans="1:2" x14ac:dyDescent="0.2">
      <c r="A2" t="s">
        <v>1156</v>
      </c>
      <c r="B2">
        <v>1.7974231044427788E-2</v>
      </c>
    </row>
    <row r="3" spans="1:2" x14ac:dyDescent="0.2">
      <c r="A3" t="s">
        <v>1157</v>
      </c>
      <c r="B3">
        <v>2.8480102244771745E-2</v>
      </c>
    </row>
    <row r="4" spans="1:2" x14ac:dyDescent="0.2">
      <c r="A4" t="s">
        <v>1158</v>
      </c>
      <c r="B4">
        <v>5.1312221048912081E-2</v>
      </c>
    </row>
    <row r="5" spans="1:2" x14ac:dyDescent="0.2">
      <c r="A5" t="s">
        <v>1159</v>
      </c>
      <c r="B5">
        <v>0.10003202941130633</v>
      </c>
    </row>
    <row r="6" spans="1:2" x14ac:dyDescent="0.2">
      <c r="A6" t="s">
        <v>1160</v>
      </c>
      <c r="B6">
        <v>0.19497071838036525</v>
      </c>
    </row>
    <row r="7" spans="1:2" x14ac:dyDescent="0.2">
      <c r="A7" t="s">
        <v>1161</v>
      </c>
      <c r="B7">
        <v>4.7249145415477194E-2</v>
      </c>
    </row>
    <row r="8" spans="1:2" x14ac:dyDescent="0.2">
      <c r="A8" t="s">
        <v>1162</v>
      </c>
      <c r="B8">
        <v>4.8412201257855225E-2</v>
      </c>
    </row>
    <row r="9" spans="1:2" x14ac:dyDescent="0.2">
      <c r="A9" t="s">
        <v>1163</v>
      </c>
      <c r="B9">
        <v>5.2019945876440592E-2</v>
      </c>
    </row>
    <row r="10" spans="1:2" x14ac:dyDescent="0.2">
      <c r="A10" t="s">
        <v>1164</v>
      </c>
      <c r="B10">
        <v>5.7800460292629724E-2</v>
      </c>
    </row>
    <row r="11" spans="1:2" x14ac:dyDescent="0.2">
      <c r="A11" t="s">
        <v>1165</v>
      </c>
      <c r="B11">
        <v>5.870484562719977E-2</v>
      </c>
    </row>
    <row r="12" spans="1:2" x14ac:dyDescent="0.2">
      <c r="A12" t="s">
        <v>1166</v>
      </c>
      <c r="B12">
        <v>0.16596203194753473</v>
      </c>
    </row>
    <row r="13" spans="1:2" x14ac:dyDescent="0.2">
      <c r="A13" t="s">
        <v>1167</v>
      </c>
      <c r="B13">
        <v>7.1482857970173036E-2</v>
      </c>
    </row>
    <row r="14" spans="1:2" x14ac:dyDescent="0.2">
      <c r="A14" t="s">
        <v>1168</v>
      </c>
      <c r="B14">
        <v>2.9051363124114125E-2</v>
      </c>
    </row>
    <row r="15" spans="1:2" x14ac:dyDescent="0.2">
      <c r="A15" t="s">
        <v>1169</v>
      </c>
      <c r="B15">
        <v>7.6547846358792387E-2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9"/>
  <sheetViews>
    <sheetView showGridLines="0" workbookViewId="0"/>
  </sheetViews>
  <sheetFormatPr defaultRowHeight="12.75" x14ac:dyDescent="0.2"/>
  <sheetData>
    <row r="2" spans="1:2" x14ac:dyDescent="0.2">
      <c r="A2" t="s">
        <v>1170</v>
      </c>
      <c r="B2">
        <v>2.0597895872548958E-2</v>
      </c>
    </row>
    <row r="3" spans="1:2" x14ac:dyDescent="0.2">
      <c r="A3" t="s">
        <v>1054</v>
      </c>
      <c r="B3">
        <v>2.7208825665793666E-2</v>
      </c>
    </row>
    <row r="4" spans="1:2" x14ac:dyDescent="0.2">
      <c r="A4" t="s">
        <v>1055</v>
      </c>
      <c r="B4">
        <v>4.2483481050219499E-2</v>
      </c>
    </row>
    <row r="5" spans="1:2" x14ac:dyDescent="0.2">
      <c r="A5" t="s">
        <v>1056</v>
      </c>
      <c r="B5">
        <v>5.8264884177136211E-2</v>
      </c>
    </row>
    <row r="6" spans="1:2" x14ac:dyDescent="0.2">
      <c r="A6" t="s">
        <v>1057</v>
      </c>
      <c r="B6">
        <v>7.5492680172952131E-2</v>
      </c>
    </row>
    <row r="7" spans="1:2" x14ac:dyDescent="0.2">
      <c r="A7" t="s">
        <v>1058</v>
      </c>
      <c r="B7">
        <v>7.936733745245915E-2</v>
      </c>
    </row>
    <row r="8" spans="1:2" x14ac:dyDescent="0.2">
      <c r="A8" t="s">
        <v>1059</v>
      </c>
      <c r="B8">
        <v>0.10285972943755006</v>
      </c>
    </row>
    <row r="9" spans="1:2" x14ac:dyDescent="0.2">
      <c r="A9" t="s">
        <v>1060</v>
      </c>
      <c r="B9">
        <v>8.0258275841935969E-2</v>
      </c>
    </row>
    <row r="10" spans="1:2" x14ac:dyDescent="0.2">
      <c r="A10" t="s">
        <v>1061</v>
      </c>
      <c r="B10">
        <v>0.10047927068685936</v>
      </c>
    </row>
    <row r="11" spans="1:2" x14ac:dyDescent="0.2">
      <c r="A11" t="s">
        <v>1062</v>
      </c>
      <c r="B11">
        <v>0.15494072586500718</v>
      </c>
    </row>
    <row r="12" spans="1:2" x14ac:dyDescent="0.2">
      <c r="A12" t="s">
        <v>1063</v>
      </c>
      <c r="B12">
        <v>6.2075164513829273E-2</v>
      </c>
    </row>
    <row r="13" spans="1:2" x14ac:dyDescent="0.2">
      <c r="A13" t="s">
        <v>1064</v>
      </c>
      <c r="B13">
        <v>6.6622716298310486E-2</v>
      </c>
    </row>
    <row r="14" spans="1:2" x14ac:dyDescent="0.2">
      <c r="A14" t="s">
        <v>1065</v>
      </c>
      <c r="B14">
        <v>0.12550447720399502</v>
      </c>
    </row>
    <row r="15" spans="1:2" x14ac:dyDescent="0.2">
      <c r="A15" t="s">
        <v>1066</v>
      </c>
      <c r="B15">
        <v>2.3726786957278217E-3</v>
      </c>
    </row>
    <row r="16" spans="1:2" x14ac:dyDescent="0.2">
      <c r="A16" t="s">
        <v>1067</v>
      </c>
      <c r="B16">
        <v>1.0748627926563687E-3</v>
      </c>
    </row>
    <row r="17" spans="1:2" x14ac:dyDescent="0.2">
      <c r="A17" t="s">
        <v>1068</v>
      </c>
      <c r="B17">
        <v>3.7340944802809173E-4</v>
      </c>
    </row>
    <row r="18" spans="1:2" x14ac:dyDescent="0.2">
      <c r="A18" t="s">
        <v>1069</v>
      </c>
      <c r="B18">
        <v>1.3572566921053401E-5</v>
      </c>
    </row>
    <row r="19" spans="1:2" x14ac:dyDescent="0.2">
      <c r="A19" t="s">
        <v>1070</v>
      </c>
      <c r="B19">
        <v>1.0012258069623956E-5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75" x14ac:dyDescent="0.2"/>
  <sheetData>
    <row r="2" spans="1:2" x14ac:dyDescent="0.2">
      <c r="A2" t="s">
        <v>1137</v>
      </c>
      <c r="B2">
        <v>0.82230469132855777</v>
      </c>
    </row>
    <row r="3" spans="1:2" x14ac:dyDescent="0.2">
      <c r="A3" t="s">
        <v>1170</v>
      </c>
      <c r="B3">
        <v>8.5410579157649158E-2</v>
      </c>
    </row>
    <row r="4" spans="1:2" x14ac:dyDescent="0.2">
      <c r="A4" t="s">
        <v>1054</v>
      </c>
      <c r="B4">
        <v>3.9007707115724058E-2</v>
      </c>
    </row>
    <row r="5" spans="1:2" x14ac:dyDescent="0.2">
      <c r="A5" t="s">
        <v>1055</v>
      </c>
      <c r="B5">
        <v>1.4749107564130315E-2</v>
      </c>
    </row>
    <row r="6" spans="1:2" x14ac:dyDescent="0.2">
      <c r="A6" t="s">
        <v>1056</v>
      </c>
      <c r="B6">
        <v>6.804949730098985E-3</v>
      </c>
    </row>
    <row r="7" spans="1:2" x14ac:dyDescent="0.2">
      <c r="A7" t="s">
        <v>1057</v>
      </c>
      <c r="B7">
        <v>6.1421987558908679E-3</v>
      </c>
    </row>
    <row r="8" spans="1:2" x14ac:dyDescent="0.2">
      <c r="A8" t="s">
        <v>1059</v>
      </c>
      <c r="B8">
        <v>2.4716435599562884E-2</v>
      </c>
    </row>
    <row r="9" spans="1:2" x14ac:dyDescent="0.2">
      <c r="A9" t="s">
        <v>1060</v>
      </c>
      <c r="B9">
        <v>8.6433074838576358E-4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L20"/>
  <sheetViews>
    <sheetView showGridLines="0" topLeftCell="B1" zoomScaleNormal="100" workbookViewId="0"/>
  </sheetViews>
  <sheetFormatPr defaultRowHeight="12.75" x14ac:dyDescent="0.2"/>
  <cols>
    <col min="1" max="1" width="0" hidden="1" customWidth="1"/>
    <col min="2" max="2" width="16" customWidth="1"/>
    <col min="3" max="3" width="5" customWidth="1"/>
    <col min="4" max="4" width="3" customWidth="1"/>
    <col min="5" max="5" width="12" customWidth="1"/>
    <col min="6" max="6" width="4" customWidth="1"/>
    <col min="7" max="7" width="1" customWidth="1"/>
    <col min="8" max="8" width="16" customWidth="1"/>
    <col min="9" max="9" width="21" customWidth="1"/>
    <col min="10" max="10" width="3" customWidth="1"/>
    <col min="11" max="11" width="16" customWidth="1"/>
    <col min="12" max="12" width="1" customWidth="1"/>
  </cols>
  <sheetData>
    <row r="1" spans="2:12" ht="0.75" customHeight="1" x14ac:dyDescent="0.2"/>
    <row r="2" spans="2:12" ht="8.25" customHeight="1" x14ac:dyDescent="0.2">
      <c r="B2" s="1"/>
      <c r="C2" s="1"/>
      <c r="D2" s="1"/>
      <c r="E2" s="1"/>
      <c r="F2" s="1"/>
      <c r="G2" s="1"/>
      <c r="H2" s="1"/>
      <c r="I2" s="1"/>
      <c r="J2" s="1"/>
      <c r="K2" s="1"/>
      <c r="L2" s="1"/>
    </row>
    <row r="3" spans="2:12" ht="22.5" customHeight="1" x14ac:dyDescent="0.2">
      <c r="B3" s="1"/>
      <c r="C3" s="1"/>
      <c r="D3" s="1"/>
      <c r="E3" s="1"/>
      <c r="F3" s="1"/>
      <c r="G3" s="1"/>
      <c r="H3" s="42" t="s">
        <v>855</v>
      </c>
      <c r="I3" s="43"/>
      <c r="J3" s="1"/>
      <c r="K3" s="1"/>
      <c r="L3" s="1"/>
    </row>
    <row r="4" spans="2:12" ht="7.15" customHeight="1" x14ac:dyDescent="0.2">
      <c r="B4" s="1"/>
      <c r="C4" s="1"/>
      <c r="D4" s="1"/>
      <c r="E4" s="1"/>
      <c r="F4" s="1"/>
      <c r="G4" s="1"/>
      <c r="H4" s="1"/>
      <c r="I4" s="1"/>
      <c r="J4" s="1"/>
      <c r="K4" s="1"/>
      <c r="L4" s="1"/>
    </row>
    <row r="5" spans="2:12" ht="8.4499999999999993" customHeight="1" x14ac:dyDescent="0.2">
      <c r="B5" s="1"/>
      <c r="C5" s="1"/>
      <c r="D5" s="1"/>
      <c r="E5" s="1"/>
      <c r="F5" s="1"/>
      <c r="G5" s="1"/>
      <c r="H5" s="1"/>
      <c r="I5" s="1"/>
      <c r="J5" s="1"/>
      <c r="K5" s="1"/>
      <c r="L5" s="1"/>
    </row>
    <row r="6" spans="2:12" ht="32.25" customHeight="1" x14ac:dyDescent="0.2">
      <c r="B6" s="44" t="s">
        <v>1177</v>
      </c>
      <c r="C6" s="45"/>
      <c r="D6" s="45"/>
      <c r="E6" s="45"/>
      <c r="F6" s="45"/>
      <c r="G6" s="45"/>
      <c r="H6" s="45"/>
      <c r="I6" s="45"/>
      <c r="J6" s="45"/>
      <c r="K6" s="45"/>
      <c r="L6" s="45"/>
    </row>
    <row r="7" spans="2:12" ht="14.45" customHeight="1" x14ac:dyDescent="0.2">
      <c r="B7" s="1"/>
      <c r="C7" s="1"/>
      <c r="D7" s="1"/>
      <c r="E7" s="1"/>
      <c r="F7" s="1"/>
      <c r="G7" s="1"/>
      <c r="H7" s="1"/>
      <c r="I7" s="1"/>
      <c r="J7" s="1"/>
      <c r="K7" s="1"/>
      <c r="L7" s="1"/>
    </row>
    <row r="8" spans="2:12" ht="21" customHeight="1" x14ac:dyDescent="0.2">
      <c r="B8" s="49" t="s">
        <v>992</v>
      </c>
      <c r="C8" s="50"/>
      <c r="D8" s="1"/>
      <c r="E8" s="51">
        <v>44377</v>
      </c>
      <c r="F8" s="36"/>
      <c r="G8" s="36"/>
      <c r="H8" s="1"/>
      <c r="I8" s="1"/>
      <c r="J8" s="1"/>
      <c r="K8" s="1"/>
      <c r="L8" s="1"/>
    </row>
    <row r="9" spans="2:12" ht="14.1" customHeight="1" x14ac:dyDescent="0.2">
      <c r="B9" s="1"/>
      <c r="C9" s="1"/>
      <c r="D9" s="1"/>
      <c r="E9" s="1"/>
      <c r="F9" s="1"/>
      <c r="G9" s="1"/>
      <c r="H9" s="1"/>
      <c r="I9" s="1"/>
      <c r="J9" s="1"/>
      <c r="K9" s="1"/>
      <c r="L9" s="1"/>
    </row>
    <row r="10" spans="2:12" ht="18.75" customHeight="1" x14ac:dyDescent="0.2">
      <c r="B10" s="158" t="s">
        <v>1178</v>
      </c>
      <c r="C10" s="72"/>
      <c r="D10" s="72"/>
      <c r="E10" s="72"/>
      <c r="F10" s="72"/>
      <c r="G10" s="72"/>
      <c r="H10" s="72"/>
      <c r="I10" s="72"/>
      <c r="J10" s="72"/>
      <c r="K10" s="72"/>
      <c r="L10" s="73"/>
    </row>
    <row r="11" spans="2:12" ht="15.2" customHeight="1" x14ac:dyDescent="0.2">
      <c r="B11" s="1"/>
      <c r="C11" s="1"/>
      <c r="D11" s="1"/>
      <c r="E11" s="1"/>
      <c r="F11" s="1"/>
      <c r="G11" s="1"/>
      <c r="H11" s="1"/>
      <c r="I11" s="1"/>
      <c r="J11" s="1"/>
      <c r="K11" s="1"/>
      <c r="L11" s="1"/>
    </row>
    <row r="12" spans="2:12" ht="15" customHeight="1" x14ac:dyDescent="0.2">
      <c r="B12" s="3"/>
      <c r="C12" s="37" t="s">
        <v>1049</v>
      </c>
      <c r="D12" s="34"/>
      <c r="E12" s="34"/>
      <c r="F12" s="34"/>
      <c r="G12" s="37" t="s">
        <v>1050</v>
      </c>
      <c r="H12" s="34"/>
      <c r="I12" s="37" t="s">
        <v>1051</v>
      </c>
      <c r="J12" s="34"/>
      <c r="K12" s="37" t="s">
        <v>1050</v>
      </c>
      <c r="L12" s="34"/>
    </row>
    <row r="13" spans="2:12" ht="15" customHeight="1" x14ac:dyDescent="0.2">
      <c r="B13" s="5" t="s">
        <v>1179</v>
      </c>
      <c r="C13" s="155">
        <v>15140477923.810179</v>
      </c>
      <c r="D13" s="36"/>
      <c r="E13" s="36"/>
      <c r="F13" s="36"/>
      <c r="G13" s="156">
        <v>0.99867918444252868</v>
      </c>
      <c r="H13" s="36"/>
      <c r="I13" s="157">
        <v>222745</v>
      </c>
      <c r="J13" s="36"/>
      <c r="K13" s="156">
        <v>0.99912980680814034</v>
      </c>
      <c r="L13" s="36"/>
    </row>
    <row r="14" spans="2:12" ht="17.850000000000001" customHeight="1" x14ac:dyDescent="0.2">
      <c r="B14" s="5" t="s">
        <v>1174</v>
      </c>
      <c r="C14" s="155">
        <v>15056127.659999995</v>
      </c>
      <c r="D14" s="36"/>
      <c r="E14" s="36"/>
      <c r="F14" s="36"/>
      <c r="G14" s="156">
        <v>9.9311536716454219E-4</v>
      </c>
      <c r="H14" s="36"/>
      <c r="I14" s="157">
        <v>138</v>
      </c>
      <c r="J14" s="36"/>
      <c r="K14" s="156">
        <v>6.1900340451872485E-4</v>
      </c>
      <c r="L14" s="36"/>
    </row>
    <row r="15" spans="2:12" ht="17.100000000000001" customHeight="1" x14ac:dyDescent="0.2">
      <c r="B15" s="5" t="s">
        <v>1175</v>
      </c>
      <c r="C15" s="155">
        <v>3069263.69</v>
      </c>
      <c r="D15" s="36"/>
      <c r="E15" s="36"/>
      <c r="F15" s="36"/>
      <c r="G15" s="156">
        <v>2.0245132116654416E-4</v>
      </c>
      <c r="H15" s="36"/>
      <c r="I15" s="157">
        <v>37</v>
      </c>
      <c r="J15" s="36"/>
      <c r="K15" s="156">
        <v>1.6596468092168709E-4</v>
      </c>
      <c r="L15" s="36"/>
    </row>
    <row r="16" spans="2:12" ht="17.100000000000001" customHeight="1" x14ac:dyDescent="0.2">
      <c r="B16" s="5" t="s">
        <v>1176</v>
      </c>
      <c r="C16" s="155">
        <v>1898835.75</v>
      </c>
      <c r="D16" s="36"/>
      <c r="E16" s="36"/>
      <c r="F16" s="36"/>
      <c r="G16" s="156">
        <v>1.2524886914026137E-4</v>
      </c>
      <c r="H16" s="36"/>
      <c r="I16" s="157">
        <v>19</v>
      </c>
      <c r="J16" s="36"/>
      <c r="K16" s="156">
        <v>8.5225106419244725E-5</v>
      </c>
      <c r="L16" s="36"/>
    </row>
    <row r="17" spans="2:12" ht="17.100000000000001" customHeight="1" x14ac:dyDescent="0.2">
      <c r="B17" s="5" t="s">
        <v>1180</v>
      </c>
      <c r="C17" s="1"/>
      <c r="D17" s="1"/>
      <c r="E17" s="1"/>
      <c r="F17" s="1"/>
      <c r="G17" s="1"/>
      <c r="H17" s="1"/>
      <c r="I17" s="1"/>
      <c r="J17" s="1"/>
      <c r="K17" s="1"/>
      <c r="L17" s="1"/>
    </row>
    <row r="18" spans="2:12" ht="17.100000000000001" customHeight="1" x14ac:dyDescent="0.2">
      <c r="B18" s="25" t="s">
        <v>64</v>
      </c>
      <c r="C18" s="151">
        <v>15160502150.910179</v>
      </c>
      <c r="D18" s="152"/>
      <c r="E18" s="152"/>
      <c r="F18" s="152"/>
      <c r="G18" s="153">
        <v>1.0000000000000087</v>
      </c>
      <c r="H18" s="152"/>
      <c r="I18" s="154">
        <v>222939</v>
      </c>
      <c r="J18" s="152"/>
      <c r="K18" s="153">
        <v>1</v>
      </c>
      <c r="L18" s="152"/>
    </row>
    <row r="19" spans="2:12" ht="8.4499999999999993" customHeight="1" x14ac:dyDescent="0.2">
      <c r="B19" s="1"/>
      <c r="C19" s="1"/>
      <c r="D19" s="1"/>
      <c r="E19" s="1"/>
      <c r="F19" s="1"/>
      <c r="G19" s="1"/>
      <c r="H19" s="1"/>
      <c r="I19" s="1"/>
      <c r="J19" s="1"/>
      <c r="K19" s="1"/>
      <c r="L19" s="1"/>
    </row>
    <row r="20" spans="2:12" ht="341.1" customHeight="1" x14ac:dyDescent="0.2"/>
  </sheetData>
  <mergeCells count="29">
    <mergeCell ref="C12:F12"/>
    <mergeCell ref="G12:H12"/>
    <mergeCell ref="I12:J12"/>
    <mergeCell ref="K12:L12"/>
    <mergeCell ref="H3:I3"/>
    <mergeCell ref="B6:L6"/>
    <mergeCell ref="B8:C8"/>
    <mergeCell ref="B10:L10"/>
    <mergeCell ref="E8:G8"/>
    <mergeCell ref="C13:F13"/>
    <mergeCell ref="G13:H13"/>
    <mergeCell ref="I13:J13"/>
    <mergeCell ref="K13:L13"/>
    <mergeCell ref="C14:F14"/>
    <mergeCell ref="G14:H14"/>
    <mergeCell ref="I14:J14"/>
    <mergeCell ref="K14:L14"/>
    <mergeCell ref="C18:F18"/>
    <mergeCell ref="G18:H18"/>
    <mergeCell ref="I18:J18"/>
    <mergeCell ref="K18:L18"/>
    <mergeCell ref="C15:F15"/>
    <mergeCell ref="G15:H15"/>
    <mergeCell ref="I15:J15"/>
    <mergeCell ref="K15:L15"/>
    <mergeCell ref="C16:F16"/>
    <mergeCell ref="G16:H16"/>
    <mergeCell ref="I16:J16"/>
    <mergeCell ref="K16:L16"/>
  </mergeCells>
  <pageMargins left="0.44431372549019615" right="0.44431372549019615" top="0.44431372549019615" bottom="0.44431372549019615" header="0.50980392156862753" footer="0.50980392156862753"/>
  <pageSetup paperSize="9" scale="98"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4"/>
  <sheetViews>
    <sheetView showGridLines="0" workbookViewId="0"/>
  </sheetViews>
  <sheetFormatPr defaultRowHeight="12.75" x14ac:dyDescent="0.2"/>
  <sheetData>
    <row r="1" spans="1:3" x14ac:dyDescent="0.2">
      <c r="B1" t="s">
        <v>1171</v>
      </c>
    </row>
    <row r="2" spans="1:3" x14ac:dyDescent="0.2">
      <c r="A2" t="s">
        <v>1174</v>
      </c>
      <c r="B2">
        <v>15056127.660000002</v>
      </c>
      <c r="C2">
        <v>138</v>
      </c>
    </row>
    <row r="3" spans="1:3" x14ac:dyDescent="0.2">
      <c r="A3" t="s">
        <v>1175</v>
      </c>
      <c r="B3">
        <v>3069263.69</v>
      </c>
      <c r="C3">
        <v>37</v>
      </c>
    </row>
    <row r="4" spans="1:3" x14ac:dyDescent="0.2">
      <c r="A4" t="s">
        <v>1176</v>
      </c>
      <c r="B4">
        <v>1898835.75</v>
      </c>
      <c r="C4">
        <v>19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99BC3-62D2-4895-AA4B-96B7CC4DDC18}">
  <sheetPr>
    <tabColor rgb="FFE36E00"/>
  </sheetPr>
  <dimension ref="A1:G413"/>
  <sheetViews>
    <sheetView zoomScaleNormal="100" workbookViewId="0"/>
  </sheetViews>
  <sheetFormatPr defaultRowHeight="15" outlineLevelRow="1" x14ac:dyDescent="0.25"/>
  <cols>
    <col min="1" max="1" width="13.28515625" style="215" customWidth="1"/>
    <col min="2" max="2" width="60.7109375" style="215" customWidth="1"/>
    <col min="3" max="3" width="39.140625" style="215" bestFit="1" customWidth="1"/>
    <col min="4" max="4" width="35.140625" style="215" bestFit="1" customWidth="1"/>
    <col min="5" max="5" width="6.7109375" style="215" customWidth="1"/>
    <col min="6" max="6" width="41.7109375" style="215" customWidth="1"/>
    <col min="7" max="7" width="41.7109375" style="209" customWidth="1"/>
    <col min="8" max="16384" width="9.140625" style="175"/>
  </cols>
  <sheetData>
    <row r="1" spans="1:7" ht="31.5" x14ac:dyDescent="0.25">
      <c r="A1" s="174" t="s">
        <v>1734</v>
      </c>
      <c r="B1" s="174"/>
      <c r="C1" s="209"/>
      <c r="D1" s="209"/>
      <c r="E1" s="209"/>
      <c r="F1" s="210" t="s">
        <v>1735</v>
      </c>
    </row>
    <row r="2" spans="1:7" ht="15.75" thickBot="1" x14ac:dyDescent="0.3">
      <c r="A2" s="209"/>
      <c r="B2" s="211"/>
      <c r="C2" s="211"/>
      <c r="D2" s="209"/>
      <c r="E2" s="209"/>
      <c r="F2" s="209"/>
    </row>
    <row r="3" spans="1:7" ht="19.5" thickBot="1" x14ac:dyDescent="0.3">
      <c r="A3" s="212"/>
      <c r="B3" s="213" t="s">
        <v>0</v>
      </c>
      <c r="C3" s="214" t="s">
        <v>1</v>
      </c>
      <c r="D3" s="212"/>
      <c r="E3" s="212"/>
      <c r="F3" s="209"/>
      <c r="G3" s="212"/>
    </row>
    <row r="4" spans="1:7" ht="15.75" thickBot="1" x14ac:dyDescent="0.3"/>
    <row r="5" spans="1:7" ht="18.75" x14ac:dyDescent="0.25">
      <c r="A5" s="216"/>
      <c r="B5" s="217" t="s">
        <v>2</v>
      </c>
      <c r="C5" s="216"/>
      <c r="E5" s="218"/>
      <c r="F5" s="218"/>
    </row>
    <row r="6" spans="1:7" x14ac:dyDescent="0.25">
      <c r="B6" s="219" t="s">
        <v>3</v>
      </c>
    </row>
    <row r="7" spans="1:7" x14ac:dyDescent="0.25">
      <c r="B7" s="220" t="s">
        <v>1736</v>
      </c>
    </row>
    <row r="8" spans="1:7" x14ac:dyDescent="0.25">
      <c r="B8" s="220" t="s">
        <v>4</v>
      </c>
      <c r="F8" s="215" t="s">
        <v>1737</v>
      </c>
    </row>
    <row r="9" spans="1:7" x14ac:dyDescent="0.25">
      <c r="B9" s="219" t="s">
        <v>1738</v>
      </c>
    </row>
    <row r="10" spans="1:7" x14ac:dyDescent="0.25">
      <c r="B10" s="219" t="s">
        <v>333</v>
      </c>
    </row>
    <row r="11" spans="1:7" ht="15.75" thickBot="1" x14ac:dyDescent="0.3">
      <c r="B11" s="221" t="s">
        <v>342</v>
      </c>
    </row>
    <row r="12" spans="1:7" x14ac:dyDescent="0.25">
      <c r="B12" s="222"/>
    </row>
    <row r="13" spans="1:7" ht="37.5" x14ac:dyDescent="0.25">
      <c r="A13" s="223" t="s">
        <v>5</v>
      </c>
      <c r="B13" s="223" t="s">
        <v>3</v>
      </c>
      <c r="C13" s="224"/>
      <c r="D13" s="224"/>
      <c r="E13" s="224"/>
      <c r="F13" s="224"/>
      <c r="G13" s="225"/>
    </row>
    <row r="14" spans="1:7" x14ac:dyDescent="0.25">
      <c r="A14" s="215" t="s">
        <v>1739</v>
      </c>
      <c r="B14" s="226" t="s">
        <v>6</v>
      </c>
      <c r="C14" s="215" t="s">
        <v>7</v>
      </c>
      <c r="E14" s="218"/>
      <c r="F14" s="218"/>
    </row>
    <row r="15" spans="1:7" x14ac:dyDescent="0.25">
      <c r="A15" s="215" t="s">
        <v>8</v>
      </c>
      <c r="B15" s="226" t="s">
        <v>9</v>
      </c>
      <c r="C15" s="215" t="s">
        <v>10</v>
      </c>
      <c r="E15" s="218"/>
      <c r="F15" s="218"/>
    </row>
    <row r="16" spans="1:7" ht="30" x14ac:dyDescent="0.25">
      <c r="A16" s="215" t="s">
        <v>1740</v>
      </c>
      <c r="B16" s="226" t="s">
        <v>11</v>
      </c>
      <c r="C16" s="215" t="s">
        <v>12</v>
      </c>
      <c r="E16" s="218"/>
      <c r="F16" s="218"/>
    </row>
    <row r="17" spans="1:7" x14ac:dyDescent="0.25">
      <c r="A17" s="215" t="s">
        <v>13</v>
      </c>
      <c r="B17" s="226" t="s">
        <v>14</v>
      </c>
      <c r="C17" s="227">
        <v>44377</v>
      </c>
      <c r="E17" s="218"/>
      <c r="F17" s="218"/>
    </row>
    <row r="18" spans="1:7" x14ac:dyDescent="0.25">
      <c r="A18" s="215" t="s">
        <v>15</v>
      </c>
      <c r="B18" s="228" t="s">
        <v>1741</v>
      </c>
      <c r="C18" s="215" t="s">
        <v>2296</v>
      </c>
      <c r="E18" s="218"/>
      <c r="F18" s="218"/>
    </row>
    <row r="19" spans="1:7" x14ac:dyDescent="0.25">
      <c r="A19" s="215" t="s">
        <v>16</v>
      </c>
      <c r="B19" s="228" t="s">
        <v>1742</v>
      </c>
      <c r="E19" s="218"/>
      <c r="F19" s="218"/>
    </row>
    <row r="20" spans="1:7" x14ac:dyDescent="0.25">
      <c r="A20" s="215" t="s">
        <v>1743</v>
      </c>
      <c r="B20" s="228"/>
      <c r="E20" s="218"/>
      <c r="F20" s="218"/>
    </row>
    <row r="21" spans="1:7" x14ac:dyDescent="0.25">
      <c r="A21" s="215" t="s">
        <v>17</v>
      </c>
      <c r="B21" s="228"/>
      <c r="E21" s="218"/>
      <c r="F21" s="218"/>
    </row>
    <row r="22" spans="1:7" x14ac:dyDescent="0.25">
      <c r="A22" s="215" t="s">
        <v>18</v>
      </c>
      <c r="B22" s="228"/>
      <c r="E22" s="218"/>
      <c r="F22" s="218"/>
    </row>
    <row r="23" spans="1:7" x14ac:dyDescent="0.25">
      <c r="A23" s="215" t="s">
        <v>1744</v>
      </c>
      <c r="B23" s="228"/>
      <c r="E23" s="218"/>
      <c r="F23" s="218"/>
    </row>
    <row r="24" spans="1:7" x14ac:dyDescent="0.25">
      <c r="A24" s="215" t="s">
        <v>1745</v>
      </c>
      <c r="B24" s="228"/>
      <c r="E24" s="218"/>
      <c r="F24" s="218"/>
    </row>
    <row r="25" spans="1:7" x14ac:dyDescent="0.25">
      <c r="A25" s="215" t="s">
        <v>1746</v>
      </c>
      <c r="B25" s="228"/>
      <c r="E25" s="218"/>
      <c r="F25" s="218"/>
    </row>
    <row r="26" spans="1:7" ht="18.75" x14ac:dyDescent="0.25">
      <c r="A26" s="224"/>
      <c r="B26" s="223" t="s">
        <v>1736</v>
      </c>
      <c r="C26" s="224"/>
      <c r="D26" s="224"/>
      <c r="E26" s="224"/>
      <c r="F26" s="224"/>
      <c r="G26" s="225"/>
    </row>
    <row r="27" spans="1:7" x14ac:dyDescent="0.25">
      <c r="A27" s="215" t="s">
        <v>19</v>
      </c>
      <c r="B27" s="229" t="s">
        <v>20</v>
      </c>
      <c r="C27" s="215" t="s">
        <v>21</v>
      </c>
      <c r="D27" s="230"/>
      <c r="E27" s="230"/>
      <c r="F27" s="230"/>
    </row>
    <row r="28" spans="1:7" x14ac:dyDescent="0.25">
      <c r="A28" s="215" t="s">
        <v>22</v>
      </c>
      <c r="B28" s="229" t="s">
        <v>23</v>
      </c>
      <c r="C28" s="215" t="s">
        <v>21</v>
      </c>
      <c r="D28" s="230"/>
      <c r="E28" s="230"/>
      <c r="F28" s="230"/>
    </row>
    <row r="29" spans="1:7" x14ac:dyDescent="0.25">
      <c r="A29" s="215" t="s">
        <v>1747</v>
      </c>
      <c r="B29" s="229" t="s">
        <v>24</v>
      </c>
      <c r="C29" s="215" t="s">
        <v>25</v>
      </c>
      <c r="E29" s="230"/>
      <c r="F29" s="230"/>
    </row>
    <row r="30" spans="1:7" x14ac:dyDescent="0.25">
      <c r="A30" s="215" t="s">
        <v>26</v>
      </c>
      <c r="B30" s="229"/>
      <c r="E30" s="230"/>
      <c r="F30" s="230"/>
    </row>
    <row r="31" spans="1:7" x14ac:dyDescent="0.25">
      <c r="A31" s="215" t="s">
        <v>27</v>
      </c>
      <c r="B31" s="229"/>
      <c r="E31" s="230"/>
      <c r="F31" s="230"/>
    </row>
    <row r="32" spans="1:7" x14ac:dyDescent="0.25">
      <c r="A32" s="215" t="s">
        <v>28</v>
      </c>
      <c r="B32" s="229"/>
      <c r="E32" s="230"/>
      <c r="F32" s="230"/>
    </row>
    <row r="33" spans="1:7" x14ac:dyDescent="0.25">
      <c r="A33" s="215" t="s">
        <v>29</v>
      </c>
      <c r="B33" s="229"/>
      <c r="E33" s="230"/>
      <c r="F33" s="230"/>
    </row>
    <row r="34" spans="1:7" x14ac:dyDescent="0.25">
      <c r="A34" s="215" t="s">
        <v>30</v>
      </c>
      <c r="B34" s="229"/>
      <c r="E34" s="230"/>
      <c r="F34" s="230"/>
    </row>
    <row r="35" spans="1:7" x14ac:dyDescent="0.25">
      <c r="A35" s="215" t="s">
        <v>1748</v>
      </c>
      <c r="B35" s="231"/>
      <c r="E35" s="230"/>
      <c r="F35" s="230"/>
    </row>
    <row r="36" spans="1:7" ht="18.75" x14ac:dyDescent="0.25">
      <c r="A36" s="223"/>
      <c r="B36" s="223" t="s">
        <v>4</v>
      </c>
      <c r="C36" s="223"/>
      <c r="D36" s="224"/>
      <c r="E36" s="224"/>
      <c r="F36" s="224"/>
      <c r="G36" s="225"/>
    </row>
    <row r="37" spans="1:7" x14ac:dyDescent="0.25">
      <c r="A37" s="232"/>
      <c r="B37" s="233" t="s">
        <v>31</v>
      </c>
      <c r="C37" s="232" t="s">
        <v>50</v>
      </c>
      <c r="D37" s="234"/>
      <c r="E37" s="234"/>
      <c r="F37" s="234"/>
      <c r="G37" s="235"/>
    </row>
    <row r="38" spans="1:7" x14ac:dyDescent="0.25">
      <c r="A38" s="215" t="s">
        <v>32</v>
      </c>
      <c r="B38" s="230" t="s">
        <v>1749</v>
      </c>
      <c r="C38" s="236">
        <v>15160.502150909992</v>
      </c>
      <c r="F38" s="230"/>
    </row>
    <row r="39" spans="1:7" x14ac:dyDescent="0.25">
      <c r="A39" s="215" t="s">
        <v>33</v>
      </c>
      <c r="B39" s="230" t="s">
        <v>34</v>
      </c>
      <c r="C39" s="236">
        <v>11500</v>
      </c>
      <c r="F39" s="230"/>
    </row>
    <row r="40" spans="1:7" x14ac:dyDescent="0.25">
      <c r="A40" s="215" t="s">
        <v>35</v>
      </c>
      <c r="B40" s="237" t="s">
        <v>36</v>
      </c>
      <c r="C40" s="236">
        <v>17201.981767662659</v>
      </c>
      <c r="F40" s="230"/>
    </row>
    <row r="41" spans="1:7" x14ac:dyDescent="0.25">
      <c r="A41" s="215" t="s">
        <v>37</v>
      </c>
      <c r="B41" s="237" t="s">
        <v>38</v>
      </c>
      <c r="C41" s="236">
        <v>11882.840265821549</v>
      </c>
      <c r="F41" s="230"/>
    </row>
    <row r="42" spans="1:7" x14ac:dyDescent="0.25">
      <c r="A42" s="215" t="s">
        <v>39</v>
      </c>
      <c r="B42" s="237"/>
      <c r="C42" s="236"/>
      <c r="F42" s="230"/>
    </row>
    <row r="43" spans="1:7" x14ac:dyDescent="0.25">
      <c r="A43" s="238" t="s">
        <v>1750</v>
      </c>
      <c r="B43" s="230"/>
      <c r="F43" s="230"/>
    </row>
    <row r="44" spans="1:7" x14ac:dyDescent="0.25">
      <c r="A44" s="232"/>
      <c r="B44" s="233" t="s">
        <v>1751</v>
      </c>
      <c r="C44" s="239" t="s">
        <v>1752</v>
      </c>
      <c r="D44" s="232" t="s">
        <v>40</v>
      </c>
      <c r="E44" s="234"/>
      <c r="F44" s="235" t="s">
        <v>41</v>
      </c>
      <c r="G44" s="235" t="s">
        <v>42</v>
      </c>
    </row>
    <row r="45" spans="1:7" x14ac:dyDescent="0.25">
      <c r="A45" s="215" t="s">
        <v>43</v>
      </c>
      <c r="B45" s="230" t="s">
        <v>44</v>
      </c>
      <c r="C45" s="240">
        <v>0.05</v>
      </c>
      <c r="D45" s="241">
        <f>IF(OR(C38="[For completion]",C39="[For completion]"),"Please complete G.3.1.1 and G.3.1.2",(C38/C39-1))</f>
        <v>0.31830453486173838</v>
      </c>
      <c r="E45" s="241"/>
      <c r="F45" s="240">
        <v>0.05</v>
      </c>
      <c r="G45" s="215" t="s">
        <v>45</v>
      </c>
    </row>
    <row r="46" spans="1:7" x14ac:dyDescent="0.25">
      <c r="A46" s="215" t="s">
        <v>46</v>
      </c>
      <c r="B46" s="228" t="s">
        <v>1753</v>
      </c>
      <c r="C46" s="241"/>
      <c r="D46" s="241"/>
      <c r="E46" s="241"/>
      <c r="F46" s="241"/>
      <c r="G46" s="240"/>
    </row>
    <row r="47" spans="1:7" x14ac:dyDescent="0.25">
      <c r="A47" s="215" t="s">
        <v>47</v>
      </c>
      <c r="B47" s="228" t="s">
        <v>1754</v>
      </c>
      <c r="C47" s="241"/>
      <c r="D47" s="241"/>
      <c r="E47" s="241"/>
      <c r="F47" s="241"/>
      <c r="G47" s="240"/>
    </row>
    <row r="48" spans="1:7" x14ac:dyDescent="0.25">
      <c r="A48" s="215" t="s">
        <v>48</v>
      </c>
      <c r="B48" s="228"/>
      <c r="C48" s="240"/>
      <c r="D48" s="240"/>
      <c r="E48" s="240"/>
      <c r="F48" s="240"/>
      <c r="G48" s="240"/>
    </row>
    <row r="49" spans="1:7" x14ac:dyDescent="0.25">
      <c r="A49" s="215" t="s">
        <v>49</v>
      </c>
      <c r="B49" s="228"/>
      <c r="C49" s="240"/>
      <c r="D49" s="240"/>
      <c r="E49" s="240"/>
      <c r="F49" s="240"/>
      <c r="G49" s="240"/>
    </row>
    <row r="50" spans="1:7" x14ac:dyDescent="0.25">
      <c r="A50" s="215" t="s">
        <v>1755</v>
      </c>
      <c r="B50" s="228"/>
      <c r="C50" s="240"/>
      <c r="D50" s="240"/>
      <c r="E50" s="240"/>
      <c r="F50" s="240"/>
      <c r="G50" s="240"/>
    </row>
    <row r="51" spans="1:7" x14ac:dyDescent="0.25">
      <c r="A51" s="215" t="s">
        <v>1756</v>
      </c>
      <c r="B51" s="228"/>
      <c r="C51" s="240"/>
      <c r="D51" s="240"/>
      <c r="E51" s="240"/>
      <c r="F51" s="240"/>
      <c r="G51" s="240"/>
    </row>
    <row r="52" spans="1:7" x14ac:dyDescent="0.25">
      <c r="A52" s="232"/>
      <c r="B52" s="233" t="s">
        <v>1757</v>
      </c>
      <c r="C52" s="232" t="s">
        <v>50</v>
      </c>
      <c r="D52" s="232"/>
      <c r="E52" s="234"/>
      <c r="F52" s="235" t="s">
        <v>276</v>
      </c>
      <c r="G52" s="235"/>
    </row>
    <row r="53" spans="1:7" x14ac:dyDescent="0.25">
      <c r="A53" s="215" t="s">
        <v>51</v>
      </c>
      <c r="B53" s="230" t="s">
        <v>52</v>
      </c>
      <c r="C53" s="236">
        <v>15160.502150910308</v>
      </c>
      <c r="E53" s="242"/>
      <c r="F53" s="243">
        <f>IF($C$58=0,"",IF(C53="[for completion]","",C53/$C$58))</f>
        <v>0.99400078762809907</v>
      </c>
      <c r="G53" s="244"/>
    </row>
    <row r="54" spans="1:7" x14ac:dyDescent="0.25">
      <c r="A54" s="215" t="s">
        <v>53</v>
      </c>
      <c r="B54" s="230" t="s">
        <v>54</v>
      </c>
      <c r="C54" s="236" t="s">
        <v>55</v>
      </c>
      <c r="E54" s="242"/>
      <c r="F54" s="243"/>
      <c r="G54" s="244"/>
    </row>
    <row r="55" spans="1:7" x14ac:dyDescent="0.25">
      <c r="A55" s="215" t="s">
        <v>57</v>
      </c>
      <c r="B55" s="230" t="s">
        <v>58</v>
      </c>
      <c r="C55" s="236" t="s">
        <v>55</v>
      </c>
      <c r="E55" s="242"/>
      <c r="F55" s="243"/>
      <c r="G55" s="244"/>
    </row>
    <row r="56" spans="1:7" x14ac:dyDescent="0.25">
      <c r="A56" s="215" t="s">
        <v>59</v>
      </c>
      <c r="B56" s="230" t="s">
        <v>60</v>
      </c>
      <c r="C56" s="236">
        <v>91.5</v>
      </c>
      <c r="E56" s="242"/>
      <c r="F56" s="243">
        <f t="shared" ref="F55:F56" si="0">IF($C$58=0,"",IF(C56="[for completion]","",C56/$C$58))</f>
        <v>5.9992123719008828E-3</v>
      </c>
      <c r="G56" s="244"/>
    </row>
    <row r="57" spans="1:7" x14ac:dyDescent="0.25">
      <c r="A57" s="215" t="s">
        <v>61</v>
      </c>
      <c r="B57" s="215" t="s">
        <v>62</v>
      </c>
      <c r="C57" s="236">
        <v>0</v>
      </c>
      <c r="E57" s="242"/>
      <c r="F57" s="243">
        <f>IF($C$58=0,"",IF(C57="[for completion]","",C57/$C$58))</f>
        <v>0</v>
      </c>
      <c r="G57" s="244"/>
    </row>
    <row r="58" spans="1:7" x14ac:dyDescent="0.25">
      <c r="A58" s="215" t="s">
        <v>63</v>
      </c>
      <c r="B58" s="245" t="s">
        <v>64</v>
      </c>
      <c r="C58" s="246">
        <f>SUM(C53:C57)</f>
        <v>15252.002150910308</v>
      </c>
      <c r="D58" s="242"/>
      <c r="E58" s="242"/>
      <c r="F58" s="247">
        <f>SUM(F53:F57)</f>
        <v>1</v>
      </c>
      <c r="G58" s="244"/>
    </row>
    <row r="59" spans="1:7" x14ac:dyDescent="0.25">
      <c r="A59" s="215" t="s">
        <v>65</v>
      </c>
      <c r="B59" s="248" t="s">
        <v>165</v>
      </c>
      <c r="C59" s="236"/>
      <c r="E59" s="242"/>
      <c r="F59" s="243">
        <f t="shared" ref="F59:F64" si="1">IF($C$58=0,"",IF(C59="[for completion]","",C59/$C$58))</f>
        <v>0</v>
      </c>
      <c r="G59" s="244"/>
    </row>
    <row r="60" spans="1:7" x14ac:dyDescent="0.25">
      <c r="A60" s="215" t="s">
        <v>66</v>
      </c>
      <c r="B60" s="248" t="s">
        <v>165</v>
      </c>
      <c r="C60" s="236"/>
      <c r="E60" s="242"/>
      <c r="F60" s="243">
        <f t="shared" si="1"/>
        <v>0</v>
      </c>
      <c r="G60" s="244"/>
    </row>
    <row r="61" spans="1:7" x14ac:dyDescent="0.25">
      <c r="A61" s="215" t="s">
        <v>67</v>
      </c>
      <c r="B61" s="248" t="s">
        <v>165</v>
      </c>
      <c r="C61" s="236"/>
      <c r="E61" s="242"/>
      <c r="F61" s="243">
        <f t="shared" si="1"/>
        <v>0</v>
      </c>
      <c r="G61" s="244"/>
    </row>
    <row r="62" spans="1:7" x14ac:dyDescent="0.25">
      <c r="A62" s="215" t="s">
        <v>68</v>
      </c>
      <c r="B62" s="248" t="s">
        <v>165</v>
      </c>
      <c r="C62" s="236"/>
      <c r="E62" s="242"/>
      <c r="F62" s="243">
        <f t="shared" si="1"/>
        <v>0</v>
      </c>
      <c r="G62" s="244"/>
    </row>
    <row r="63" spans="1:7" x14ac:dyDescent="0.25">
      <c r="A63" s="215" t="s">
        <v>69</v>
      </c>
      <c r="B63" s="248" t="s">
        <v>165</v>
      </c>
      <c r="C63" s="236"/>
      <c r="E63" s="242"/>
      <c r="F63" s="243">
        <f t="shared" si="1"/>
        <v>0</v>
      </c>
      <c r="G63" s="244"/>
    </row>
    <row r="64" spans="1:7" x14ac:dyDescent="0.25">
      <c r="A64" s="215" t="s">
        <v>70</v>
      </c>
      <c r="B64" s="248" t="s">
        <v>165</v>
      </c>
      <c r="C64" s="249"/>
      <c r="D64" s="238"/>
      <c r="E64" s="238"/>
      <c r="F64" s="243">
        <f t="shared" si="1"/>
        <v>0</v>
      </c>
      <c r="G64" s="250"/>
    </row>
    <row r="65" spans="1:7" x14ac:dyDescent="0.25">
      <c r="A65" s="232"/>
      <c r="B65" s="233" t="s">
        <v>71</v>
      </c>
      <c r="C65" s="239" t="s">
        <v>1758</v>
      </c>
      <c r="D65" s="239" t="s">
        <v>1759</v>
      </c>
      <c r="E65" s="234"/>
      <c r="F65" s="235" t="s">
        <v>72</v>
      </c>
      <c r="G65" s="251" t="s">
        <v>73</v>
      </c>
    </row>
    <row r="66" spans="1:7" x14ac:dyDescent="0.25">
      <c r="A66" s="215" t="s">
        <v>74</v>
      </c>
      <c r="B66" s="230" t="s">
        <v>1760</v>
      </c>
      <c r="C66" s="236">
        <v>7.787154421747414</v>
      </c>
      <c r="D66" s="252" t="s">
        <v>1761</v>
      </c>
      <c r="E66" s="226"/>
      <c r="F66" s="253"/>
      <c r="G66" s="254"/>
    </row>
    <row r="67" spans="1:7" x14ac:dyDescent="0.25">
      <c r="B67" s="230"/>
      <c r="E67" s="226"/>
      <c r="F67" s="253"/>
      <c r="G67" s="254"/>
    </row>
    <row r="68" spans="1:7" x14ac:dyDescent="0.25">
      <c r="B68" s="230" t="s">
        <v>76</v>
      </c>
      <c r="C68" s="226"/>
      <c r="D68" s="226"/>
      <c r="E68" s="226"/>
      <c r="F68" s="254"/>
      <c r="G68" s="254"/>
    </row>
    <row r="69" spans="1:7" x14ac:dyDescent="0.25">
      <c r="B69" s="230" t="s">
        <v>77</v>
      </c>
      <c r="E69" s="226"/>
      <c r="F69" s="254"/>
      <c r="G69" s="254"/>
    </row>
    <row r="70" spans="1:7" x14ac:dyDescent="0.25">
      <c r="A70" s="215" t="s">
        <v>78</v>
      </c>
      <c r="B70" s="255" t="s">
        <v>106</v>
      </c>
      <c r="C70" s="236">
        <v>312.27444467999965</v>
      </c>
      <c r="D70" s="236" t="s">
        <v>1761</v>
      </c>
      <c r="E70" s="255"/>
      <c r="F70" s="243">
        <f t="shared" ref="F70:F76" si="2">IF($C$77=0,"",IF(C70="[for completion]","",C70/$C$77))</f>
        <v>2.0597895872549118E-2</v>
      </c>
      <c r="G70" s="243" t="str">
        <f>IF($D$77=0,"",IF(D70="[Mark as ND1 if not relevant]","",D70/$D$77))</f>
        <v/>
      </c>
    </row>
    <row r="71" spans="1:7" x14ac:dyDescent="0.25">
      <c r="A71" s="215" t="s">
        <v>79</v>
      </c>
      <c r="B71" s="255" t="s">
        <v>108</v>
      </c>
      <c r="C71" s="236">
        <v>412.49946003000088</v>
      </c>
      <c r="D71" s="236" t="s">
        <v>1761</v>
      </c>
      <c r="E71" s="255"/>
      <c r="F71" s="243">
        <f t="shared" si="2"/>
        <v>2.7208825665793846E-2</v>
      </c>
      <c r="G71" s="243" t="str">
        <f t="shared" ref="G71:G76" si="3">IF($D$77=0,"",IF(D71="[Mark as ND1 if not relevant]","",D71/$D$77))</f>
        <v/>
      </c>
    </row>
    <row r="72" spans="1:7" x14ac:dyDescent="0.25">
      <c r="A72" s="215" t="s">
        <v>80</v>
      </c>
      <c r="B72" s="255" t="s">
        <v>110</v>
      </c>
      <c r="C72" s="236">
        <v>644.07090583999604</v>
      </c>
      <c r="D72" s="236" t="s">
        <v>1761</v>
      </c>
      <c r="E72" s="255"/>
      <c r="F72" s="243">
        <f t="shared" si="2"/>
        <v>4.2483481050219644E-2</v>
      </c>
      <c r="G72" s="243" t="str">
        <f t="shared" si="3"/>
        <v/>
      </c>
    </row>
    <row r="73" spans="1:7" x14ac:dyDescent="0.25">
      <c r="A73" s="215" t="s">
        <v>81</v>
      </c>
      <c r="B73" s="255" t="s">
        <v>112</v>
      </c>
      <c r="C73" s="236">
        <v>883.32490188999509</v>
      </c>
      <c r="D73" s="236" t="s">
        <v>1761</v>
      </c>
      <c r="E73" s="255"/>
      <c r="F73" s="243">
        <f t="shared" si="2"/>
        <v>5.8264884177136454E-2</v>
      </c>
      <c r="G73" s="243" t="str">
        <f t="shared" si="3"/>
        <v/>
      </c>
    </row>
    <row r="74" spans="1:7" x14ac:dyDescent="0.25">
      <c r="A74" s="215" t="s">
        <v>82</v>
      </c>
      <c r="B74" s="255" t="s">
        <v>114</v>
      </c>
      <c r="C74" s="236">
        <v>1144.5069401400071</v>
      </c>
      <c r="D74" s="236" t="s">
        <v>1761</v>
      </c>
      <c r="E74" s="255"/>
      <c r="F74" s="243">
        <f t="shared" si="2"/>
        <v>7.5492680172952867E-2</v>
      </c>
      <c r="G74" s="243" t="str">
        <f t="shared" si="3"/>
        <v/>
      </c>
    </row>
    <row r="75" spans="1:7" x14ac:dyDescent="0.25">
      <c r="A75" s="215" t="s">
        <v>83</v>
      </c>
      <c r="B75" s="255" t="s">
        <v>116</v>
      </c>
      <c r="C75" s="236">
        <v>7851.7050101799168</v>
      </c>
      <c r="D75" s="236" t="s">
        <v>1761</v>
      </c>
      <c r="E75" s="255"/>
      <c r="F75" s="243">
        <f t="shared" si="2"/>
        <v>0.51790533928380866</v>
      </c>
      <c r="G75" s="243" t="str">
        <f t="shared" si="3"/>
        <v/>
      </c>
    </row>
    <row r="76" spans="1:7" x14ac:dyDescent="0.25">
      <c r="A76" s="215" t="s">
        <v>84</v>
      </c>
      <c r="B76" s="255" t="s">
        <v>118</v>
      </c>
      <c r="C76" s="236">
        <v>3912.1204881500125</v>
      </c>
      <c r="D76" s="236" t="s">
        <v>1761</v>
      </c>
      <c r="E76" s="255"/>
      <c r="F76" s="243">
        <f t="shared" si="2"/>
        <v>0.25804689377753948</v>
      </c>
      <c r="G76" s="243" t="str">
        <f t="shared" si="3"/>
        <v/>
      </c>
    </row>
    <row r="77" spans="1:7" x14ac:dyDescent="0.25">
      <c r="A77" s="215" t="s">
        <v>85</v>
      </c>
      <c r="B77" s="256" t="s">
        <v>64</v>
      </c>
      <c r="C77" s="246">
        <f>SUM(C70:C76)</f>
        <v>15160.502150909928</v>
      </c>
      <c r="D77" s="246">
        <f>SUM(D70:D76)</f>
        <v>0</v>
      </c>
      <c r="E77" s="230"/>
      <c r="F77" s="247">
        <f>SUM(F70:F76)</f>
        <v>1</v>
      </c>
      <c r="G77" s="247">
        <f>SUM(G70:G76)</f>
        <v>0</v>
      </c>
    </row>
    <row r="78" spans="1:7" x14ac:dyDescent="0.25">
      <c r="A78" s="215" t="s">
        <v>87</v>
      </c>
      <c r="B78" s="257" t="s">
        <v>88</v>
      </c>
      <c r="C78" s="246"/>
      <c r="D78" s="246"/>
      <c r="E78" s="230"/>
      <c r="F78" s="243">
        <f>IF($C$77=0,"",IF(C78="[for completion]","",C78/$C$77))</f>
        <v>0</v>
      </c>
      <c r="G78" s="243" t="str">
        <f t="shared" ref="G78:G87" si="4">IF($D$77=0,"",IF(D78="[for completion]","",D78/$D$77))</f>
        <v/>
      </c>
    </row>
    <row r="79" spans="1:7" x14ac:dyDescent="0.25">
      <c r="A79" s="215" t="s">
        <v>89</v>
      </c>
      <c r="B79" s="257" t="s">
        <v>90</v>
      </c>
      <c r="C79" s="246"/>
      <c r="D79" s="246"/>
      <c r="E79" s="230"/>
      <c r="F79" s="243">
        <f t="shared" ref="F79:F87" si="5">IF($C$77=0,"",IF(C79="[for completion]","",C79/$C$77))</f>
        <v>0</v>
      </c>
      <c r="G79" s="243" t="str">
        <f t="shared" si="4"/>
        <v/>
      </c>
    </row>
    <row r="80" spans="1:7" x14ac:dyDescent="0.25">
      <c r="A80" s="215" t="s">
        <v>91</v>
      </c>
      <c r="B80" s="257" t="s">
        <v>1762</v>
      </c>
      <c r="C80" s="246"/>
      <c r="D80" s="246"/>
      <c r="E80" s="230"/>
      <c r="F80" s="243">
        <f t="shared" si="5"/>
        <v>0</v>
      </c>
      <c r="G80" s="243" t="str">
        <f t="shared" si="4"/>
        <v/>
      </c>
    </row>
    <row r="81" spans="1:7" x14ac:dyDescent="0.25">
      <c r="A81" s="215" t="s">
        <v>92</v>
      </c>
      <c r="B81" s="257" t="s">
        <v>93</v>
      </c>
      <c r="C81" s="246"/>
      <c r="D81" s="246"/>
      <c r="E81" s="230"/>
      <c r="F81" s="243">
        <f t="shared" si="5"/>
        <v>0</v>
      </c>
      <c r="G81" s="243" t="str">
        <f t="shared" si="4"/>
        <v/>
      </c>
    </row>
    <row r="82" spans="1:7" x14ac:dyDescent="0.25">
      <c r="A82" s="215" t="s">
        <v>94</v>
      </c>
      <c r="B82" s="257" t="s">
        <v>1763</v>
      </c>
      <c r="C82" s="246"/>
      <c r="D82" s="246"/>
      <c r="E82" s="230"/>
      <c r="F82" s="243">
        <f t="shared" si="5"/>
        <v>0</v>
      </c>
      <c r="G82" s="243" t="str">
        <f t="shared" si="4"/>
        <v/>
      </c>
    </row>
    <row r="83" spans="1:7" x14ac:dyDescent="0.25">
      <c r="A83" s="215" t="s">
        <v>95</v>
      </c>
      <c r="B83" s="257"/>
      <c r="C83" s="242"/>
      <c r="D83" s="242"/>
      <c r="E83" s="230"/>
      <c r="F83" s="244"/>
      <c r="G83" s="244"/>
    </row>
    <row r="84" spans="1:7" x14ac:dyDescent="0.25">
      <c r="A84" s="215" t="s">
        <v>96</v>
      </c>
      <c r="B84" s="257"/>
      <c r="C84" s="242"/>
      <c r="D84" s="242"/>
      <c r="E84" s="230"/>
      <c r="F84" s="244"/>
      <c r="G84" s="244"/>
    </row>
    <row r="85" spans="1:7" x14ac:dyDescent="0.25">
      <c r="A85" s="215" t="s">
        <v>97</v>
      </c>
      <c r="B85" s="257"/>
      <c r="C85" s="242"/>
      <c r="D85" s="242"/>
      <c r="E85" s="230"/>
      <c r="F85" s="244"/>
      <c r="G85" s="244"/>
    </row>
    <row r="86" spans="1:7" x14ac:dyDescent="0.25">
      <c r="A86" s="215" t="s">
        <v>98</v>
      </c>
      <c r="B86" s="256"/>
      <c r="C86" s="242"/>
      <c r="D86" s="242"/>
      <c r="E86" s="230"/>
      <c r="F86" s="244">
        <f t="shared" si="5"/>
        <v>0</v>
      </c>
      <c r="G86" s="244" t="str">
        <f t="shared" si="4"/>
        <v/>
      </c>
    </row>
    <row r="87" spans="1:7" x14ac:dyDescent="0.25">
      <c r="A87" s="215" t="s">
        <v>1764</v>
      </c>
      <c r="B87" s="257"/>
      <c r="C87" s="242"/>
      <c r="D87" s="242"/>
      <c r="E87" s="230"/>
      <c r="F87" s="244">
        <f t="shared" si="5"/>
        <v>0</v>
      </c>
      <c r="G87" s="244" t="str">
        <f t="shared" si="4"/>
        <v/>
      </c>
    </row>
    <row r="88" spans="1:7" x14ac:dyDescent="0.25">
      <c r="A88" s="232"/>
      <c r="B88" s="233" t="s">
        <v>99</v>
      </c>
      <c r="C88" s="239" t="s">
        <v>1765</v>
      </c>
      <c r="D88" s="239" t="s">
        <v>100</v>
      </c>
      <c r="E88" s="234"/>
      <c r="F88" s="235" t="s">
        <v>1766</v>
      </c>
      <c r="G88" s="232" t="s">
        <v>101</v>
      </c>
    </row>
    <row r="89" spans="1:7" x14ac:dyDescent="0.25">
      <c r="A89" s="215" t="s">
        <v>102</v>
      </c>
      <c r="B89" s="230" t="s">
        <v>75</v>
      </c>
      <c r="C89" s="236">
        <v>6.7340083382966061</v>
      </c>
      <c r="D89" s="252">
        <v>7.7340083382966061</v>
      </c>
      <c r="E89" s="226"/>
      <c r="F89" s="258"/>
      <c r="G89" s="259"/>
    </row>
    <row r="90" spans="1:7" x14ac:dyDescent="0.25">
      <c r="B90" s="230"/>
      <c r="C90" s="252"/>
      <c r="D90" s="252"/>
      <c r="E90" s="226"/>
      <c r="F90" s="258"/>
      <c r="G90" s="259"/>
    </row>
    <row r="91" spans="1:7" x14ac:dyDescent="0.25">
      <c r="B91" s="230" t="s">
        <v>103</v>
      </c>
      <c r="C91" s="260"/>
      <c r="D91" s="260"/>
      <c r="E91" s="226"/>
      <c r="F91" s="259"/>
      <c r="G91" s="259"/>
    </row>
    <row r="92" spans="1:7" x14ac:dyDescent="0.25">
      <c r="A92" s="215" t="s">
        <v>104</v>
      </c>
      <c r="B92" s="230" t="s">
        <v>77</v>
      </c>
      <c r="C92" s="252"/>
      <c r="D92" s="252"/>
      <c r="E92" s="226"/>
      <c r="F92" s="259"/>
      <c r="G92" s="259"/>
    </row>
    <row r="93" spans="1:7" x14ac:dyDescent="0.25">
      <c r="A93" s="215" t="s">
        <v>105</v>
      </c>
      <c r="B93" s="255" t="s">
        <v>106</v>
      </c>
      <c r="C93" s="236">
        <v>0</v>
      </c>
      <c r="D93" s="252">
        <v>0</v>
      </c>
      <c r="E93" s="255"/>
      <c r="F93" s="243">
        <f>IF($C$100=0,"",IF(C93="[for completion]","",IF(C93="","",C93/$C$100)))</f>
        <v>0</v>
      </c>
      <c r="G93" s="243">
        <f>IF($D$100=0,"",IF(D93="[Mark as ND1 if not relevant]","",IF(D93="","",D93/$D$100)))</f>
        <v>0</v>
      </c>
    </row>
    <row r="94" spans="1:7" x14ac:dyDescent="0.25">
      <c r="A94" s="215" t="s">
        <v>107</v>
      </c>
      <c r="B94" s="255" t="s">
        <v>108</v>
      </c>
      <c r="C94" s="236">
        <v>0</v>
      </c>
      <c r="D94" s="252">
        <v>0</v>
      </c>
      <c r="E94" s="255"/>
      <c r="F94" s="243">
        <f t="shared" ref="F94:F99" si="6">IF($C$100=0,"",IF(C94="[for completion]","",IF(C94="","",C94/$C$100)))</f>
        <v>0</v>
      </c>
      <c r="G94" s="243">
        <f t="shared" ref="G94:G99" si="7">IF($D$100=0,"",IF(D94="[Mark as ND1 if not relevant]","",IF(D94="","",D94/$D$100)))</f>
        <v>0</v>
      </c>
    </row>
    <row r="95" spans="1:7" x14ac:dyDescent="0.25">
      <c r="A95" s="215" t="s">
        <v>109</v>
      </c>
      <c r="B95" s="255" t="s">
        <v>110</v>
      </c>
      <c r="C95" s="236">
        <v>0</v>
      </c>
      <c r="D95" s="252">
        <v>0</v>
      </c>
      <c r="E95" s="255"/>
      <c r="F95" s="243">
        <f t="shared" si="6"/>
        <v>0</v>
      </c>
      <c r="G95" s="243">
        <f t="shared" si="7"/>
        <v>0</v>
      </c>
    </row>
    <row r="96" spans="1:7" x14ac:dyDescent="0.25">
      <c r="A96" s="215" t="s">
        <v>111</v>
      </c>
      <c r="B96" s="255" t="s">
        <v>112</v>
      </c>
      <c r="C96" s="236">
        <v>0</v>
      </c>
      <c r="D96" s="252">
        <v>0</v>
      </c>
      <c r="E96" s="255"/>
      <c r="F96" s="243">
        <f t="shared" si="6"/>
        <v>0</v>
      </c>
      <c r="G96" s="243">
        <f t="shared" si="7"/>
        <v>0</v>
      </c>
    </row>
    <row r="97" spans="1:7" x14ac:dyDescent="0.25">
      <c r="A97" s="215" t="s">
        <v>113</v>
      </c>
      <c r="B97" s="255" t="s">
        <v>114</v>
      </c>
      <c r="C97" s="236">
        <v>2500</v>
      </c>
      <c r="D97" s="252">
        <v>0</v>
      </c>
      <c r="E97" s="255"/>
      <c r="F97" s="243">
        <f t="shared" si="6"/>
        <v>0.21739130434782608</v>
      </c>
      <c r="G97" s="243">
        <f t="shared" si="7"/>
        <v>0</v>
      </c>
    </row>
    <row r="98" spans="1:7" x14ac:dyDescent="0.25">
      <c r="A98" s="215" t="s">
        <v>115</v>
      </c>
      <c r="B98" s="255" t="s">
        <v>116</v>
      </c>
      <c r="C98" s="236">
        <v>9000</v>
      </c>
      <c r="D98" s="252">
        <v>11500</v>
      </c>
      <c r="E98" s="255"/>
      <c r="F98" s="243">
        <f t="shared" si="6"/>
        <v>0.78260869565217395</v>
      </c>
      <c r="G98" s="243">
        <f t="shared" si="7"/>
        <v>1</v>
      </c>
    </row>
    <row r="99" spans="1:7" x14ac:dyDescent="0.25">
      <c r="A99" s="215" t="s">
        <v>117</v>
      </c>
      <c r="B99" s="255" t="s">
        <v>118</v>
      </c>
      <c r="C99" s="236">
        <v>0</v>
      </c>
      <c r="D99" s="252">
        <v>0</v>
      </c>
      <c r="E99" s="255"/>
      <c r="F99" s="243">
        <f t="shared" si="6"/>
        <v>0</v>
      </c>
      <c r="G99" s="243">
        <f t="shared" si="7"/>
        <v>0</v>
      </c>
    </row>
    <row r="100" spans="1:7" x14ac:dyDescent="0.25">
      <c r="A100" s="215" t="s">
        <v>119</v>
      </c>
      <c r="B100" s="256" t="s">
        <v>64</v>
      </c>
      <c r="C100" s="246">
        <f>SUM(C93:C99)</f>
        <v>11500</v>
      </c>
      <c r="D100" s="246">
        <f>SUM(D93:D99)</f>
        <v>11500</v>
      </c>
      <c r="E100" s="230"/>
      <c r="F100" s="247">
        <f>SUM(F93:F99)</f>
        <v>1</v>
      </c>
      <c r="G100" s="247">
        <f>SUM(G93:G99)</f>
        <v>1</v>
      </c>
    </row>
    <row r="101" spans="1:7" x14ac:dyDescent="0.25">
      <c r="A101" s="215" t="s">
        <v>120</v>
      </c>
      <c r="B101" s="257" t="s">
        <v>88</v>
      </c>
      <c r="C101" s="246"/>
      <c r="D101" s="246"/>
      <c r="E101" s="230"/>
      <c r="F101" s="243">
        <f t="shared" ref="F101:F105" si="8">IF($C$100=0,"",IF(C101="[for completion]","",C101/$C$100))</f>
        <v>0</v>
      </c>
      <c r="G101" s="243">
        <f t="shared" ref="G101:G105" si="9">IF($D$100=0,"",IF(D101="[for completion]","",D101/$D$100))</f>
        <v>0</v>
      </c>
    </row>
    <row r="102" spans="1:7" x14ac:dyDescent="0.25">
      <c r="A102" s="215" t="s">
        <v>121</v>
      </c>
      <c r="B102" s="257" t="s">
        <v>90</v>
      </c>
      <c r="C102" s="246"/>
      <c r="D102" s="246"/>
      <c r="E102" s="230"/>
      <c r="F102" s="243">
        <f t="shared" si="8"/>
        <v>0</v>
      </c>
      <c r="G102" s="243">
        <f t="shared" si="9"/>
        <v>0</v>
      </c>
    </row>
    <row r="103" spans="1:7" x14ac:dyDescent="0.25">
      <c r="A103" s="215" t="s">
        <v>122</v>
      </c>
      <c r="B103" s="257" t="s">
        <v>1762</v>
      </c>
      <c r="C103" s="246"/>
      <c r="D103" s="246"/>
      <c r="E103" s="230"/>
      <c r="F103" s="243">
        <f t="shared" si="8"/>
        <v>0</v>
      </c>
      <c r="G103" s="243">
        <f t="shared" si="9"/>
        <v>0</v>
      </c>
    </row>
    <row r="104" spans="1:7" x14ac:dyDescent="0.25">
      <c r="A104" s="215" t="s">
        <v>123</v>
      </c>
      <c r="B104" s="257" t="s">
        <v>93</v>
      </c>
      <c r="C104" s="246"/>
      <c r="D104" s="246"/>
      <c r="E104" s="230"/>
      <c r="F104" s="243">
        <f t="shared" si="8"/>
        <v>0</v>
      </c>
      <c r="G104" s="243">
        <f t="shared" si="9"/>
        <v>0</v>
      </c>
    </row>
    <row r="105" spans="1:7" x14ac:dyDescent="0.25">
      <c r="A105" s="215" t="s">
        <v>124</v>
      </c>
      <c r="B105" s="257" t="s">
        <v>1763</v>
      </c>
      <c r="C105" s="246"/>
      <c r="D105" s="246"/>
      <c r="E105" s="230"/>
      <c r="F105" s="243">
        <f t="shared" si="8"/>
        <v>0</v>
      </c>
      <c r="G105" s="243">
        <f t="shared" si="9"/>
        <v>0</v>
      </c>
    </row>
    <row r="106" spans="1:7" x14ac:dyDescent="0.25">
      <c r="A106" s="215" t="s">
        <v>125</v>
      </c>
      <c r="B106" s="257"/>
      <c r="C106" s="242"/>
      <c r="D106" s="242"/>
      <c r="E106" s="230"/>
      <c r="F106" s="244"/>
      <c r="G106" s="244"/>
    </row>
    <row r="107" spans="1:7" x14ac:dyDescent="0.25">
      <c r="A107" s="215" t="s">
        <v>126</v>
      </c>
      <c r="B107" s="257"/>
      <c r="C107" s="242"/>
      <c r="D107" s="242"/>
      <c r="E107" s="230"/>
      <c r="F107" s="244"/>
      <c r="G107" s="244"/>
    </row>
    <row r="108" spans="1:7" x14ac:dyDescent="0.25">
      <c r="A108" s="215" t="s">
        <v>127</v>
      </c>
      <c r="B108" s="256"/>
      <c r="C108" s="242"/>
      <c r="D108" s="242"/>
      <c r="E108" s="230"/>
      <c r="F108" s="244"/>
      <c r="G108" s="244"/>
    </row>
    <row r="109" spans="1:7" x14ac:dyDescent="0.25">
      <c r="A109" s="215" t="s">
        <v>128</v>
      </c>
      <c r="B109" s="257"/>
      <c r="C109" s="242"/>
      <c r="D109" s="242"/>
      <c r="E109" s="230"/>
      <c r="F109" s="244"/>
      <c r="G109" s="244"/>
    </row>
    <row r="110" spans="1:7" x14ac:dyDescent="0.25">
      <c r="A110" s="215" t="s">
        <v>129</v>
      </c>
      <c r="B110" s="257"/>
      <c r="C110" s="242"/>
      <c r="D110" s="242"/>
      <c r="E110" s="230"/>
      <c r="F110" s="244"/>
      <c r="G110" s="244"/>
    </row>
    <row r="111" spans="1:7" x14ac:dyDescent="0.25">
      <c r="A111" s="232"/>
      <c r="B111" s="261" t="s">
        <v>1767</v>
      </c>
      <c r="C111" s="235" t="s">
        <v>130</v>
      </c>
      <c r="D111" s="235" t="s">
        <v>131</v>
      </c>
      <c r="E111" s="234"/>
      <c r="F111" s="235" t="s">
        <v>132</v>
      </c>
      <c r="G111" s="235" t="s">
        <v>133</v>
      </c>
    </row>
    <row r="112" spans="1:7" x14ac:dyDescent="0.25">
      <c r="A112" s="215" t="s">
        <v>134</v>
      </c>
      <c r="B112" s="230" t="s">
        <v>1</v>
      </c>
      <c r="C112" s="236">
        <v>15160.502150910308</v>
      </c>
      <c r="D112" s="262">
        <f>C112</f>
        <v>15160.502150910308</v>
      </c>
      <c r="E112" s="244"/>
      <c r="F112" s="243">
        <f>IF($C$129=0,"",IF(C112="[for completion]","",IF(C112="","",C112/$C$129)))</f>
        <v>1</v>
      </c>
      <c r="G112" s="243">
        <f>IF($D$129=0,"",IF(D112="[for completion]","",IF(D112="","",D112/$D$129)))</f>
        <v>1</v>
      </c>
    </row>
    <row r="113" spans="1:7" x14ac:dyDescent="0.25">
      <c r="A113" s="215" t="s">
        <v>136</v>
      </c>
      <c r="B113" s="230" t="s">
        <v>145</v>
      </c>
      <c r="C113" s="236">
        <v>0</v>
      </c>
      <c r="D113" s="236">
        <v>0</v>
      </c>
      <c r="E113" s="244"/>
      <c r="F113" s="243">
        <f t="shared" ref="F113:F128" si="10">IF($C$129=0,"",IF(C113="[for completion]","",IF(C113="","",C113/$C$129)))</f>
        <v>0</v>
      </c>
      <c r="G113" s="243">
        <f t="shared" ref="G113:G128" si="11">IF($D$129=0,"",IF(D113="[for completion]","",IF(D113="","",D113/$D$129)))</f>
        <v>0</v>
      </c>
    </row>
    <row r="114" spans="1:7" x14ac:dyDescent="0.25">
      <c r="A114" s="215" t="s">
        <v>138</v>
      </c>
      <c r="B114" s="230" t="s">
        <v>149</v>
      </c>
      <c r="C114" s="236">
        <v>0</v>
      </c>
      <c r="D114" s="236">
        <v>0</v>
      </c>
      <c r="E114" s="244"/>
      <c r="F114" s="243">
        <f t="shared" si="10"/>
        <v>0</v>
      </c>
      <c r="G114" s="243">
        <f t="shared" si="11"/>
        <v>0</v>
      </c>
    </row>
    <row r="115" spans="1:7" x14ac:dyDescent="0.25">
      <c r="A115" s="215" t="s">
        <v>140</v>
      </c>
      <c r="B115" s="230" t="s">
        <v>147</v>
      </c>
      <c r="C115" s="236">
        <v>0</v>
      </c>
      <c r="D115" s="236">
        <v>0</v>
      </c>
      <c r="E115" s="244"/>
      <c r="F115" s="243">
        <f t="shared" si="10"/>
        <v>0</v>
      </c>
      <c r="G115" s="243">
        <f t="shared" si="11"/>
        <v>0</v>
      </c>
    </row>
    <row r="116" spans="1:7" x14ac:dyDescent="0.25">
      <c r="A116" s="215" t="s">
        <v>142</v>
      </c>
      <c r="B116" s="230" t="s">
        <v>143</v>
      </c>
      <c r="C116" s="236">
        <v>0</v>
      </c>
      <c r="D116" s="236">
        <v>0</v>
      </c>
      <c r="E116" s="244"/>
      <c r="F116" s="243">
        <f t="shared" si="10"/>
        <v>0</v>
      </c>
      <c r="G116" s="243">
        <f t="shared" si="11"/>
        <v>0</v>
      </c>
    </row>
    <row r="117" spans="1:7" x14ac:dyDescent="0.25">
      <c r="A117" s="215" t="s">
        <v>144</v>
      </c>
      <c r="B117" s="230" t="s">
        <v>151</v>
      </c>
      <c r="C117" s="236">
        <v>0</v>
      </c>
      <c r="D117" s="236">
        <v>0</v>
      </c>
      <c r="E117" s="230"/>
      <c r="F117" s="243">
        <f t="shared" si="10"/>
        <v>0</v>
      </c>
      <c r="G117" s="243">
        <f t="shared" si="11"/>
        <v>0</v>
      </c>
    </row>
    <row r="118" spans="1:7" x14ac:dyDescent="0.25">
      <c r="A118" s="215" t="s">
        <v>146</v>
      </c>
      <c r="B118" s="230" t="s">
        <v>153</v>
      </c>
      <c r="C118" s="236">
        <v>0</v>
      </c>
      <c r="D118" s="236">
        <v>0</v>
      </c>
      <c r="E118" s="230"/>
      <c r="F118" s="243">
        <f t="shared" si="10"/>
        <v>0</v>
      </c>
      <c r="G118" s="243">
        <f t="shared" si="11"/>
        <v>0</v>
      </c>
    </row>
    <row r="119" spans="1:7" x14ac:dyDescent="0.25">
      <c r="A119" s="215" t="s">
        <v>148</v>
      </c>
      <c r="B119" s="230" t="s">
        <v>139</v>
      </c>
      <c r="C119" s="236">
        <v>0</v>
      </c>
      <c r="D119" s="236">
        <v>0</v>
      </c>
      <c r="E119" s="230"/>
      <c r="F119" s="243">
        <f t="shared" si="10"/>
        <v>0</v>
      </c>
      <c r="G119" s="243">
        <f t="shared" si="11"/>
        <v>0</v>
      </c>
    </row>
    <row r="120" spans="1:7" x14ac:dyDescent="0.25">
      <c r="A120" s="215" t="s">
        <v>150</v>
      </c>
      <c r="B120" s="230" t="s">
        <v>155</v>
      </c>
      <c r="C120" s="236">
        <v>0</v>
      </c>
      <c r="D120" s="236">
        <v>0</v>
      </c>
      <c r="E120" s="230"/>
      <c r="F120" s="243">
        <f t="shared" si="10"/>
        <v>0</v>
      </c>
      <c r="G120" s="243">
        <f t="shared" si="11"/>
        <v>0</v>
      </c>
    </row>
    <row r="121" spans="1:7" x14ac:dyDescent="0.25">
      <c r="A121" s="215" t="s">
        <v>152</v>
      </c>
      <c r="B121" s="230" t="s">
        <v>1768</v>
      </c>
      <c r="C121" s="236">
        <v>0</v>
      </c>
      <c r="D121" s="236">
        <v>0</v>
      </c>
      <c r="E121" s="230"/>
      <c r="F121" s="243">
        <f t="shared" si="10"/>
        <v>0</v>
      </c>
      <c r="G121" s="243">
        <f t="shared" si="11"/>
        <v>0</v>
      </c>
    </row>
    <row r="122" spans="1:7" x14ac:dyDescent="0.25">
      <c r="A122" s="215" t="s">
        <v>154</v>
      </c>
      <c r="B122" s="230" t="s">
        <v>157</v>
      </c>
      <c r="C122" s="236">
        <v>0</v>
      </c>
      <c r="D122" s="236">
        <v>0</v>
      </c>
      <c r="E122" s="230"/>
      <c r="F122" s="243">
        <f t="shared" si="10"/>
        <v>0</v>
      </c>
      <c r="G122" s="243">
        <f t="shared" si="11"/>
        <v>0</v>
      </c>
    </row>
    <row r="123" spans="1:7" x14ac:dyDescent="0.25">
      <c r="A123" s="215" t="s">
        <v>156</v>
      </c>
      <c r="B123" s="230" t="s">
        <v>141</v>
      </c>
      <c r="C123" s="236">
        <v>0</v>
      </c>
      <c r="D123" s="236">
        <v>0</v>
      </c>
      <c r="E123" s="230"/>
      <c r="F123" s="243">
        <f t="shared" si="10"/>
        <v>0</v>
      </c>
      <c r="G123" s="243">
        <f t="shared" si="11"/>
        <v>0</v>
      </c>
    </row>
    <row r="124" spans="1:7" x14ac:dyDescent="0.25">
      <c r="A124" s="215" t="s">
        <v>158</v>
      </c>
      <c r="B124" s="255" t="s">
        <v>1769</v>
      </c>
      <c r="C124" s="236">
        <v>0</v>
      </c>
      <c r="D124" s="236">
        <v>0</v>
      </c>
      <c r="E124" s="230"/>
      <c r="F124" s="243">
        <f t="shared" si="10"/>
        <v>0</v>
      </c>
      <c r="G124" s="243">
        <f t="shared" si="11"/>
        <v>0</v>
      </c>
    </row>
    <row r="125" spans="1:7" x14ac:dyDescent="0.25">
      <c r="A125" s="215" t="s">
        <v>160</v>
      </c>
      <c r="B125" s="230" t="s">
        <v>159</v>
      </c>
      <c r="C125" s="236">
        <v>0</v>
      </c>
      <c r="D125" s="236">
        <v>0</v>
      </c>
      <c r="E125" s="230"/>
      <c r="F125" s="243">
        <f t="shared" si="10"/>
        <v>0</v>
      </c>
      <c r="G125" s="243">
        <f t="shared" si="11"/>
        <v>0</v>
      </c>
    </row>
    <row r="126" spans="1:7" x14ac:dyDescent="0.25">
      <c r="A126" s="215" t="s">
        <v>162</v>
      </c>
      <c r="B126" s="230" t="s">
        <v>161</v>
      </c>
      <c r="C126" s="236">
        <v>0</v>
      </c>
      <c r="D126" s="236">
        <v>0</v>
      </c>
      <c r="E126" s="230"/>
      <c r="F126" s="243">
        <f t="shared" si="10"/>
        <v>0</v>
      </c>
      <c r="G126" s="243">
        <f t="shared" si="11"/>
        <v>0</v>
      </c>
    </row>
    <row r="127" spans="1:7" x14ac:dyDescent="0.25">
      <c r="A127" s="215" t="s">
        <v>163</v>
      </c>
      <c r="B127" s="230" t="s">
        <v>137</v>
      </c>
      <c r="C127" s="236">
        <v>0</v>
      </c>
      <c r="D127" s="236">
        <v>0</v>
      </c>
      <c r="E127" s="230"/>
      <c r="F127" s="243">
        <f t="shared" si="10"/>
        <v>0</v>
      </c>
      <c r="G127" s="243">
        <f t="shared" si="11"/>
        <v>0</v>
      </c>
    </row>
    <row r="128" spans="1:7" x14ac:dyDescent="0.25">
      <c r="A128" s="215" t="s">
        <v>1770</v>
      </c>
      <c r="B128" s="230" t="s">
        <v>62</v>
      </c>
      <c r="C128" s="236">
        <v>0</v>
      </c>
      <c r="D128" s="236">
        <v>0</v>
      </c>
      <c r="E128" s="230"/>
      <c r="F128" s="243">
        <f t="shared" si="10"/>
        <v>0</v>
      </c>
      <c r="G128" s="243">
        <f t="shared" si="11"/>
        <v>0</v>
      </c>
    </row>
    <row r="129" spans="1:7" x14ac:dyDescent="0.25">
      <c r="A129" s="215" t="s">
        <v>1771</v>
      </c>
      <c r="B129" s="256" t="s">
        <v>64</v>
      </c>
      <c r="C129" s="236">
        <f>SUM(C112:C128)</f>
        <v>15160.502150910308</v>
      </c>
      <c r="D129" s="236">
        <f>SUM(D112:D128)</f>
        <v>15160.502150910308</v>
      </c>
      <c r="E129" s="230"/>
      <c r="F129" s="241">
        <f>SUM(F112:F128)</f>
        <v>1</v>
      </c>
      <c r="G129" s="241">
        <f>SUM(G112:G128)</f>
        <v>1</v>
      </c>
    </row>
    <row r="130" spans="1:7" x14ac:dyDescent="0.25">
      <c r="A130" s="215" t="s">
        <v>164</v>
      </c>
      <c r="B130" s="248" t="s">
        <v>165</v>
      </c>
      <c r="C130" s="236"/>
      <c r="D130" s="236"/>
      <c r="E130" s="230"/>
      <c r="F130" s="243" t="str">
        <f>IF($C$129=0,"",IF(C130="[for completion]","",IF(C130="","",C130/$C$129)))</f>
        <v/>
      </c>
      <c r="G130" s="243" t="str">
        <f>IF($D$129=0,"",IF(D130="[for completion]","",IF(D130="","",D130/$D$129)))</f>
        <v/>
      </c>
    </row>
    <row r="131" spans="1:7" x14ac:dyDescent="0.25">
      <c r="A131" s="215" t="s">
        <v>166</v>
      </c>
      <c r="B131" s="248" t="s">
        <v>165</v>
      </c>
      <c r="C131" s="236"/>
      <c r="D131" s="236"/>
      <c r="E131" s="230"/>
      <c r="F131" s="243">
        <f t="shared" ref="F131:F136" si="12">IF($C$129=0,"",IF(C131="[for completion]","",C131/$C$129))</f>
        <v>0</v>
      </c>
      <c r="G131" s="243">
        <f t="shared" ref="G131:G136" si="13">IF($D$129=0,"",IF(D131="[for completion]","",D131/$D$129))</f>
        <v>0</v>
      </c>
    </row>
    <row r="132" spans="1:7" x14ac:dyDescent="0.25">
      <c r="A132" s="215" t="s">
        <v>167</v>
      </c>
      <c r="B132" s="248" t="s">
        <v>165</v>
      </c>
      <c r="C132" s="236"/>
      <c r="D132" s="236"/>
      <c r="E132" s="230"/>
      <c r="F132" s="243">
        <f t="shared" si="12"/>
        <v>0</v>
      </c>
      <c r="G132" s="243">
        <f t="shared" si="13"/>
        <v>0</v>
      </c>
    </row>
    <row r="133" spans="1:7" x14ac:dyDescent="0.25">
      <c r="A133" s="215" t="s">
        <v>168</v>
      </c>
      <c r="B133" s="248" t="s">
        <v>165</v>
      </c>
      <c r="C133" s="236"/>
      <c r="D133" s="236"/>
      <c r="E133" s="230"/>
      <c r="F133" s="243">
        <f t="shared" si="12"/>
        <v>0</v>
      </c>
      <c r="G133" s="243">
        <f t="shared" si="13"/>
        <v>0</v>
      </c>
    </row>
    <row r="134" spans="1:7" x14ac:dyDescent="0.25">
      <c r="A134" s="215" t="s">
        <v>169</v>
      </c>
      <c r="B134" s="248" t="s">
        <v>165</v>
      </c>
      <c r="C134" s="236"/>
      <c r="D134" s="236"/>
      <c r="E134" s="230"/>
      <c r="F134" s="243">
        <f t="shared" si="12"/>
        <v>0</v>
      </c>
      <c r="G134" s="243">
        <f t="shared" si="13"/>
        <v>0</v>
      </c>
    </row>
    <row r="135" spans="1:7" x14ac:dyDescent="0.25">
      <c r="A135" s="215" t="s">
        <v>170</v>
      </c>
      <c r="B135" s="248" t="s">
        <v>165</v>
      </c>
      <c r="C135" s="236"/>
      <c r="D135" s="236"/>
      <c r="E135" s="230"/>
      <c r="F135" s="243">
        <f t="shared" si="12"/>
        <v>0</v>
      </c>
      <c r="G135" s="243">
        <f t="shared" si="13"/>
        <v>0</v>
      </c>
    </row>
    <row r="136" spans="1:7" x14ac:dyDescent="0.25">
      <c r="A136" s="215" t="s">
        <v>171</v>
      </c>
      <c r="B136" s="248" t="s">
        <v>165</v>
      </c>
      <c r="C136" s="236"/>
      <c r="D136" s="236"/>
      <c r="E136" s="230"/>
      <c r="F136" s="243">
        <f t="shared" si="12"/>
        <v>0</v>
      </c>
      <c r="G136" s="243">
        <f t="shared" si="13"/>
        <v>0</v>
      </c>
    </row>
    <row r="137" spans="1:7" x14ac:dyDescent="0.25">
      <c r="A137" s="232"/>
      <c r="B137" s="233" t="s">
        <v>172</v>
      </c>
      <c r="C137" s="235" t="s">
        <v>130</v>
      </c>
      <c r="D137" s="235" t="s">
        <v>131</v>
      </c>
      <c r="E137" s="234"/>
      <c r="F137" s="235" t="s">
        <v>132</v>
      </c>
      <c r="G137" s="235" t="s">
        <v>133</v>
      </c>
    </row>
    <row r="138" spans="1:7" x14ac:dyDescent="0.25">
      <c r="A138" s="215" t="s">
        <v>173</v>
      </c>
      <c r="B138" s="230" t="s">
        <v>1</v>
      </c>
      <c r="C138" s="262">
        <v>11500</v>
      </c>
      <c r="D138" s="262">
        <f>C138</f>
        <v>11500</v>
      </c>
      <c r="E138" s="244"/>
      <c r="F138" s="243">
        <f>IF($C$155=0,"",IF(C138="[for completion]","",IF(C138="","",C138/$C$155)))</f>
        <v>1</v>
      </c>
      <c r="G138" s="243">
        <f>IF($D$155=0,"",IF(D138="[for completion]","",IF(D138="","",D138/$D$155)))</f>
        <v>1</v>
      </c>
    </row>
    <row r="139" spans="1:7" x14ac:dyDescent="0.25">
      <c r="A139" s="215" t="s">
        <v>174</v>
      </c>
      <c r="B139" s="230" t="s">
        <v>145</v>
      </c>
      <c r="C139" s="236">
        <v>0</v>
      </c>
      <c r="D139" s="236">
        <v>0</v>
      </c>
      <c r="E139" s="244"/>
      <c r="F139" s="243">
        <f t="shared" ref="F139:F154" si="14">IF($C$155=0,"",IF(C139="[for completion]","",IF(C139="","",C139/$C$155)))</f>
        <v>0</v>
      </c>
      <c r="G139" s="243">
        <f t="shared" ref="G139:G154" si="15">IF($D$155=0,"",IF(D139="[for completion]","",IF(D139="","",D139/$D$155)))</f>
        <v>0</v>
      </c>
    </row>
    <row r="140" spans="1:7" x14ac:dyDescent="0.25">
      <c r="A140" s="215" t="s">
        <v>175</v>
      </c>
      <c r="B140" s="230" t="s">
        <v>149</v>
      </c>
      <c r="C140" s="236">
        <v>0</v>
      </c>
      <c r="D140" s="236">
        <v>0</v>
      </c>
      <c r="E140" s="244"/>
      <c r="F140" s="243">
        <f t="shared" si="14"/>
        <v>0</v>
      </c>
      <c r="G140" s="243">
        <f t="shared" si="15"/>
        <v>0</v>
      </c>
    </row>
    <row r="141" spans="1:7" x14ac:dyDescent="0.25">
      <c r="A141" s="215" t="s">
        <v>176</v>
      </c>
      <c r="B141" s="230" t="s">
        <v>147</v>
      </c>
      <c r="C141" s="236">
        <v>0</v>
      </c>
      <c r="D141" s="236">
        <v>0</v>
      </c>
      <c r="E141" s="244"/>
      <c r="F141" s="243">
        <f t="shared" si="14"/>
        <v>0</v>
      </c>
      <c r="G141" s="243">
        <f t="shared" si="15"/>
        <v>0</v>
      </c>
    </row>
    <row r="142" spans="1:7" x14ac:dyDescent="0.25">
      <c r="A142" s="215" t="s">
        <v>177</v>
      </c>
      <c r="B142" s="230" t="s">
        <v>143</v>
      </c>
      <c r="C142" s="236">
        <v>0</v>
      </c>
      <c r="D142" s="236">
        <v>0</v>
      </c>
      <c r="E142" s="244"/>
      <c r="F142" s="243">
        <f t="shared" si="14"/>
        <v>0</v>
      </c>
      <c r="G142" s="243">
        <f t="shared" si="15"/>
        <v>0</v>
      </c>
    </row>
    <row r="143" spans="1:7" x14ac:dyDescent="0.25">
      <c r="A143" s="215" t="s">
        <v>178</v>
      </c>
      <c r="B143" s="230" t="s">
        <v>151</v>
      </c>
      <c r="C143" s="236">
        <v>0</v>
      </c>
      <c r="D143" s="236">
        <v>0</v>
      </c>
      <c r="E143" s="230"/>
      <c r="F143" s="243">
        <f t="shared" si="14"/>
        <v>0</v>
      </c>
      <c r="G143" s="243">
        <f t="shared" si="15"/>
        <v>0</v>
      </c>
    </row>
    <row r="144" spans="1:7" x14ac:dyDescent="0.25">
      <c r="A144" s="215" t="s">
        <v>179</v>
      </c>
      <c r="B144" s="230" t="s">
        <v>153</v>
      </c>
      <c r="C144" s="236">
        <v>0</v>
      </c>
      <c r="D144" s="236">
        <v>0</v>
      </c>
      <c r="E144" s="230"/>
      <c r="F144" s="243">
        <f t="shared" si="14"/>
        <v>0</v>
      </c>
      <c r="G144" s="243">
        <f t="shared" si="15"/>
        <v>0</v>
      </c>
    </row>
    <row r="145" spans="1:7" x14ac:dyDescent="0.25">
      <c r="A145" s="215" t="s">
        <v>180</v>
      </c>
      <c r="B145" s="230" t="s">
        <v>139</v>
      </c>
      <c r="C145" s="236">
        <v>0</v>
      </c>
      <c r="D145" s="236">
        <v>0</v>
      </c>
      <c r="E145" s="230"/>
      <c r="F145" s="243">
        <f t="shared" si="14"/>
        <v>0</v>
      </c>
      <c r="G145" s="243">
        <f t="shared" si="15"/>
        <v>0</v>
      </c>
    </row>
    <row r="146" spans="1:7" x14ac:dyDescent="0.25">
      <c r="A146" s="215" t="s">
        <v>181</v>
      </c>
      <c r="B146" s="230" t="s">
        <v>155</v>
      </c>
      <c r="C146" s="236">
        <v>0</v>
      </c>
      <c r="D146" s="236">
        <v>0</v>
      </c>
      <c r="E146" s="230"/>
      <c r="F146" s="243">
        <f t="shared" si="14"/>
        <v>0</v>
      </c>
      <c r="G146" s="243">
        <f t="shared" si="15"/>
        <v>0</v>
      </c>
    </row>
    <row r="147" spans="1:7" x14ac:dyDescent="0.25">
      <c r="A147" s="215" t="s">
        <v>182</v>
      </c>
      <c r="B147" s="230" t="s">
        <v>1768</v>
      </c>
      <c r="C147" s="236">
        <v>0</v>
      </c>
      <c r="D147" s="236">
        <v>0</v>
      </c>
      <c r="E147" s="230"/>
      <c r="F147" s="243">
        <f t="shared" si="14"/>
        <v>0</v>
      </c>
      <c r="G147" s="243">
        <f t="shared" si="15"/>
        <v>0</v>
      </c>
    </row>
    <row r="148" spans="1:7" x14ac:dyDescent="0.25">
      <c r="A148" s="215" t="s">
        <v>183</v>
      </c>
      <c r="B148" s="230" t="s">
        <v>157</v>
      </c>
      <c r="C148" s="236">
        <v>0</v>
      </c>
      <c r="D148" s="236">
        <v>0</v>
      </c>
      <c r="E148" s="230"/>
      <c r="F148" s="243">
        <f t="shared" si="14"/>
        <v>0</v>
      </c>
      <c r="G148" s="243">
        <f t="shared" si="15"/>
        <v>0</v>
      </c>
    </row>
    <row r="149" spans="1:7" x14ac:dyDescent="0.25">
      <c r="A149" s="215" t="s">
        <v>184</v>
      </c>
      <c r="B149" s="230" t="s">
        <v>141</v>
      </c>
      <c r="C149" s="236">
        <v>0</v>
      </c>
      <c r="D149" s="236">
        <v>0</v>
      </c>
      <c r="E149" s="230"/>
      <c r="F149" s="243">
        <f t="shared" si="14"/>
        <v>0</v>
      </c>
      <c r="G149" s="243">
        <f t="shared" si="15"/>
        <v>0</v>
      </c>
    </row>
    <row r="150" spans="1:7" x14ac:dyDescent="0.25">
      <c r="A150" s="215" t="s">
        <v>185</v>
      </c>
      <c r="B150" s="255" t="s">
        <v>1769</v>
      </c>
      <c r="C150" s="236">
        <v>0</v>
      </c>
      <c r="D150" s="236">
        <v>0</v>
      </c>
      <c r="E150" s="230"/>
      <c r="F150" s="243">
        <f t="shared" si="14"/>
        <v>0</v>
      </c>
      <c r="G150" s="243">
        <f t="shared" si="15"/>
        <v>0</v>
      </c>
    </row>
    <row r="151" spans="1:7" x14ac:dyDescent="0.25">
      <c r="A151" s="215" t="s">
        <v>186</v>
      </c>
      <c r="B151" s="230" t="s">
        <v>159</v>
      </c>
      <c r="C151" s="236">
        <v>0</v>
      </c>
      <c r="D151" s="236">
        <v>0</v>
      </c>
      <c r="E151" s="230"/>
      <c r="F151" s="243">
        <f t="shared" si="14"/>
        <v>0</v>
      </c>
      <c r="G151" s="243">
        <f t="shared" si="15"/>
        <v>0</v>
      </c>
    </row>
    <row r="152" spans="1:7" x14ac:dyDescent="0.25">
      <c r="A152" s="215" t="s">
        <v>187</v>
      </c>
      <c r="B152" s="230" t="s">
        <v>161</v>
      </c>
      <c r="C152" s="236">
        <v>0</v>
      </c>
      <c r="D152" s="236">
        <v>0</v>
      </c>
      <c r="E152" s="230"/>
      <c r="F152" s="243">
        <f t="shared" si="14"/>
        <v>0</v>
      </c>
      <c r="G152" s="243">
        <f t="shared" si="15"/>
        <v>0</v>
      </c>
    </row>
    <row r="153" spans="1:7" x14ac:dyDescent="0.25">
      <c r="A153" s="215" t="s">
        <v>188</v>
      </c>
      <c r="B153" s="230" t="s">
        <v>137</v>
      </c>
      <c r="C153" s="236">
        <v>0</v>
      </c>
      <c r="D153" s="236">
        <v>0</v>
      </c>
      <c r="E153" s="230"/>
      <c r="F153" s="243">
        <f t="shared" si="14"/>
        <v>0</v>
      </c>
      <c r="G153" s="243">
        <f t="shared" si="15"/>
        <v>0</v>
      </c>
    </row>
    <row r="154" spans="1:7" x14ac:dyDescent="0.25">
      <c r="A154" s="215" t="s">
        <v>1772</v>
      </c>
      <c r="B154" s="230" t="s">
        <v>62</v>
      </c>
      <c r="C154" s="236">
        <v>0</v>
      </c>
      <c r="D154" s="236">
        <v>0</v>
      </c>
      <c r="E154" s="230"/>
      <c r="F154" s="243">
        <f t="shared" si="14"/>
        <v>0</v>
      </c>
      <c r="G154" s="243">
        <f t="shared" si="15"/>
        <v>0</v>
      </c>
    </row>
    <row r="155" spans="1:7" x14ac:dyDescent="0.25">
      <c r="A155" s="215" t="s">
        <v>1773</v>
      </c>
      <c r="B155" s="256" t="s">
        <v>64</v>
      </c>
      <c r="C155" s="236">
        <f>SUM(C138:C154)</f>
        <v>11500</v>
      </c>
      <c r="D155" s="236">
        <f>SUM(D138:D154)</f>
        <v>11500</v>
      </c>
      <c r="E155" s="230"/>
      <c r="F155" s="241">
        <f>SUM(F138:F154)</f>
        <v>1</v>
      </c>
      <c r="G155" s="241">
        <f>SUM(G138:G154)</f>
        <v>1</v>
      </c>
    </row>
    <row r="156" spans="1:7" x14ac:dyDescent="0.25">
      <c r="A156" s="215" t="s">
        <v>189</v>
      </c>
      <c r="B156" s="248" t="s">
        <v>165</v>
      </c>
      <c r="C156" s="236"/>
      <c r="D156" s="236"/>
      <c r="E156" s="230"/>
      <c r="F156" s="243" t="str">
        <f>IF($C$155=0,"",IF(C156="[for completion]","",IF(C156="","",C156/$C$155)))</f>
        <v/>
      </c>
      <c r="G156" s="243" t="str">
        <f>IF($D$155=0,"",IF(D156="[for completion]","",IF(D156="","",D156/$D$155)))</f>
        <v/>
      </c>
    </row>
    <row r="157" spans="1:7" x14ac:dyDescent="0.25">
      <c r="A157" s="215" t="s">
        <v>190</v>
      </c>
      <c r="B157" s="248" t="s">
        <v>165</v>
      </c>
      <c r="C157" s="236"/>
      <c r="D157" s="236"/>
      <c r="E157" s="230"/>
      <c r="F157" s="243" t="str">
        <f t="shared" ref="F157:F162" si="16">IF($C$155=0,"",IF(C157="[for completion]","",IF(C157="","",C157/$C$155)))</f>
        <v/>
      </c>
      <c r="G157" s="243" t="str">
        <f t="shared" ref="G157:G162" si="17">IF($D$155=0,"",IF(D157="[for completion]","",IF(D157="","",D157/$D$155)))</f>
        <v/>
      </c>
    </row>
    <row r="158" spans="1:7" x14ac:dyDescent="0.25">
      <c r="A158" s="215" t="s">
        <v>191</v>
      </c>
      <c r="B158" s="248" t="s">
        <v>165</v>
      </c>
      <c r="C158" s="236"/>
      <c r="D158" s="236"/>
      <c r="E158" s="230"/>
      <c r="F158" s="243" t="str">
        <f t="shared" si="16"/>
        <v/>
      </c>
      <c r="G158" s="243" t="str">
        <f t="shared" si="17"/>
        <v/>
      </c>
    </row>
    <row r="159" spans="1:7" x14ac:dyDescent="0.25">
      <c r="A159" s="215" t="s">
        <v>192</v>
      </c>
      <c r="B159" s="248" t="s">
        <v>165</v>
      </c>
      <c r="C159" s="236"/>
      <c r="D159" s="236"/>
      <c r="E159" s="230"/>
      <c r="F159" s="243" t="str">
        <f t="shared" si="16"/>
        <v/>
      </c>
      <c r="G159" s="243" t="str">
        <f t="shared" si="17"/>
        <v/>
      </c>
    </row>
    <row r="160" spans="1:7" x14ac:dyDescent="0.25">
      <c r="A160" s="215" t="s">
        <v>1774</v>
      </c>
      <c r="B160" s="248" t="s">
        <v>165</v>
      </c>
      <c r="C160" s="236"/>
      <c r="D160" s="236"/>
      <c r="E160" s="230"/>
      <c r="F160" s="243" t="str">
        <f t="shared" si="16"/>
        <v/>
      </c>
      <c r="G160" s="243" t="str">
        <f t="shared" si="17"/>
        <v/>
      </c>
    </row>
    <row r="161" spans="1:7" x14ac:dyDescent="0.25">
      <c r="A161" s="215" t="s">
        <v>193</v>
      </c>
      <c r="B161" s="248" t="s">
        <v>165</v>
      </c>
      <c r="C161" s="236"/>
      <c r="D161" s="236"/>
      <c r="E161" s="230"/>
      <c r="F161" s="243" t="str">
        <f t="shared" si="16"/>
        <v/>
      </c>
      <c r="G161" s="243" t="str">
        <f t="shared" si="17"/>
        <v/>
      </c>
    </row>
    <row r="162" spans="1:7" x14ac:dyDescent="0.25">
      <c r="A162" s="215" t="s">
        <v>194</v>
      </c>
      <c r="B162" s="248" t="s">
        <v>165</v>
      </c>
      <c r="C162" s="236"/>
      <c r="D162" s="236"/>
      <c r="E162" s="230"/>
      <c r="F162" s="243" t="str">
        <f t="shared" si="16"/>
        <v/>
      </c>
      <c r="G162" s="243" t="str">
        <f t="shared" si="17"/>
        <v/>
      </c>
    </row>
    <row r="163" spans="1:7" x14ac:dyDescent="0.25">
      <c r="A163" s="232"/>
      <c r="B163" s="233" t="s">
        <v>195</v>
      </c>
      <c r="C163" s="239" t="s">
        <v>130</v>
      </c>
      <c r="D163" s="239" t="s">
        <v>131</v>
      </c>
      <c r="E163" s="234"/>
      <c r="F163" s="239" t="s">
        <v>132</v>
      </c>
      <c r="G163" s="239" t="s">
        <v>133</v>
      </c>
    </row>
    <row r="164" spans="1:7" x14ac:dyDescent="0.25">
      <c r="A164" s="215" t="s">
        <v>196</v>
      </c>
      <c r="B164" s="209" t="s">
        <v>197</v>
      </c>
      <c r="C164" s="215">
        <v>11500</v>
      </c>
      <c r="D164" s="215">
        <f>C164</f>
        <v>11500</v>
      </c>
      <c r="E164" s="263"/>
      <c r="F164" s="243">
        <f>IF($C$167=0,"",IF(C164="[for completion]","",IF(C164="","",C164/$C$167)))</f>
        <v>1</v>
      </c>
      <c r="G164" s="243">
        <f>IF($D$167=0,"",IF(D164="[for completion]","",IF(D164="","",D164/$D$167)))</f>
        <v>1</v>
      </c>
    </row>
    <row r="165" spans="1:7" x14ac:dyDescent="0.25">
      <c r="A165" s="215" t="s">
        <v>198</v>
      </c>
      <c r="B165" s="209" t="s">
        <v>199</v>
      </c>
      <c r="C165" s="215">
        <v>0</v>
      </c>
      <c r="D165" s="215">
        <f>C165</f>
        <v>0</v>
      </c>
      <c r="E165" s="263"/>
      <c r="F165" s="243">
        <f t="shared" ref="F165:F166" si="18">IF($C$167=0,"",IF(C165="[for completion]","",IF(C165="","",C165/$C$167)))</f>
        <v>0</v>
      </c>
      <c r="G165" s="243">
        <f t="shared" ref="G165:G166" si="19">IF($D$167=0,"",IF(D165="[for completion]","",IF(D165="","",D165/$D$167)))</f>
        <v>0</v>
      </c>
    </row>
    <row r="166" spans="1:7" x14ac:dyDescent="0.25">
      <c r="A166" s="215" t="s">
        <v>200</v>
      </c>
      <c r="B166" s="209" t="s">
        <v>62</v>
      </c>
      <c r="C166" s="215">
        <v>0</v>
      </c>
      <c r="D166" s="215">
        <f>C166</f>
        <v>0</v>
      </c>
      <c r="E166" s="263"/>
      <c r="F166" s="243">
        <f t="shared" si="18"/>
        <v>0</v>
      </c>
      <c r="G166" s="243">
        <f t="shared" si="19"/>
        <v>0</v>
      </c>
    </row>
    <row r="167" spans="1:7" x14ac:dyDescent="0.25">
      <c r="A167" s="215" t="s">
        <v>201</v>
      </c>
      <c r="B167" s="264" t="s">
        <v>64</v>
      </c>
      <c r="C167" s="265">
        <f>SUM(C164:C166)</f>
        <v>11500</v>
      </c>
      <c r="D167" s="265">
        <f>SUM(D164:D166)</f>
        <v>11500</v>
      </c>
      <c r="E167" s="263"/>
      <c r="F167" s="266">
        <f>SUM(F164:F166)</f>
        <v>1</v>
      </c>
      <c r="G167" s="266">
        <f>SUM(G164:G166)</f>
        <v>1</v>
      </c>
    </row>
    <row r="168" spans="1:7" x14ac:dyDescent="0.25">
      <c r="A168" s="215" t="s">
        <v>202</v>
      </c>
      <c r="B168" s="264"/>
      <c r="C168" s="265"/>
      <c r="D168" s="265"/>
      <c r="E168" s="263"/>
      <c r="F168" s="263"/>
      <c r="G168" s="255"/>
    </row>
    <row r="169" spans="1:7" x14ac:dyDescent="0.25">
      <c r="A169" s="215" t="s">
        <v>203</v>
      </c>
      <c r="B169" s="264"/>
      <c r="C169" s="265"/>
      <c r="D169" s="265"/>
      <c r="E169" s="263"/>
      <c r="F169" s="263"/>
      <c r="G169" s="255"/>
    </row>
    <row r="170" spans="1:7" x14ac:dyDescent="0.25">
      <c r="A170" s="215" t="s">
        <v>204</v>
      </c>
      <c r="B170" s="264"/>
      <c r="C170" s="265"/>
      <c r="D170" s="265"/>
      <c r="E170" s="263"/>
      <c r="F170" s="263"/>
      <c r="G170" s="255"/>
    </row>
    <row r="171" spans="1:7" x14ac:dyDescent="0.25">
      <c r="A171" s="215" t="s">
        <v>205</v>
      </c>
      <c r="B171" s="264"/>
      <c r="C171" s="265"/>
      <c r="D171" s="265"/>
      <c r="E171" s="263"/>
      <c r="F171" s="263"/>
      <c r="G171" s="255"/>
    </row>
    <row r="172" spans="1:7" x14ac:dyDescent="0.25">
      <c r="A172" s="215" t="s">
        <v>206</v>
      </c>
      <c r="B172" s="264"/>
      <c r="C172" s="265"/>
      <c r="D172" s="265"/>
      <c r="E172" s="263"/>
      <c r="F172" s="263"/>
      <c r="G172" s="255"/>
    </row>
    <row r="173" spans="1:7" x14ac:dyDescent="0.25">
      <c r="A173" s="232"/>
      <c r="B173" s="233" t="s">
        <v>207</v>
      </c>
      <c r="C173" s="232" t="s">
        <v>50</v>
      </c>
      <c r="D173" s="232"/>
      <c r="E173" s="234"/>
      <c r="F173" s="235" t="s">
        <v>208</v>
      </c>
      <c r="G173" s="235"/>
    </row>
    <row r="174" spans="1:7" x14ac:dyDescent="0.25">
      <c r="A174" s="215" t="s">
        <v>209</v>
      </c>
      <c r="B174" s="230" t="s">
        <v>210</v>
      </c>
      <c r="C174" s="215">
        <v>0</v>
      </c>
      <c r="D174" s="226"/>
      <c r="E174" s="218"/>
      <c r="F174" s="243">
        <f>IF($C$179=0,"",IF(C174="[for completion]","",C174/$C$179))</f>
        <v>0</v>
      </c>
      <c r="G174" s="244"/>
    </row>
    <row r="175" spans="1:7" ht="30" x14ac:dyDescent="0.25">
      <c r="A175" s="215" t="s">
        <v>211</v>
      </c>
      <c r="B175" s="230" t="s">
        <v>212</v>
      </c>
      <c r="C175" s="215">
        <v>91.5</v>
      </c>
      <c r="E175" s="250"/>
      <c r="F175" s="243">
        <f>IF($C$179=0,"",IF(C175="[for completion]","",C175/$C$179))</f>
        <v>1</v>
      </c>
      <c r="G175" s="244"/>
    </row>
    <row r="176" spans="1:7" x14ac:dyDescent="0.25">
      <c r="A176" s="215" t="s">
        <v>213</v>
      </c>
      <c r="B176" s="230" t="s">
        <v>214</v>
      </c>
      <c r="C176" s="215">
        <v>0</v>
      </c>
      <c r="E176" s="250"/>
      <c r="F176" s="243"/>
      <c r="G176" s="244"/>
    </row>
    <row r="177" spans="1:7" x14ac:dyDescent="0.25">
      <c r="A177" s="215" t="s">
        <v>215</v>
      </c>
      <c r="B177" s="230" t="s">
        <v>216</v>
      </c>
      <c r="C177" s="215">
        <v>0</v>
      </c>
      <c r="E177" s="250"/>
      <c r="F177" s="243">
        <f t="shared" ref="F177:F187" si="20">IF($C$179=0,"",IF(C177="[for completion]","",C177/$C$179))</f>
        <v>0</v>
      </c>
      <c r="G177" s="244"/>
    </row>
    <row r="178" spans="1:7" x14ac:dyDescent="0.25">
      <c r="A178" s="215" t="s">
        <v>217</v>
      </c>
      <c r="B178" s="230" t="s">
        <v>62</v>
      </c>
      <c r="C178" s="215">
        <v>0</v>
      </c>
      <c r="E178" s="250"/>
      <c r="F178" s="243">
        <f t="shared" si="20"/>
        <v>0</v>
      </c>
      <c r="G178" s="244"/>
    </row>
    <row r="179" spans="1:7" x14ac:dyDescent="0.25">
      <c r="A179" s="215" t="s">
        <v>218</v>
      </c>
      <c r="B179" s="256" t="s">
        <v>64</v>
      </c>
      <c r="C179" s="246">
        <f>SUM(C174:C178)</f>
        <v>91.5</v>
      </c>
      <c r="E179" s="250"/>
      <c r="F179" s="247">
        <f>SUM(F174:F178)</f>
        <v>1</v>
      </c>
      <c r="G179" s="244"/>
    </row>
    <row r="180" spans="1:7" x14ac:dyDescent="0.25">
      <c r="A180" s="215" t="s">
        <v>219</v>
      </c>
      <c r="B180" s="267" t="s">
        <v>220</v>
      </c>
      <c r="C180" s="236"/>
      <c r="E180" s="250"/>
      <c r="F180" s="243">
        <f t="shared" si="20"/>
        <v>0</v>
      </c>
      <c r="G180" s="244"/>
    </row>
    <row r="181" spans="1:7" ht="30" x14ac:dyDescent="0.25">
      <c r="A181" s="215" t="s">
        <v>221</v>
      </c>
      <c r="B181" s="267" t="s">
        <v>222</v>
      </c>
      <c r="C181" s="268"/>
      <c r="D181" s="267"/>
      <c r="E181" s="267"/>
      <c r="F181" s="243">
        <f t="shared" si="20"/>
        <v>0</v>
      </c>
      <c r="G181" s="267"/>
    </row>
    <row r="182" spans="1:7" ht="30" x14ac:dyDescent="0.25">
      <c r="A182" s="215" t="s">
        <v>223</v>
      </c>
      <c r="B182" s="267" t="s">
        <v>224</v>
      </c>
      <c r="C182" s="236"/>
      <c r="E182" s="250"/>
      <c r="F182" s="243">
        <f t="shared" si="20"/>
        <v>0</v>
      </c>
      <c r="G182" s="244"/>
    </row>
    <row r="183" spans="1:7" x14ac:dyDescent="0.25">
      <c r="A183" s="215" t="s">
        <v>225</v>
      </c>
      <c r="B183" s="267" t="s">
        <v>226</v>
      </c>
      <c r="C183" s="236"/>
      <c r="E183" s="250"/>
      <c r="F183" s="243">
        <f t="shared" si="20"/>
        <v>0</v>
      </c>
      <c r="G183" s="244"/>
    </row>
    <row r="184" spans="1:7" ht="30" x14ac:dyDescent="0.25">
      <c r="A184" s="215" t="s">
        <v>227</v>
      </c>
      <c r="B184" s="267" t="s">
        <v>228</v>
      </c>
      <c r="C184" s="268"/>
      <c r="D184" s="267"/>
      <c r="E184" s="267"/>
      <c r="F184" s="243">
        <f t="shared" si="20"/>
        <v>0</v>
      </c>
      <c r="G184" s="267"/>
    </row>
    <row r="185" spans="1:7" ht="30" x14ac:dyDescent="0.25">
      <c r="A185" s="215" t="s">
        <v>229</v>
      </c>
      <c r="B185" s="267" t="s">
        <v>230</v>
      </c>
      <c r="C185" s="236"/>
      <c r="E185" s="250"/>
      <c r="F185" s="243">
        <f t="shared" si="20"/>
        <v>0</v>
      </c>
      <c r="G185" s="244"/>
    </row>
    <row r="186" spans="1:7" x14ac:dyDescent="0.25">
      <c r="A186" s="215" t="s">
        <v>231</v>
      </c>
      <c r="B186" s="267" t="s">
        <v>232</v>
      </c>
      <c r="C186" s="236"/>
      <c r="E186" s="250"/>
      <c r="F186" s="243">
        <f t="shared" si="20"/>
        <v>0</v>
      </c>
      <c r="G186" s="244"/>
    </row>
    <row r="187" spans="1:7" x14ac:dyDescent="0.25">
      <c r="A187" s="215" t="s">
        <v>233</v>
      </c>
      <c r="B187" s="267" t="s">
        <v>234</v>
      </c>
      <c r="C187" s="236"/>
      <c r="E187" s="250"/>
      <c r="F187" s="243">
        <f t="shared" si="20"/>
        <v>0</v>
      </c>
      <c r="G187" s="244"/>
    </row>
    <row r="188" spans="1:7" x14ac:dyDescent="0.25">
      <c r="A188" s="215" t="s">
        <v>235</v>
      </c>
      <c r="B188" s="267"/>
      <c r="E188" s="250"/>
      <c r="F188" s="244"/>
      <c r="G188" s="244"/>
    </row>
    <row r="189" spans="1:7" x14ac:dyDescent="0.25">
      <c r="A189" s="215" t="s">
        <v>236</v>
      </c>
      <c r="B189" s="267"/>
      <c r="E189" s="250"/>
      <c r="F189" s="244"/>
      <c r="G189" s="244"/>
    </row>
    <row r="190" spans="1:7" x14ac:dyDescent="0.25">
      <c r="A190" s="215" t="s">
        <v>237</v>
      </c>
      <c r="B190" s="267"/>
      <c r="E190" s="250"/>
      <c r="F190" s="244"/>
      <c r="G190" s="244"/>
    </row>
    <row r="191" spans="1:7" x14ac:dyDescent="0.25">
      <c r="A191" s="215" t="s">
        <v>238</v>
      </c>
      <c r="B191" s="248"/>
      <c r="E191" s="250"/>
      <c r="F191" s="244"/>
      <c r="G191" s="244"/>
    </row>
    <row r="192" spans="1:7" x14ac:dyDescent="0.25">
      <c r="A192" s="232"/>
      <c r="B192" s="233" t="s">
        <v>239</v>
      </c>
      <c r="C192" s="232" t="s">
        <v>50</v>
      </c>
      <c r="D192" s="232"/>
      <c r="E192" s="234"/>
      <c r="F192" s="235" t="s">
        <v>208</v>
      </c>
      <c r="G192" s="235"/>
    </row>
    <row r="193" spans="1:7" x14ac:dyDescent="0.25">
      <c r="A193" s="215" t="s">
        <v>240</v>
      </c>
      <c r="B193" s="230" t="s">
        <v>241</v>
      </c>
      <c r="C193" s="215">
        <v>91.5</v>
      </c>
      <c r="E193" s="242"/>
      <c r="F193" s="243">
        <f t="shared" ref="F193:F206" si="21">IF($C$208=0,"",IF(C193="[for completion]","",C193/$C$208))</f>
        <v>1</v>
      </c>
      <c r="G193" s="244"/>
    </row>
    <row r="194" spans="1:7" x14ac:dyDescent="0.25">
      <c r="A194" s="215" t="s">
        <v>242</v>
      </c>
      <c r="B194" s="230" t="s">
        <v>243</v>
      </c>
      <c r="C194" s="215">
        <v>0</v>
      </c>
      <c r="E194" s="250"/>
      <c r="F194" s="243">
        <f t="shared" si="21"/>
        <v>0</v>
      </c>
      <c r="G194" s="250"/>
    </row>
    <row r="195" spans="1:7" x14ac:dyDescent="0.25">
      <c r="A195" s="215" t="s">
        <v>244</v>
      </c>
      <c r="B195" s="230" t="s">
        <v>245</v>
      </c>
      <c r="C195" s="215">
        <v>0</v>
      </c>
      <c r="E195" s="250"/>
      <c r="F195" s="243">
        <f t="shared" si="21"/>
        <v>0</v>
      </c>
      <c r="G195" s="250"/>
    </row>
    <row r="196" spans="1:7" x14ac:dyDescent="0.25">
      <c r="A196" s="215" t="s">
        <v>246</v>
      </c>
      <c r="B196" s="230" t="s">
        <v>247</v>
      </c>
      <c r="C196" s="215">
        <v>0</v>
      </c>
      <c r="E196" s="250"/>
      <c r="F196" s="243">
        <f t="shared" si="21"/>
        <v>0</v>
      </c>
      <c r="G196" s="250"/>
    </row>
    <row r="197" spans="1:7" x14ac:dyDescent="0.25">
      <c r="A197" s="215" t="s">
        <v>248</v>
      </c>
      <c r="B197" s="230" t="s">
        <v>249</v>
      </c>
      <c r="C197" s="215">
        <v>0</v>
      </c>
      <c r="E197" s="250"/>
      <c r="F197" s="243">
        <f t="shared" si="21"/>
        <v>0</v>
      </c>
      <c r="G197" s="250"/>
    </row>
    <row r="198" spans="1:7" x14ac:dyDescent="0.25">
      <c r="A198" s="215" t="s">
        <v>250</v>
      </c>
      <c r="B198" s="230" t="s">
        <v>251</v>
      </c>
      <c r="C198" s="215">
        <v>0</v>
      </c>
      <c r="E198" s="250"/>
      <c r="F198" s="243">
        <f t="shared" si="21"/>
        <v>0</v>
      </c>
      <c r="G198" s="250"/>
    </row>
    <row r="199" spans="1:7" x14ac:dyDescent="0.25">
      <c r="A199" s="215" t="s">
        <v>252</v>
      </c>
      <c r="B199" s="230" t="s">
        <v>253</v>
      </c>
      <c r="C199" s="215">
        <v>0</v>
      </c>
      <c r="E199" s="250"/>
      <c r="F199" s="243">
        <f t="shared" si="21"/>
        <v>0</v>
      </c>
      <c r="G199" s="250"/>
    </row>
    <row r="200" spans="1:7" x14ac:dyDescent="0.25">
      <c r="A200" s="215" t="s">
        <v>254</v>
      </c>
      <c r="B200" s="230" t="s">
        <v>255</v>
      </c>
      <c r="C200" s="215">
        <v>0</v>
      </c>
      <c r="E200" s="250"/>
      <c r="F200" s="243">
        <f t="shared" si="21"/>
        <v>0</v>
      </c>
      <c r="G200" s="250"/>
    </row>
    <row r="201" spans="1:7" x14ac:dyDescent="0.25">
      <c r="A201" s="215" t="s">
        <v>256</v>
      </c>
      <c r="B201" s="230" t="s">
        <v>257</v>
      </c>
      <c r="C201" s="215">
        <v>0</v>
      </c>
      <c r="E201" s="250"/>
      <c r="F201" s="243">
        <f t="shared" si="21"/>
        <v>0</v>
      </c>
      <c r="G201" s="250"/>
    </row>
    <row r="202" spans="1:7" x14ac:dyDescent="0.25">
      <c r="A202" s="215" t="s">
        <v>258</v>
      </c>
      <c r="B202" s="230" t="s">
        <v>259</v>
      </c>
      <c r="C202" s="215">
        <v>0</v>
      </c>
      <c r="E202" s="250"/>
      <c r="F202" s="243">
        <f t="shared" si="21"/>
        <v>0</v>
      </c>
      <c r="G202" s="250"/>
    </row>
    <row r="203" spans="1:7" x14ac:dyDescent="0.25">
      <c r="A203" s="215" t="s">
        <v>260</v>
      </c>
      <c r="B203" s="230" t="s">
        <v>261</v>
      </c>
      <c r="C203" s="215">
        <v>0</v>
      </c>
      <c r="E203" s="250"/>
      <c r="F203" s="243">
        <f t="shared" si="21"/>
        <v>0</v>
      </c>
      <c r="G203" s="250"/>
    </row>
    <row r="204" spans="1:7" x14ac:dyDescent="0.25">
      <c r="A204" s="215" t="s">
        <v>262</v>
      </c>
      <c r="B204" s="230" t="s">
        <v>263</v>
      </c>
      <c r="C204" s="215">
        <v>0</v>
      </c>
      <c r="E204" s="250"/>
      <c r="F204" s="243">
        <f t="shared" si="21"/>
        <v>0</v>
      </c>
      <c r="G204" s="250"/>
    </row>
    <row r="205" spans="1:7" x14ac:dyDescent="0.25">
      <c r="A205" s="215" t="s">
        <v>264</v>
      </c>
      <c r="B205" s="230" t="s">
        <v>265</v>
      </c>
      <c r="C205" s="215">
        <v>0</v>
      </c>
      <c r="E205" s="250"/>
      <c r="F205" s="243">
        <f t="shared" si="21"/>
        <v>0</v>
      </c>
      <c r="G205" s="250"/>
    </row>
    <row r="206" spans="1:7" x14ac:dyDescent="0.25">
      <c r="A206" s="215" t="s">
        <v>266</v>
      </c>
      <c r="B206" s="230" t="s">
        <v>62</v>
      </c>
      <c r="C206" s="215">
        <v>0</v>
      </c>
      <c r="E206" s="250"/>
      <c r="F206" s="243">
        <f t="shared" si="21"/>
        <v>0</v>
      </c>
      <c r="G206" s="250"/>
    </row>
    <row r="207" spans="1:7" x14ac:dyDescent="0.25">
      <c r="A207" s="215" t="s">
        <v>267</v>
      </c>
      <c r="B207" s="245" t="s">
        <v>268</v>
      </c>
      <c r="C207" s="215">
        <v>91.5</v>
      </c>
      <c r="E207" s="250"/>
      <c r="F207" s="243"/>
      <c r="G207" s="250"/>
    </row>
    <row r="208" spans="1:7" x14ac:dyDescent="0.25">
      <c r="A208" s="215" t="s">
        <v>269</v>
      </c>
      <c r="B208" s="256" t="s">
        <v>64</v>
      </c>
      <c r="C208" s="246">
        <f>SUM(C193:C206)</f>
        <v>91.5</v>
      </c>
      <c r="D208" s="230"/>
      <c r="E208" s="250"/>
      <c r="F208" s="247">
        <f>SUM(F193:F206)</f>
        <v>1</v>
      </c>
      <c r="G208" s="250"/>
    </row>
    <row r="209" spans="1:7" x14ac:dyDescent="0.25">
      <c r="A209" s="215" t="s">
        <v>270</v>
      </c>
      <c r="B209" s="248" t="s">
        <v>165</v>
      </c>
      <c r="C209" s="236"/>
      <c r="E209" s="250"/>
      <c r="F209" s="243">
        <f>IF($C$208=0,"",IF(C209="[for completion]","",C209/$C$208))</f>
        <v>0</v>
      </c>
      <c r="G209" s="250"/>
    </row>
    <row r="210" spans="1:7" x14ac:dyDescent="0.25">
      <c r="A210" s="215" t="s">
        <v>1775</v>
      </c>
      <c r="B210" s="248" t="s">
        <v>165</v>
      </c>
      <c r="C210" s="236"/>
      <c r="E210" s="250"/>
      <c r="F210" s="243">
        <f t="shared" ref="F210:F215" si="22">IF($C$208=0,"",IF(C210="[for completion]","",C210/$C$208))</f>
        <v>0</v>
      </c>
      <c r="G210" s="250"/>
    </row>
    <row r="211" spans="1:7" x14ac:dyDescent="0.25">
      <c r="A211" s="215" t="s">
        <v>271</v>
      </c>
      <c r="B211" s="248" t="s">
        <v>165</v>
      </c>
      <c r="C211" s="236"/>
      <c r="E211" s="250"/>
      <c r="F211" s="243">
        <f t="shared" si="22"/>
        <v>0</v>
      </c>
      <c r="G211" s="250"/>
    </row>
    <row r="212" spans="1:7" x14ac:dyDescent="0.25">
      <c r="A212" s="215" t="s">
        <v>272</v>
      </c>
      <c r="B212" s="248" t="s">
        <v>165</v>
      </c>
      <c r="C212" s="236"/>
      <c r="E212" s="250"/>
      <c r="F212" s="243">
        <f t="shared" si="22"/>
        <v>0</v>
      </c>
      <c r="G212" s="250"/>
    </row>
    <row r="213" spans="1:7" x14ac:dyDescent="0.25">
      <c r="A213" s="215" t="s">
        <v>273</v>
      </c>
      <c r="B213" s="248" t="s">
        <v>165</v>
      </c>
      <c r="C213" s="236"/>
      <c r="E213" s="250"/>
      <c r="F213" s="243">
        <f t="shared" si="22"/>
        <v>0</v>
      </c>
      <c r="G213" s="250"/>
    </row>
    <row r="214" spans="1:7" x14ac:dyDescent="0.25">
      <c r="A214" s="215" t="s">
        <v>274</v>
      </c>
      <c r="B214" s="248" t="s">
        <v>165</v>
      </c>
      <c r="C214" s="236"/>
      <c r="E214" s="250"/>
      <c r="F214" s="243">
        <f t="shared" si="22"/>
        <v>0</v>
      </c>
      <c r="G214" s="250"/>
    </row>
    <row r="215" spans="1:7" x14ac:dyDescent="0.25">
      <c r="A215" s="215" t="s">
        <v>275</v>
      </c>
      <c r="B215" s="248" t="s">
        <v>165</v>
      </c>
      <c r="C215" s="236"/>
      <c r="E215" s="250"/>
      <c r="F215" s="243">
        <f t="shared" si="22"/>
        <v>0</v>
      </c>
      <c r="G215" s="250"/>
    </row>
    <row r="216" spans="1:7" x14ac:dyDescent="0.25">
      <c r="A216" s="232"/>
      <c r="B216" s="233" t="s">
        <v>1776</v>
      </c>
      <c r="C216" s="232" t="s">
        <v>50</v>
      </c>
      <c r="D216" s="232"/>
      <c r="E216" s="234"/>
      <c r="F216" s="235" t="s">
        <v>276</v>
      </c>
      <c r="G216" s="235" t="s">
        <v>277</v>
      </c>
    </row>
    <row r="217" spans="1:7" x14ac:dyDescent="0.25">
      <c r="A217" s="215" t="s">
        <v>278</v>
      </c>
      <c r="B217" s="255" t="s">
        <v>279</v>
      </c>
      <c r="C217" s="215">
        <v>91.5</v>
      </c>
      <c r="E217" s="263"/>
      <c r="F217" s="243">
        <f>IF($C$38=0,"",IF(C217="[for completion]","",IF(C217="","",C217/$C$38)))</f>
        <v>6.0354201390689305E-3</v>
      </c>
      <c r="G217" s="243">
        <f>IF($C$39=0,"",IF(C217="[for completion]","",IF(C217="","",C217/$C$39)))</f>
        <v>7.9565217391304351E-3</v>
      </c>
    </row>
    <row r="218" spans="1:7" x14ac:dyDescent="0.25">
      <c r="A218" s="215" t="s">
        <v>280</v>
      </c>
      <c r="B218" s="255" t="s">
        <v>281</v>
      </c>
      <c r="C218" s="215">
        <v>0</v>
      </c>
      <c r="E218" s="263"/>
      <c r="F218" s="243">
        <f t="shared" ref="F218:F219" si="23">IF($C$38=0,"",IF(C218="[for completion]","",IF(C218="","",C218/$C$38)))</f>
        <v>0</v>
      </c>
      <c r="G218" s="243">
        <f t="shared" ref="G218:G219" si="24">IF($C$39=0,"",IF(C218="[for completion]","",IF(C218="","",C218/$C$39)))</f>
        <v>0</v>
      </c>
    </row>
    <row r="219" spans="1:7" x14ac:dyDescent="0.25">
      <c r="A219" s="215" t="s">
        <v>282</v>
      </c>
      <c r="B219" s="255" t="s">
        <v>62</v>
      </c>
      <c r="C219" s="215">
        <v>0</v>
      </c>
      <c r="E219" s="263"/>
      <c r="F219" s="243">
        <f t="shared" si="23"/>
        <v>0</v>
      </c>
      <c r="G219" s="243">
        <f t="shared" si="24"/>
        <v>0</v>
      </c>
    </row>
    <row r="220" spans="1:7" x14ac:dyDescent="0.25">
      <c r="A220" s="215" t="s">
        <v>283</v>
      </c>
      <c r="B220" s="256" t="s">
        <v>64</v>
      </c>
      <c r="C220" s="236">
        <f>SUM(C217:C219)</f>
        <v>91.5</v>
      </c>
      <c r="E220" s="263"/>
      <c r="F220" s="241">
        <f>SUM(F217:F219)</f>
        <v>6.0354201390689305E-3</v>
      </c>
      <c r="G220" s="241">
        <f>SUM(G217:G219)</f>
        <v>7.9565217391304351E-3</v>
      </c>
    </row>
    <row r="221" spans="1:7" x14ac:dyDescent="0.25">
      <c r="A221" s="215" t="s">
        <v>284</v>
      </c>
      <c r="B221" s="248" t="s">
        <v>165</v>
      </c>
      <c r="C221" s="236"/>
      <c r="E221" s="263"/>
      <c r="F221" s="243" t="str">
        <f t="shared" ref="F221:F227" si="25">IF($C$38=0,"",IF(C221="[for completion]","",IF(C221="","",C221/$C$38)))</f>
        <v/>
      </c>
      <c r="G221" s="243" t="str">
        <f t="shared" ref="G221:G227" si="26">IF($C$39=0,"",IF(C221="[for completion]","",IF(C221="","",C221/$C$39)))</f>
        <v/>
      </c>
    </row>
    <row r="222" spans="1:7" x14ac:dyDescent="0.25">
      <c r="A222" s="215" t="s">
        <v>285</v>
      </c>
      <c r="B222" s="248" t="s">
        <v>165</v>
      </c>
      <c r="C222" s="236"/>
      <c r="E222" s="263"/>
      <c r="F222" s="243" t="str">
        <f t="shared" si="25"/>
        <v/>
      </c>
      <c r="G222" s="243" t="str">
        <f t="shared" si="26"/>
        <v/>
      </c>
    </row>
    <row r="223" spans="1:7" x14ac:dyDescent="0.25">
      <c r="A223" s="215" t="s">
        <v>286</v>
      </c>
      <c r="B223" s="248" t="s">
        <v>165</v>
      </c>
      <c r="C223" s="236"/>
      <c r="E223" s="263"/>
      <c r="F223" s="243" t="str">
        <f t="shared" si="25"/>
        <v/>
      </c>
      <c r="G223" s="243" t="str">
        <f t="shared" si="26"/>
        <v/>
      </c>
    </row>
    <row r="224" spans="1:7" x14ac:dyDescent="0.25">
      <c r="A224" s="215" t="s">
        <v>287</v>
      </c>
      <c r="B224" s="248" t="s">
        <v>165</v>
      </c>
      <c r="C224" s="236"/>
      <c r="E224" s="263"/>
      <c r="F224" s="243" t="str">
        <f t="shared" si="25"/>
        <v/>
      </c>
      <c r="G224" s="243" t="str">
        <f t="shared" si="26"/>
        <v/>
      </c>
    </row>
    <row r="225" spans="1:7" x14ac:dyDescent="0.25">
      <c r="A225" s="215" t="s">
        <v>288</v>
      </c>
      <c r="B225" s="248" t="s">
        <v>165</v>
      </c>
      <c r="C225" s="236"/>
      <c r="E225" s="263"/>
      <c r="F225" s="243" t="str">
        <f t="shared" si="25"/>
        <v/>
      </c>
      <c r="G225" s="243" t="str">
        <f t="shared" si="26"/>
        <v/>
      </c>
    </row>
    <row r="226" spans="1:7" x14ac:dyDescent="0.25">
      <c r="A226" s="215" t="s">
        <v>289</v>
      </c>
      <c r="B226" s="248" t="s">
        <v>165</v>
      </c>
      <c r="C226" s="236"/>
      <c r="E226" s="230"/>
      <c r="F226" s="243" t="str">
        <f t="shared" si="25"/>
        <v/>
      </c>
      <c r="G226" s="243" t="str">
        <f t="shared" si="26"/>
        <v/>
      </c>
    </row>
    <row r="227" spans="1:7" x14ac:dyDescent="0.25">
      <c r="A227" s="215" t="s">
        <v>290</v>
      </c>
      <c r="B227" s="248" t="s">
        <v>165</v>
      </c>
      <c r="C227" s="236"/>
      <c r="E227" s="263"/>
      <c r="F227" s="243" t="str">
        <f t="shared" si="25"/>
        <v/>
      </c>
      <c r="G227" s="243" t="str">
        <f t="shared" si="26"/>
        <v/>
      </c>
    </row>
    <row r="228" spans="1:7" x14ac:dyDescent="0.25">
      <c r="A228" s="232"/>
      <c r="B228" s="233" t="s">
        <v>1777</v>
      </c>
      <c r="C228" s="232"/>
      <c r="D228" s="232"/>
      <c r="E228" s="234"/>
      <c r="F228" s="235"/>
      <c r="G228" s="235"/>
    </row>
    <row r="229" spans="1:7" ht="30" x14ac:dyDescent="0.25">
      <c r="A229" s="215" t="s">
        <v>291</v>
      </c>
      <c r="B229" s="230" t="s">
        <v>1778</v>
      </c>
      <c r="C229" s="269" t="s">
        <v>1779</v>
      </c>
    </row>
    <row r="230" spans="1:7" x14ac:dyDescent="0.25">
      <c r="A230" s="232"/>
      <c r="B230" s="233" t="s">
        <v>292</v>
      </c>
      <c r="C230" s="232"/>
      <c r="D230" s="232"/>
      <c r="E230" s="234"/>
      <c r="F230" s="235"/>
      <c r="G230" s="235"/>
    </row>
    <row r="231" spans="1:7" x14ac:dyDescent="0.25">
      <c r="A231" s="215" t="s">
        <v>293</v>
      </c>
      <c r="B231" s="215" t="s">
        <v>294</v>
      </c>
      <c r="C231" s="215">
        <v>0</v>
      </c>
      <c r="E231" s="230"/>
    </row>
    <row r="232" spans="1:7" x14ac:dyDescent="0.25">
      <c r="A232" s="215" t="s">
        <v>295</v>
      </c>
      <c r="B232" s="270" t="s">
        <v>296</v>
      </c>
      <c r="C232" s="215">
        <v>0</v>
      </c>
      <c r="E232" s="230"/>
    </row>
    <row r="233" spans="1:7" x14ac:dyDescent="0.25">
      <c r="A233" s="215" t="s">
        <v>297</v>
      </c>
      <c r="B233" s="270" t="s">
        <v>298</v>
      </c>
      <c r="C233" s="215">
        <v>0</v>
      </c>
      <c r="E233" s="230"/>
    </row>
    <row r="234" spans="1:7" x14ac:dyDescent="0.25">
      <c r="A234" s="215" t="s">
        <v>299</v>
      </c>
      <c r="B234" s="228" t="s">
        <v>300</v>
      </c>
      <c r="C234" s="246"/>
      <c r="D234" s="230"/>
      <c r="E234" s="230"/>
    </row>
    <row r="235" spans="1:7" x14ac:dyDescent="0.25">
      <c r="A235" s="215" t="s">
        <v>301</v>
      </c>
      <c r="B235" s="228" t="s">
        <v>302</v>
      </c>
      <c r="C235" s="246"/>
      <c r="D235" s="230"/>
      <c r="E235" s="230"/>
    </row>
    <row r="236" spans="1:7" x14ac:dyDescent="0.25">
      <c r="A236" s="215" t="s">
        <v>303</v>
      </c>
      <c r="B236" s="228" t="s">
        <v>304</v>
      </c>
      <c r="C236" s="230"/>
      <c r="D236" s="230"/>
      <c r="E236" s="230"/>
    </row>
    <row r="237" spans="1:7" x14ac:dyDescent="0.25">
      <c r="A237" s="215" t="s">
        <v>305</v>
      </c>
      <c r="C237" s="230"/>
      <c r="D237" s="230"/>
      <c r="E237" s="230"/>
    </row>
    <row r="238" spans="1:7" x14ac:dyDescent="0.25">
      <c r="A238" s="215" t="s">
        <v>306</v>
      </c>
      <c r="C238" s="230"/>
      <c r="D238" s="230"/>
      <c r="E238" s="230"/>
    </row>
    <row r="239" spans="1:7" x14ac:dyDescent="0.25">
      <c r="A239" s="232"/>
      <c r="B239" s="233" t="s">
        <v>1780</v>
      </c>
      <c r="C239" s="232"/>
      <c r="D239" s="232"/>
      <c r="E239" s="234"/>
      <c r="F239" s="235"/>
      <c r="G239" s="235"/>
    </row>
    <row r="240" spans="1:7" ht="30" x14ac:dyDescent="0.25">
      <c r="A240" s="215" t="s">
        <v>1781</v>
      </c>
      <c r="B240" s="215" t="s">
        <v>1782</v>
      </c>
      <c r="C240" s="215" t="s">
        <v>1783</v>
      </c>
      <c r="D240" s="175"/>
      <c r="E240" s="175"/>
      <c r="F240" s="175"/>
      <c r="G240" s="175"/>
    </row>
    <row r="241" spans="1:7" ht="30" x14ac:dyDescent="0.25">
      <c r="A241" s="215" t="s">
        <v>1784</v>
      </c>
      <c r="B241" s="215" t="s">
        <v>1785</v>
      </c>
      <c r="D241" s="175"/>
      <c r="E241" s="175"/>
      <c r="F241" s="175"/>
      <c r="G241" s="175"/>
    </row>
    <row r="242" spans="1:7" x14ac:dyDescent="0.25">
      <c r="A242" s="215" t="s">
        <v>1786</v>
      </c>
      <c r="B242" s="215" t="s">
        <v>1787</v>
      </c>
      <c r="C242" s="271"/>
      <c r="D242" s="175"/>
      <c r="E242" s="175"/>
      <c r="F242" s="175"/>
      <c r="G242" s="175"/>
    </row>
    <row r="243" spans="1:7" x14ac:dyDescent="0.25">
      <c r="A243" s="215" t="s">
        <v>1788</v>
      </c>
      <c r="B243" s="215" t="s">
        <v>1789</v>
      </c>
      <c r="D243" s="175"/>
      <c r="E243" s="175"/>
      <c r="F243" s="175"/>
      <c r="G243" s="175"/>
    </row>
    <row r="244" spans="1:7" x14ac:dyDescent="0.25">
      <c r="A244" s="215" t="s">
        <v>1790</v>
      </c>
      <c r="D244" s="175"/>
      <c r="E244" s="175"/>
      <c r="F244" s="175"/>
      <c r="G244" s="175"/>
    </row>
    <row r="245" spans="1:7" x14ac:dyDescent="0.25">
      <c r="A245" s="215" t="s">
        <v>1791</v>
      </c>
      <c r="D245" s="175"/>
      <c r="E245" s="175"/>
      <c r="F245" s="175"/>
      <c r="G245" s="175"/>
    </row>
    <row r="246" spans="1:7" hidden="1" outlineLevel="1" x14ac:dyDescent="0.25">
      <c r="A246" s="215" t="s">
        <v>1792</v>
      </c>
      <c r="D246" s="175"/>
      <c r="E246" s="175"/>
      <c r="F246" s="175"/>
      <c r="G246" s="175"/>
    </row>
    <row r="247" spans="1:7" hidden="1" outlineLevel="1" x14ac:dyDescent="0.25">
      <c r="A247" s="215" t="s">
        <v>1793</v>
      </c>
      <c r="D247" s="175"/>
      <c r="E247" s="175"/>
      <c r="F247" s="175"/>
      <c r="G247" s="175"/>
    </row>
    <row r="248" spans="1:7" hidden="1" outlineLevel="1" x14ac:dyDescent="0.25">
      <c r="A248" s="215" t="s">
        <v>1794</v>
      </c>
      <c r="D248" s="175"/>
      <c r="E248" s="175"/>
      <c r="F248" s="175"/>
      <c r="G248" s="175"/>
    </row>
    <row r="249" spans="1:7" hidden="1" outlineLevel="1" x14ac:dyDescent="0.25">
      <c r="A249" s="215" t="s">
        <v>1795</v>
      </c>
      <c r="D249" s="175"/>
      <c r="E249" s="175"/>
      <c r="F249" s="175"/>
      <c r="G249" s="175"/>
    </row>
    <row r="250" spans="1:7" hidden="1" outlineLevel="1" x14ac:dyDescent="0.25">
      <c r="A250" s="215" t="s">
        <v>1796</v>
      </c>
      <c r="D250" s="175"/>
      <c r="E250" s="175"/>
      <c r="F250" s="175"/>
      <c r="G250" s="175"/>
    </row>
    <row r="251" spans="1:7" hidden="1" outlineLevel="1" x14ac:dyDescent="0.25">
      <c r="A251" s="215" t="s">
        <v>1797</v>
      </c>
      <c r="D251" s="175"/>
      <c r="E251" s="175"/>
      <c r="F251" s="175"/>
      <c r="G251" s="175"/>
    </row>
    <row r="252" spans="1:7" hidden="1" outlineLevel="1" x14ac:dyDescent="0.25">
      <c r="A252" s="215" t="s">
        <v>1798</v>
      </c>
      <c r="D252" s="175"/>
      <c r="E252" s="175"/>
      <c r="F252" s="175"/>
      <c r="G252" s="175"/>
    </row>
    <row r="253" spans="1:7" hidden="1" outlineLevel="1" x14ac:dyDescent="0.25">
      <c r="A253" s="215" t="s">
        <v>1799</v>
      </c>
      <c r="D253" s="175"/>
      <c r="E253" s="175"/>
      <c r="F253" s="175"/>
      <c r="G253" s="175"/>
    </row>
    <row r="254" spans="1:7" hidden="1" outlineLevel="1" x14ac:dyDescent="0.25">
      <c r="A254" s="215" t="s">
        <v>1800</v>
      </c>
      <c r="D254" s="175"/>
      <c r="E254" s="175"/>
      <c r="F254" s="175"/>
      <c r="G254" s="175"/>
    </row>
    <row r="255" spans="1:7" hidden="1" outlineLevel="1" x14ac:dyDescent="0.25">
      <c r="A255" s="215" t="s">
        <v>1801</v>
      </c>
      <c r="D255" s="175"/>
      <c r="E255" s="175"/>
      <c r="F255" s="175"/>
      <c r="G255" s="175"/>
    </row>
    <row r="256" spans="1:7" hidden="1" outlineLevel="1" x14ac:dyDescent="0.25">
      <c r="A256" s="215" t="s">
        <v>1802</v>
      </c>
      <c r="D256" s="175"/>
      <c r="E256" s="175"/>
      <c r="F256" s="175"/>
      <c r="G256" s="175"/>
    </row>
    <row r="257" spans="1:7" hidden="1" outlineLevel="1" x14ac:dyDescent="0.25">
      <c r="A257" s="215" t="s">
        <v>1803</v>
      </c>
      <c r="D257" s="175"/>
      <c r="E257" s="175"/>
      <c r="F257" s="175"/>
      <c r="G257" s="175"/>
    </row>
    <row r="258" spans="1:7" hidden="1" outlineLevel="1" x14ac:dyDescent="0.25">
      <c r="A258" s="215" t="s">
        <v>1804</v>
      </c>
      <c r="D258" s="175"/>
      <c r="E258" s="175"/>
      <c r="F258" s="175"/>
      <c r="G258" s="175"/>
    </row>
    <row r="259" spans="1:7" hidden="1" outlineLevel="1" x14ac:dyDescent="0.25">
      <c r="A259" s="215" t="s">
        <v>1805</v>
      </c>
      <c r="D259" s="175"/>
      <c r="E259" s="175"/>
      <c r="F259" s="175"/>
      <c r="G259" s="175"/>
    </row>
    <row r="260" spans="1:7" hidden="1" outlineLevel="1" x14ac:dyDescent="0.25">
      <c r="A260" s="215" t="s">
        <v>1806</v>
      </c>
      <c r="D260" s="175"/>
      <c r="E260" s="175"/>
      <c r="F260" s="175"/>
      <c r="G260" s="175"/>
    </row>
    <row r="261" spans="1:7" hidden="1" outlineLevel="1" x14ac:dyDescent="0.25">
      <c r="A261" s="215" t="s">
        <v>1807</v>
      </c>
      <c r="D261" s="175"/>
      <c r="E261" s="175"/>
      <c r="F261" s="175"/>
      <c r="G261" s="175"/>
    </row>
    <row r="262" spans="1:7" hidden="1" outlineLevel="1" x14ac:dyDescent="0.25">
      <c r="A262" s="215" t="s">
        <v>1808</v>
      </c>
      <c r="D262" s="175"/>
      <c r="E262" s="175"/>
      <c r="F262" s="175"/>
      <c r="G262" s="175"/>
    </row>
    <row r="263" spans="1:7" hidden="1" outlineLevel="1" x14ac:dyDescent="0.25">
      <c r="A263" s="215" t="s">
        <v>1809</v>
      </c>
      <c r="D263" s="175"/>
      <c r="E263" s="175"/>
      <c r="F263" s="175"/>
      <c r="G263" s="175"/>
    </row>
    <row r="264" spans="1:7" hidden="1" outlineLevel="1" x14ac:dyDescent="0.25">
      <c r="A264" s="215" t="s">
        <v>1810</v>
      </c>
      <c r="D264" s="175"/>
      <c r="E264" s="175"/>
      <c r="F264" s="175"/>
      <c r="G264" s="175"/>
    </row>
    <row r="265" spans="1:7" hidden="1" outlineLevel="1" x14ac:dyDescent="0.25">
      <c r="A265" s="215" t="s">
        <v>1811</v>
      </c>
      <c r="D265" s="175"/>
      <c r="E265" s="175"/>
      <c r="F265" s="175"/>
      <c r="G265" s="175"/>
    </row>
    <row r="266" spans="1:7" hidden="1" outlineLevel="1" x14ac:dyDescent="0.25">
      <c r="A266" s="215" t="s">
        <v>1812</v>
      </c>
      <c r="D266" s="175"/>
      <c r="E266" s="175"/>
      <c r="F266" s="175"/>
      <c r="G266" s="175"/>
    </row>
    <row r="267" spans="1:7" hidden="1" outlineLevel="1" x14ac:dyDescent="0.25">
      <c r="A267" s="215" t="s">
        <v>1813</v>
      </c>
      <c r="D267" s="175"/>
      <c r="E267" s="175"/>
      <c r="F267" s="175"/>
      <c r="G267" s="175"/>
    </row>
    <row r="268" spans="1:7" hidden="1" outlineLevel="1" x14ac:dyDescent="0.25">
      <c r="A268" s="215" t="s">
        <v>1814</v>
      </c>
      <c r="D268" s="175"/>
      <c r="E268" s="175"/>
      <c r="F268" s="175"/>
      <c r="G268" s="175"/>
    </row>
    <row r="269" spans="1:7" hidden="1" outlineLevel="1" x14ac:dyDescent="0.25">
      <c r="A269" s="215" t="s">
        <v>1815</v>
      </c>
      <c r="D269" s="175"/>
      <c r="E269" s="175"/>
      <c r="F269" s="175"/>
      <c r="G269" s="175"/>
    </row>
    <row r="270" spans="1:7" hidden="1" outlineLevel="1" x14ac:dyDescent="0.25">
      <c r="A270" s="215" t="s">
        <v>1816</v>
      </c>
      <c r="D270" s="175"/>
      <c r="E270" s="175"/>
      <c r="F270" s="175"/>
      <c r="G270" s="175"/>
    </row>
    <row r="271" spans="1:7" hidden="1" outlineLevel="1" x14ac:dyDescent="0.25">
      <c r="A271" s="215" t="s">
        <v>1817</v>
      </c>
      <c r="D271" s="175"/>
      <c r="E271" s="175"/>
      <c r="F271" s="175"/>
      <c r="G271" s="175"/>
    </row>
    <row r="272" spans="1:7" hidden="1" outlineLevel="1" x14ac:dyDescent="0.25">
      <c r="A272" s="215" t="s">
        <v>1818</v>
      </c>
      <c r="D272" s="175"/>
      <c r="E272" s="175"/>
      <c r="F272" s="175"/>
      <c r="G272" s="175"/>
    </row>
    <row r="273" spans="1:7" hidden="1" outlineLevel="1" x14ac:dyDescent="0.25">
      <c r="A273" s="215" t="s">
        <v>1819</v>
      </c>
      <c r="D273" s="175"/>
      <c r="E273" s="175"/>
      <c r="F273" s="175"/>
      <c r="G273" s="175"/>
    </row>
    <row r="274" spans="1:7" hidden="1" outlineLevel="1" x14ac:dyDescent="0.25">
      <c r="A274" s="215" t="s">
        <v>1820</v>
      </c>
      <c r="D274" s="175"/>
      <c r="E274" s="175"/>
      <c r="F274" s="175"/>
      <c r="G274" s="175"/>
    </row>
    <row r="275" spans="1:7" hidden="1" outlineLevel="1" x14ac:dyDescent="0.25">
      <c r="A275" s="215" t="s">
        <v>1821</v>
      </c>
      <c r="D275" s="175"/>
      <c r="E275" s="175"/>
      <c r="F275" s="175"/>
      <c r="G275" s="175"/>
    </row>
    <row r="276" spans="1:7" hidden="1" outlineLevel="1" x14ac:dyDescent="0.25">
      <c r="A276" s="215" t="s">
        <v>1822</v>
      </c>
      <c r="D276" s="175"/>
      <c r="E276" s="175"/>
      <c r="F276" s="175"/>
      <c r="G276" s="175"/>
    </row>
    <row r="277" spans="1:7" hidden="1" outlineLevel="1" x14ac:dyDescent="0.25">
      <c r="A277" s="215" t="s">
        <v>1823</v>
      </c>
      <c r="D277" s="175"/>
      <c r="E277" s="175"/>
      <c r="F277" s="175"/>
      <c r="G277" s="175"/>
    </row>
    <row r="278" spans="1:7" hidden="1" outlineLevel="1" x14ac:dyDescent="0.25">
      <c r="A278" s="215" t="s">
        <v>1824</v>
      </c>
      <c r="D278" s="175"/>
      <c r="E278" s="175"/>
      <c r="F278" s="175"/>
      <c r="G278" s="175"/>
    </row>
    <row r="279" spans="1:7" hidden="1" outlineLevel="1" x14ac:dyDescent="0.25">
      <c r="A279" s="215" t="s">
        <v>1825</v>
      </c>
      <c r="D279" s="175"/>
      <c r="E279" s="175"/>
      <c r="F279" s="175"/>
      <c r="G279" s="175"/>
    </row>
    <row r="280" spans="1:7" hidden="1" outlineLevel="1" x14ac:dyDescent="0.25">
      <c r="A280" s="215" t="s">
        <v>1826</v>
      </c>
      <c r="D280" s="175"/>
      <c r="E280" s="175"/>
      <c r="F280" s="175"/>
      <c r="G280" s="175"/>
    </row>
    <row r="281" spans="1:7" hidden="1" outlineLevel="1" x14ac:dyDescent="0.25">
      <c r="A281" s="215" t="s">
        <v>1827</v>
      </c>
      <c r="D281" s="175"/>
      <c r="E281" s="175"/>
      <c r="F281" s="175"/>
      <c r="G281" s="175"/>
    </row>
    <row r="282" spans="1:7" hidden="1" outlineLevel="1" x14ac:dyDescent="0.25">
      <c r="A282" s="215" t="s">
        <v>1828</v>
      </c>
      <c r="D282" s="175"/>
      <c r="E282" s="175"/>
      <c r="F282" s="175"/>
      <c r="G282" s="175"/>
    </row>
    <row r="283" spans="1:7" hidden="1" outlineLevel="1" x14ac:dyDescent="0.25">
      <c r="A283" s="215" t="s">
        <v>1829</v>
      </c>
      <c r="D283" s="175"/>
      <c r="E283" s="175"/>
      <c r="F283" s="175"/>
      <c r="G283" s="175"/>
    </row>
    <row r="284" spans="1:7" hidden="1" outlineLevel="1" x14ac:dyDescent="0.25">
      <c r="A284" s="215" t="s">
        <v>1830</v>
      </c>
      <c r="D284" s="175"/>
      <c r="E284" s="175"/>
      <c r="F284" s="175"/>
      <c r="G284" s="175"/>
    </row>
    <row r="285" spans="1:7" ht="37.5" collapsed="1" x14ac:dyDescent="0.25">
      <c r="A285" s="223"/>
      <c r="B285" s="223" t="s">
        <v>307</v>
      </c>
      <c r="C285" s="223" t="s">
        <v>308</v>
      </c>
      <c r="D285" s="223" t="s">
        <v>308</v>
      </c>
      <c r="E285" s="223"/>
      <c r="F285" s="224"/>
      <c r="G285" s="225"/>
    </row>
    <row r="286" spans="1:7" x14ac:dyDescent="0.25">
      <c r="A286" s="272" t="s">
        <v>1831</v>
      </c>
      <c r="B286" s="273"/>
      <c r="C286" s="273"/>
      <c r="D286" s="273"/>
      <c r="E286" s="273"/>
      <c r="F286" s="274"/>
      <c r="G286" s="273"/>
    </row>
    <row r="287" spans="1:7" x14ac:dyDescent="0.25">
      <c r="A287" s="272" t="s">
        <v>1832</v>
      </c>
      <c r="B287" s="273"/>
      <c r="C287" s="273"/>
      <c r="D287" s="273"/>
      <c r="E287" s="273"/>
      <c r="F287" s="274"/>
      <c r="G287" s="273"/>
    </row>
    <row r="288" spans="1:7" x14ac:dyDescent="0.25">
      <c r="A288" s="215" t="s">
        <v>309</v>
      </c>
      <c r="B288" s="228" t="s">
        <v>1833</v>
      </c>
      <c r="C288" s="269">
        <f>ROW(B38)</f>
        <v>38</v>
      </c>
      <c r="D288" s="240"/>
      <c r="E288" s="240"/>
      <c r="F288" s="240"/>
      <c r="G288" s="240"/>
    </row>
    <row r="289" spans="1:7" x14ac:dyDescent="0.25">
      <c r="A289" s="215" t="s">
        <v>310</v>
      </c>
      <c r="B289" s="228" t="s">
        <v>1834</v>
      </c>
      <c r="C289" s="269">
        <f>ROW(B39)</f>
        <v>39</v>
      </c>
      <c r="E289" s="240"/>
      <c r="F289" s="240"/>
    </row>
    <row r="290" spans="1:7" x14ac:dyDescent="0.25">
      <c r="A290" s="215" t="s">
        <v>311</v>
      </c>
      <c r="B290" s="228" t="s">
        <v>1835</v>
      </c>
      <c r="C290" s="269"/>
      <c r="D290" s="269"/>
      <c r="E290" s="275"/>
      <c r="F290" s="240"/>
      <c r="G290" s="275"/>
    </row>
    <row r="291" spans="1:7" x14ac:dyDescent="0.25">
      <c r="A291" s="215" t="s">
        <v>312</v>
      </c>
      <c r="B291" s="228" t="s">
        <v>1836</v>
      </c>
      <c r="C291" s="269">
        <f>ROW(B52)</f>
        <v>52</v>
      </c>
    </row>
    <row r="292" spans="1:7" x14ac:dyDescent="0.25">
      <c r="A292" s="215" t="s">
        <v>313</v>
      </c>
      <c r="B292" s="228" t="s">
        <v>1837</v>
      </c>
      <c r="C292" s="276"/>
      <c r="D292" s="269"/>
      <c r="E292" s="275"/>
      <c r="F292" s="269"/>
      <c r="G292" s="275"/>
    </row>
    <row r="293" spans="1:7" x14ac:dyDescent="0.25">
      <c r="A293" s="215" t="s">
        <v>314</v>
      </c>
      <c r="B293" s="228" t="s">
        <v>1838</v>
      </c>
      <c r="C293" s="269"/>
      <c r="D293" s="269"/>
    </row>
    <row r="294" spans="1:7" x14ac:dyDescent="0.25">
      <c r="A294" s="215" t="s">
        <v>315</v>
      </c>
      <c r="B294" s="228" t="s">
        <v>1839</v>
      </c>
      <c r="C294" s="269">
        <f>ROW(B111)</f>
        <v>111</v>
      </c>
      <c r="F294" s="275"/>
    </row>
    <row r="295" spans="1:7" x14ac:dyDescent="0.25">
      <c r="A295" s="215" t="s">
        <v>316</v>
      </c>
      <c r="B295" s="228" t="s">
        <v>1840</v>
      </c>
      <c r="C295" s="269">
        <f>ROW(B163)</f>
        <v>163</v>
      </c>
      <c r="E295" s="275"/>
      <c r="F295" s="275"/>
    </row>
    <row r="296" spans="1:7" x14ac:dyDescent="0.25">
      <c r="A296" s="215" t="s">
        <v>317</v>
      </c>
      <c r="B296" s="228" t="s">
        <v>1841</v>
      </c>
      <c r="C296" s="269">
        <f>ROW(B137)</f>
        <v>137</v>
      </c>
      <c r="E296" s="275"/>
      <c r="F296" s="275"/>
    </row>
    <row r="297" spans="1:7" ht="30" x14ac:dyDescent="0.25">
      <c r="A297" s="215" t="s">
        <v>318</v>
      </c>
      <c r="B297" s="215" t="s">
        <v>319</v>
      </c>
      <c r="C297" s="269"/>
      <c r="E297" s="275"/>
    </row>
    <row r="298" spans="1:7" x14ac:dyDescent="0.25">
      <c r="A298" s="215" t="s">
        <v>320</v>
      </c>
      <c r="B298" s="228" t="s">
        <v>1842</v>
      </c>
      <c r="C298" s="269">
        <f>ROW(B65)</f>
        <v>65</v>
      </c>
      <c r="E298" s="275"/>
    </row>
    <row r="299" spans="1:7" x14ac:dyDescent="0.25">
      <c r="A299" s="215" t="s">
        <v>321</v>
      </c>
      <c r="B299" s="228" t="s">
        <v>1843</v>
      </c>
      <c r="C299" s="269">
        <f>ROW(B88)</f>
        <v>88</v>
      </c>
      <c r="E299" s="275"/>
    </row>
    <row r="300" spans="1:7" x14ac:dyDescent="0.25">
      <c r="A300" s="215" t="s">
        <v>322</v>
      </c>
      <c r="B300" s="228" t="s">
        <v>1844</v>
      </c>
      <c r="C300" s="269"/>
      <c r="D300" s="269"/>
      <c r="E300" s="275"/>
    </row>
    <row r="301" spans="1:7" x14ac:dyDescent="0.25">
      <c r="A301" s="215" t="s">
        <v>323</v>
      </c>
      <c r="B301" s="228"/>
      <c r="C301" s="269"/>
      <c r="D301" s="269"/>
      <c r="E301" s="275"/>
    </row>
    <row r="302" spans="1:7" x14ac:dyDescent="0.25">
      <c r="A302" s="215" t="s">
        <v>324</v>
      </c>
      <c r="B302" s="228"/>
      <c r="C302" s="269"/>
      <c r="D302" s="269"/>
      <c r="E302" s="275"/>
    </row>
    <row r="303" spans="1:7" x14ac:dyDescent="0.25">
      <c r="A303" s="215" t="s">
        <v>325</v>
      </c>
      <c r="B303" s="228"/>
      <c r="C303" s="269"/>
      <c r="D303" s="269"/>
      <c r="E303" s="275"/>
    </row>
    <row r="304" spans="1:7" x14ac:dyDescent="0.25">
      <c r="A304" s="215" t="s">
        <v>326</v>
      </c>
      <c r="B304" s="228"/>
      <c r="C304" s="269"/>
      <c r="D304" s="269"/>
      <c r="E304" s="275"/>
    </row>
    <row r="305" spans="1:7" x14ac:dyDescent="0.25">
      <c r="A305" s="215" t="s">
        <v>327</v>
      </c>
      <c r="B305" s="228"/>
      <c r="C305" s="269"/>
      <c r="D305" s="269"/>
      <c r="E305" s="275"/>
    </row>
    <row r="306" spans="1:7" x14ac:dyDescent="0.25">
      <c r="A306" s="215" t="s">
        <v>328</v>
      </c>
      <c r="B306" s="228"/>
      <c r="C306" s="269"/>
      <c r="D306" s="269"/>
      <c r="E306" s="275"/>
    </row>
    <row r="307" spans="1:7" x14ac:dyDescent="0.25">
      <c r="A307" s="215" t="s">
        <v>329</v>
      </c>
      <c r="B307" s="228"/>
      <c r="C307" s="269"/>
      <c r="D307" s="269"/>
      <c r="E307" s="275"/>
    </row>
    <row r="308" spans="1:7" x14ac:dyDescent="0.25">
      <c r="A308" s="215" t="s">
        <v>330</v>
      </c>
      <c r="B308" s="228"/>
      <c r="C308" s="269"/>
      <c r="D308" s="269"/>
      <c r="E308" s="275"/>
    </row>
    <row r="309" spans="1:7" x14ac:dyDescent="0.25">
      <c r="A309" s="215" t="s">
        <v>331</v>
      </c>
      <c r="B309" s="228"/>
      <c r="C309" s="269"/>
      <c r="D309" s="269"/>
      <c r="E309" s="275"/>
    </row>
    <row r="310" spans="1:7" x14ac:dyDescent="0.25">
      <c r="A310" s="215" t="s">
        <v>332</v>
      </c>
    </row>
    <row r="311" spans="1:7" ht="37.5" x14ac:dyDescent="0.25">
      <c r="A311" s="224"/>
      <c r="B311" s="223" t="s">
        <v>333</v>
      </c>
      <c r="C311" s="224"/>
      <c r="D311" s="224"/>
      <c r="E311" s="224"/>
      <c r="F311" s="224"/>
      <c r="G311" s="225"/>
    </row>
    <row r="312" spans="1:7" x14ac:dyDescent="0.25">
      <c r="A312" s="215" t="s">
        <v>334</v>
      </c>
      <c r="B312" s="237" t="s">
        <v>335</v>
      </c>
      <c r="C312" s="215">
        <v>0</v>
      </c>
    </row>
    <row r="313" spans="1:7" x14ac:dyDescent="0.25">
      <c r="A313" s="215" t="s">
        <v>336</v>
      </c>
      <c r="B313" s="237"/>
      <c r="C313" s="269"/>
    </row>
    <row r="314" spans="1:7" x14ac:dyDescent="0.25">
      <c r="A314" s="215" t="s">
        <v>337</v>
      </c>
      <c r="B314" s="237"/>
      <c r="C314" s="269"/>
    </row>
    <row r="315" spans="1:7" x14ac:dyDescent="0.25">
      <c r="A315" s="215" t="s">
        <v>338</v>
      </c>
      <c r="B315" s="237"/>
      <c r="C315" s="269"/>
    </row>
    <row r="316" spans="1:7" x14ac:dyDescent="0.25">
      <c r="A316" s="215" t="s">
        <v>339</v>
      </c>
      <c r="B316" s="237"/>
      <c r="C316" s="269"/>
    </row>
    <row r="317" spans="1:7" x14ac:dyDescent="0.25">
      <c r="A317" s="215" t="s">
        <v>340</v>
      </c>
      <c r="B317" s="237"/>
      <c r="C317" s="269"/>
    </row>
    <row r="318" spans="1:7" x14ac:dyDescent="0.25">
      <c r="A318" s="215" t="s">
        <v>341</v>
      </c>
      <c r="B318" s="237"/>
      <c r="C318" s="269"/>
    </row>
    <row r="319" spans="1:7" ht="18.75" x14ac:dyDescent="0.25">
      <c r="A319" s="224"/>
      <c r="B319" s="223" t="s">
        <v>342</v>
      </c>
      <c r="C319" s="224"/>
      <c r="D319" s="224"/>
      <c r="E319" s="224"/>
      <c r="F319" s="224"/>
      <c r="G319" s="225"/>
    </row>
    <row r="320" spans="1:7" x14ac:dyDescent="0.25">
      <c r="A320" s="232"/>
      <c r="B320" s="233" t="s">
        <v>343</v>
      </c>
      <c r="C320" s="232"/>
      <c r="D320" s="232"/>
      <c r="E320" s="234"/>
      <c r="F320" s="235"/>
      <c r="G320" s="235"/>
    </row>
    <row r="321" spans="1:3" x14ac:dyDescent="0.25">
      <c r="A321" s="215" t="s">
        <v>344</v>
      </c>
      <c r="B321" s="228" t="s">
        <v>1845</v>
      </c>
      <c r="C321" s="228"/>
    </row>
    <row r="322" spans="1:3" x14ac:dyDescent="0.25">
      <c r="A322" s="215" t="s">
        <v>345</v>
      </c>
      <c r="B322" s="228" t="s">
        <v>1846</v>
      </c>
      <c r="C322" s="228"/>
    </row>
    <row r="323" spans="1:3" x14ac:dyDescent="0.25">
      <c r="A323" s="215" t="s">
        <v>346</v>
      </c>
      <c r="B323" s="228" t="s">
        <v>347</v>
      </c>
      <c r="C323" s="228"/>
    </row>
    <row r="324" spans="1:3" x14ac:dyDescent="0.25">
      <c r="A324" s="215" t="s">
        <v>348</v>
      </c>
      <c r="B324" s="228" t="s">
        <v>349</v>
      </c>
    </row>
    <row r="325" spans="1:3" x14ac:dyDescent="0.25">
      <c r="A325" s="215" t="s">
        <v>350</v>
      </c>
      <c r="B325" s="228" t="s">
        <v>351</v>
      </c>
    </row>
    <row r="326" spans="1:3" x14ac:dyDescent="0.25">
      <c r="A326" s="215" t="s">
        <v>352</v>
      </c>
      <c r="B326" s="228" t="s">
        <v>757</v>
      </c>
    </row>
    <row r="327" spans="1:3" x14ac:dyDescent="0.25">
      <c r="A327" s="215" t="s">
        <v>353</v>
      </c>
      <c r="B327" s="228" t="s">
        <v>354</v>
      </c>
    </row>
    <row r="328" spans="1:3" x14ac:dyDescent="0.25">
      <c r="A328" s="215" t="s">
        <v>355</v>
      </c>
      <c r="B328" s="228" t="s">
        <v>356</v>
      </c>
    </row>
    <row r="329" spans="1:3" x14ac:dyDescent="0.25">
      <c r="A329" s="215" t="s">
        <v>357</v>
      </c>
      <c r="B329" s="228" t="s">
        <v>1847</v>
      </c>
    </row>
    <row r="330" spans="1:3" hidden="1" outlineLevel="1" x14ac:dyDescent="0.25">
      <c r="A330" s="215" t="s">
        <v>358</v>
      </c>
      <c r="B330" s="248" t="s">
        <v>359</v>
      </c>
    </row>
    <row r="331" spans="1:3" hidden="1" outlineLevel="1" x14ac:dyDescent="0.25">
      <c r="A331" s="215" t="s">
        <v>360</v>
      </c>
      <c r="B331" s="248" t="s">
        <v>359</v>
      </c>
    </row>
    <row r="332" spans="1:3" hidden="1" outlineLevel="1" x14ac:dyDescent="0.25">
      <c r="A332" s="215" t="s">
        <v>361</v>
      </c>
      <c r="B332" s="248" t="s">
        <v>359</v>
      </c>
    </row>
    <row r="333" spans="1:3" hidden="1" outlineLevel="1" x14ac:dyDescent="0.25">
      <c r="A333" s="215" t="s">
        <v>362</v>
      </c>
      <c r="B333" s="248" t="s">
        <v>359</v>
      </c>
    </row>
    <row r="334" spans="1:3" hidden="1" outlineLevel="1" x14ac:dyDescent="0.25">
      <c r="A334" s="215" t="s">
        <v>363</v>
      </c>
      <c r="B334" s="248" t="s">
        <v>359</v>
      </c>
    </row>
    <row r="335" spans="1:3" hidden="1" outlineLevel="1" x14ac:dyDescent="0.25">
      <c r="A335" s="215" t="s">
        <v>364</v>
      </c>
      <c r="B335" s="248" t="s">
        <v>359</v>
      </c>
    </row>
    <row r="336" spans="1:3" hidden="1" outlineLevel="1" x14ac:dyDescent="0.25">
      <c r="A336" s="215" t="s">
        <v>365</v>
      </c>
      <c r="B336" s="248" t="s">
        <v>359</v>
      </c>
    </row>
    <row r="337" spans="1:2" hidden="1" outlineLevel="1" x14ac:dyDescent="0.25">
      <c r="A337" s="215" t="s">
        <v>366</v>
      </c>
      <c r="B337" s="248" t="s">
        <v>359</v>
      </c>
    </row>
    <row r="338" spans="1:2" hidden="1" outlineLevel="1" x14ac:dyDescent="0.25">
      <c r="A338" s="215" t="s">
        <v>367</v>
      </c>
      <c r="B338" s="248" t="s">
        <v>359</v>
      </c>
    </row>
    <row r="339" spans="1:2" hidden="1" outlineLevel="1" x14ac:dyDescent="0.25">
      <c r="A339" s="215" t="s">
        <v>368</v>
      </c>
      <c r="B339" s="248" t="s">
        <v>359</v>
      </c>
    </row>
    <row r="340" spans="1:2" hidden="1" outlineLevel="1" x14ac:dyDescent="0.25">
      <c r="A340" s="215" t="s">
        <v>369</v>
      </c>
      <c r="B340" s="248" t="s">
        <v>359</v>
      </c>
    </row>
    <row r="341" spans="1:2" hidden="1" outlineLevel="1" x14ac:dyDescent="0.25">
      <c r="A341" s="215" t="s">
        <v>370</v>
      </c>
      <c r="B341" s="248" t="s">
        <v>359</v>
      </c>
    </row>
    <row r="342" spans="1:2" hidden="1" outlineLevel="1" x14ac:dyDescent="0.25">
      <c r="A342" s="215" t="s">
        <v>371</v>
      </c>
      <c r="B342" s="248" t="s">
        <v>359</v>
      </c>
    </row>
    <row r="343" spans="1:2" hidden="1" outlineLevel="1" x14ac:dyDescent="0.25">
      <c r="A343" s="215" t="s">
        <v>372</v>
      </c>
      <c r="B343" s="248" t="s">
        <v>359</v>
      </c>
    </row>
    <row r="344" spans="1:2" hidden="1" outlineLevel="1" x14ac:dyDescent="0.25">
      <c r="A344" s="215" t="s">
        <v>373</v>
      </c>
      <c r="B344" s="248" t="s">
        <v>359</v>
      </c>
    </row>
    <row r="345" spans="1:2" hidden="1" outlineLevel="1" x14ac:dyDescent="0.25">
      <c r="A345" s="215" t="s">
        <v>374</v>
      </c>
      <c r="B345" s="248" t="s">
        <v>359</v>
      </c>
    </row>
    <row r="346" spans="1:2" hidden="1" outlineLevel="1" x14ac:dyDescent="0.25">
      <c r="A346" s="215" t="s">
        <v>375</v>
      </c>
      <c r="B346" s="248" t="s">
        <v>359</v>
      </c>
    </row>
    <row r="347" spans="1:2" hidden="1" outlineLevel="1" x14ac:dyDescent="0.25">
      <c r="A347" s="215" t="s">
        <v>376</v>
      </c>
      <c r="B347" s="248" t="s">
        <v>359</v>
      </c>
    </row>
    <row r="348" spans="1:2" hidden="1" outlineLevel="1" x14ac:dyDescent="0.25">
      <c r="A348" s="215" t="s">
        <v>377</v>
      </c>
      <c r="B348" s="248" t="s">
        <v>359</v>
      </c>
    </row>
    <row r="349" spans="1:2" hidden="1" outlineLevel="1" x14ac:dyDescent="0.25">
      <c r="A349" s="215" t="s">
        <v>378</v>
      </c>
      <c r="B349" s="248" t="s">
        <v>359</v>
      </c>
    </row>
    <row r="350" spans="1:2" hidden="1" outlineLevel="1" x14ac:dyDescent="0.25">
      <c r="A350" s="215" t="s">
        <v>379</v>
      </c>
      <c r="B350" s="248" t="s">
        <v>359</v>
      </c>
    </row>
    <row r="351" spans="1:2" hidden="1" outlineLevel="1" x14ac:dyDescent="0.25">
      <c r="A351" s="215" t="s">
        <v>380</v>
      </c>
      <c r="B351" s="248" t="s">
        <v>359</v>
      </c>
    </row>
    <row r="352" spans="1:2" hidden="1" outlineLevel="1" x14ac:dyDescent="0.25">
      <c r="A352" s="215" t="s">
        <v>381</v>
      </c>
      <c r="B352" s="248" t="s">
        <v>359</v>
      </c>
    </row>
    <row r="353" spans="1:2" hidden="1" outlineLevel="1" x14ac:dyDescent="0.25">
      <c r="A353" s="215" t="s">
        <v>382</v>
      </c>
      <c r="B353" s="248" t="s">
        <v>359</v>
      </c>
    </row>
    <row r="354" spans="1:2" hidden="1" outlineLevel="1" x14ac:dyDescent="0.25">
      <c r="A354" s="215" t="s">
        <v>383</v>
      </c>
      <c r="B354" s="248" t="s">
        <v>359</v>
      </c>
    </row>
    <row r="355" spans="1:2" hidden="1" outlineLevel="1" x14ac:dyDescent="0.25">
      <c r="A355" s="215" t="s">
        <v>384</v>
      </c>
      <c r="B355" s="248" t="s">
        <v>359</v>
      </c>
    </row>
    <row r="356" spans="1:2" hidden="1" outlineLevel="1" x14ac:dyDescent="0.25">
      <c r="A356" s="215" t="s">
        <v>385</v>
      </c>
      <c r="B356" s="248" t="s">
        <v>359</v>
      </c>
    </row>
    <row r="357" spans="1:2" hidden="1" outlineLevel="1" x14ac:dyDescent="0.25">
      <c r="A357" s="215" t="s">
        <v>386</v>
      </c>
      <c r="B357" s="248" t="s">
        <v>359</v>
      </c>
    </row>
    <row r="358" spans="1:2" hidden="1" outlineLevel="1" x14ac:dyDescent="0.25">
      <c r="A358" s="215" t="s">
        <v>387</v>
      </c>
      <c r="B358" s="248" t="s">
        <v>359</v>
      </c>
    </row>
    <row r="359" spans="1:2" hidden="1" outlineLevel="1" x14ac:dyDescent="0.25">
      <c r="A359" s="215" t="s">
        <v>388</v>
      </c>
      <c r="B359" s="248" t="s">
        <v>359</v>
      </c>
    </row>
    <row r="360" spans="1:2" hidden="1" outlineLevel="1" x14ac:dyDescent="0.25">
      <c r="A360" s="215" t="s">
        <v>389</v>
      </c>
      <c r="B360" s="248" t="s">
        <v>359</v>
      </c>
    </row>
    <row r="361" spans="1:2" hidden="1" outlineLevel="1" x14ac:dyDescent="0.25">
      <c r="A361" s="215" t="s">
        <v>390</v>
      </c>
      <c r="B361" s="248" t="s">
        <v>359</v>
      </c>
    </row>
    <row r="362" spans="1:2" hidden="1" outlineLevel="1" x14ac:dyDescent="0.25">
      <c r="A362" s="215" t="s">
        <v>391</v>
      </c>
      <c r="B362" s="248" t="s">
        <v>359</v>
      </c>
    </row>
    <row r="363" spans="1:2" hidden="1" outlineLevel="1" x14ac:dyDescent="0.25">
      <c r="A363" s="215" t="s">
        <v>392</v>
      </c>
      <c r="B363" s="248" t="s">
        <v>359</v>
      </c>
    </row>
    <row r="364" spans="1:2" hidden="1" outlineLevel="1" x14ac:dyDescent="0.25">
      <c r="A364" s="215" t="s">
        <v>393</v>
      </c>
      <c r="B364" s="248" t="s">
        <v>359</v>
      </c>
    </row>
    <row r="365" spans="1:2" hidden="1" outlineLevel="1" x14ac:dyDescent="0.25">
      <c r="A365" s="215" t="s">
        <v>394</v>
      </c>
      <c r="B365" s="248" t="s">
        <v>359</v>
      </c>
    </row>
    <row r="366" spans="1:2" collapsed="1" x14ac:dyDescent="0.25"/>
    <row r="369" spans="1:7" x14ac:dyDescent="0.25">
      <c r="A369" s="238"/>
      <c r="B369" s="238"/>
      <c r="C369" s="238"/>
      <c r="D369" s="238"/>
      <c r="E369" s="238"/>
      <c r="F369" s="238"/>
      <c r="G369" s="238"/>
    </row>
    <row r="370" spans="1:7" x14ac:dyDescent="0.25">
      <c r="A370" s="238"/>
      <c r="B370" s="238"/>
      <c r="C370" s="238"/>
      <c r="D370" s="238"/>
      <c r="E370" s="238"/>
      <c r="F370" s="238"/>
      <c r="G370" s="238"/>
    </row>
    <row r="371" spans="1:7" x14ac:dyDescent="0.25">
      <c r="A371" s="238"/>
      <c r="B371" s="238"/>
      <c r="C371" s="238"/>
      <c r="D371" s="238"/>
      <c r="E371" s="238"/>
      <c r="F371" s="238"/>
      <c r="G371" s="238"/>
    </row>
    <row r="372" spans="1:7" x14ac:dyDescent="0.25">
      <c r="A372" s="238"/>
      <c r="B372" s="238"/>
      <c r="C372" s="238"/>
      <c r="D372" s="238"/>
      <c r="E372" s="238"/>
      <c r="F372" s="238"/>
      <c r="G372" s="238"/>
    </row>
    <row r="373" spans="1:7" x14ac:dyDescent="0.25">
      <c r="A373" s="238"/>
      <c r="B373" s="238"/>
      <c r="C373" s="238"/>
      <c r="D373" s="238"/>
      <c r="E373" s="238"/>
      <c r="F373" s="238"/>
      <c r="G373" s="238"/>
    </row>
    <row r="374" spans="1:7" x14ac:dyDescent="0.25">
      <c r="A374" s="238"/>
      <c r="B374" s="238"/>
      <c r="C374" s="238"/>
      <c r="D374" s="238"/>
      <c r="E374" s="238"/>
      <c r="F374" s="238"/>
      <c r="G374" s="238"/>
    </row>
    <row r="375" spans="1:7" x14ac:dyDescent="0.25">
      <c r="A375" s="238"/>
      <c r="B375" s="238"/>
      <c r="C375" s="238"/>
      <c r="D375" s="238"/>
      <c r="E375" s="238"/>
      <c r="F375" s="238"/>
      <c r="G375" s="238"/>
    </row>
    <row r="376" spans="1:7" x14ac:dyDescent="0.25">
      <c r="A376" s="238"/>
      <c r="B376" s="238"/>
      <c r="C376" s="238"/>
      <c r="D376" s="238"/>
      <c r="E376" s="238"/>
      <c r="F376" s="238"/>
      <c r="G376" s="238"/>
    </row>
    <row r="377" spans="1:7" x14ac:dyDescent="0.25">
      <c r="A377" s="238"/>
      <c r="B377" s="238"/>
      <c r="C377" s="238"/>
      <c r="D377" s="238"/>
      <c r="E377" s="238"/>
      <c r="F377" s="238"/>
      <c r="G377" s="238"/>
    </row>
    <row r="378" spans="1:7" x14ac:dyDescent="0.25">
      <c r="A378" s="238"/>
      <c r="B378" s="238"/>
      <c r="C378" s="238"/>
      <c r="D378" s="238"/>
      <c r="E378" s="238"/>
      <c r="F378" s="238"/>
      <c r="G378" s="238"/>
    </row>
    <row r="379" spans="1:7" x14ac:dyDescent="0.25">
      <c r="A379" s="238"/>
      <c r="B379" s="238"/>
      <c r="C379" s="238"/>
      <c r="D379" s="238"/>
      <c r="E379" s="238"/>
      <c r="F379" s="238"/>
      <c r="G379" s="238"/>
    </row>
    <row r="380" spans="1:7" x14ac:dyDescent="0.25">
      <c r="A380" s="238"/>
      <c r="B380" s="238"/>
      <c r="C380" s="238"/>
      <c r="D380" s="238"/>
      <c r="E380" s="238"/>
      <c r="F380" s="238"/>
      <c r="G380" s="238"/>
    </row>
    <row r="381" spans="1:7" x14ac:dyDescent="0.25">
      <c r="A381" s="238"/>
      <c r="B381" s="238"/>
      <c r="C381" s="238"/>
      <c r="D381" s="238"/>
      <c r="E381" s="238"/>
      <c r="F381" s="238"/>
      <c r="G381" s="238"/>
    </row>
    <row r="382" spans="1:7" x14ac:dyDescent="0.25">
      <c r="A382" s="238"/>
      <c r="B382" s="238"/>
      <c r="C382" s="238"/>
      <c r="D382" s="238"/>
      <c r="E382" s="238"/>
      <c r="F382" s="238"/>
      <c r="G382" s="238"/>
    </row>
    <row r="383" spans="1:7" x14ac:dyDescent="0.25">
      <c r="A383" s="238"/>
      <c r="B383" s="238"/>
      <c r="C383" s="238"/>
      <c r="D383" s="238"/>
      <c r="E383" s="238"/>
      <c r="F383" s="238"/>
      <c r="G383" s="238"/>
    </row>
    <row r="384" spans="1:7" x14ac:dyDescent="0.25">
      <c r="A384" s="238"/>
      <c r="B384" s="238"/>
      <c r="C384" s="238"/>
      <c r="D384" s="238"/>
      <c r="E384" s="238"/>
      <c r="F384" s="238"/>
      <c r="G384" s="238"/>
    </row>
    <row r="385" spans="1:7" x14ac:dyDescent="0.25">
      <c r="A385" s="238"/>
      <c r="B385" s="238"/>
      <c r="C385" s="238"/>
      <c r="D385" s="238"/>
      <c r="E385" s="238"/>
      <c r="F385" s="238"/>
      <c r="G385" s="238"/>
    </row>
    <row r="386" spans="1:7" x14ac:dyDescent="0.25">
      <c r="A386" s="238"/>
      <c r="B386" s="238"/>
      <c r="C386" s="238"/>
      <c r="D386" s="238"/>
      <c r="E386" s="238"/>
      <c r="F386" s="238"/>
      <c r="G386" s="238"/>
    </row>
    <row r="387" spans="1:7" x14ac:dyDescent="0.25">
      <c r="A387" s="238"/>
      <c r="B387" s="238"/>
      <c r="C387" s="238"/>
      <c r="D387" s="238"/>
      <c r="E387" s="238"/>
      <c r="F387" s="238"/>
      <c r="G387" s="238"/>
    </row>
    <row r="388" spans="1:7" x14ac:dyDescent="0.25">
      <c r="A388" s="238"/>
      <c r="B388" s="238"/>
      <c r="C388" s="238"/>
      <c r="D388" s="238"/>
      <c r="E388" s="238"/>
      <c r="F388" s="238"/>
      <c r="G388" s="238"/>
    </row>
    <row r="389" spans="1:7" x14ac:dyDescent="0.25">
      <c r="A389" s="238"/>
      <c r="B389" s="238"/>
      <c r="C389" s="238"/>
      <c r="D389" s="238"/>
      <c r="E389" s="238"/>
      <c r="F389" s="238"/>
      <c r="G389" s="238"/>
    </row>
    <row r="390" spans="1:7" x14ac:dyDescent="0.25">
      <c r="A390" s="238"/>
      <c r="B390" s="238"/>
      <c r="C390" s="238"/>
      <c r="D390" s="238"/>
      <c r="E390" s="238"/>
      <c r="F390" s="238"/>
      <c r="G390" s="238"/>
    </row>
    <row r="391" spans="1:7" x14ac:dyDescent="0.25">
      <c r="A391" s="238"/>
      <c r="B391" s="238"/>
      <c r="C391" s="238"/>
      <c r="D391" s="238"/>
      <c r="E391" s="238"/>
      <c r="F391" s="238"/>
      <c r="G391" s="238"/>
    </row>
    <row r="392" spans="1:7" x14ac:dyDescent="0.25">
      <c r="A392" s="238"/>
      <c r="B392" s="238"/>
      <c r="C392" s="238"/>
      <c r="D392" s="238"/>
      <c r="E392" s="238"/>
      <c r="F392" s="238"/>
      <c r="G392" s="238"/>
    </row>
    <row r="393" spans="1:7" x14ac:dyDescent="0.25">
      <c r="A393" s="238"/>
      <c r="B393" s="238"/>
      <c r="C393" s="238"/>
      <c r="D393" s="238"/>
      <c r="E393" s="238"/>
      <c r="F393" s="238"/>
      <c r="G393" s="238"/>
    </row>
    <row r="394" spans="1:7" x14ac:dyDescent="0.25">
      <c r="A394" s="238"/>
      <c r="B394" s="238"/>
      <c r="C394" s="238"/>
      <c r="D394" s="238"/>
      <c r="E394" s="238"/>
      <c r="F394" s="238"/>
      <c r="G394" s="238"/>
    </row>
    <row r="395" spans="1:7" x14ac:dyDescent="0.25">
      <c r="A395" s="238"/>
      <c r="B395" s="238"/>
      <c r="C395" s="238"/>
      <c r="D395" s="238"/>
      <c r="E395" s="238"/>
      <c r="F395" s="238"/>
      <c r="G395" s="238"/>
    </row>
    <row r="396" spans="1:7" x14ac:dyDescent="0.25">
      <c r="A396" s="238"/>
      <c r="B396" s="238"/>
      <c r="C396" s="238"/>
      <c r="D396" s="238"/>
      <c r="E396" s="238"/>
      <c r="F396" s="238"/>
      <c r="G396" s="238"/>
    </row>
    <row r="397" spans="1:7" x14ac:dyDescent="0.25">
      <c r="A397" s="238"/>
      <c r="B397" s="238"/>
      <c r="C397" s="238"/>
      <c r="D397" s="238"/>
      <c r="E397" s="238"/>
      <c r="F397" s="238"/>
      <c r="G397" s="238"/>
    </row>
    <row r="398" spans="1:7" x14ac:dyDescent="0.25">
      <c r="A398" s="238"/>
      <c r="B398" s="238"/>
      <c r="C398" s="238"/>
      <c r="D398" s="238"/>
      <c r="E398" s="238"/>
      <c r="F398" s="238"/>
      <c r="G398" s="238"/>
    </row>
    <row r="399" spans="1:7" x14ac:dyDescent="0.25">
      <c r="A399" s="238"/>
      <c r="B399" s="238"/>
      <c r="C399" s="238"/>
      <c r="D399" s="238"/>
      <c r="E399" s="238"/>
      <c r="F399" s="238"/>
      <c r="G399" s="238"/>
    </row>
    <row r="400" spans="1:7" x14ac:dyDescent="0.25">
      <c r="A400" s="238"/>
      <c r="B400" s="238"/>
      <c r="C400" s="238"/>
      <c r="D400" s="238"/>
      <c r="E400" s="238"/>
      <c r="F400" s="238"/>
      <c r="G400" s="238"/>
    </row>
    <row r="401" spans="1:7" x14ac:dyDescent="0.25">
      <c r="A401" s="238"/>
      <c r="B401" s="238"/>
      <c r="C401" s="238"/>
      <c r="D401" s="238"/>
      <c r="E401" s="238"/>
      <c r="F401" s="238"/>
      <c r="G401" s="238"/>
    </row>
    <row r="402" spans="1:7" x14ac:dyDescent="0.25">
      <c r="A402" s="238"/>
      <c r="B402" s="238"/>
      <c r="C402" s="238"/>
      <c r="D402" s="238"/>
      <c r="E402" s="238"/>
      <c r="F402" s="238"/>
      <c r="G402" s="238"/>
    </row>
    <row r="403" spans="1:7" x14ac:dyDescent="0.25">
      <c r="A403" s="238"/>
      <c r="B403" s="238"/>
      <c r="C403" s="238"/>
      <c r="D403" s="238"/>
      <c r="E403" s="238"/>
      <c r="F403" s="238"/>
      <c r="G403" s="238"/>
    </row>
    <row r="404" spans="1:7" x14ac:dyDescent="0.25">
      <c r="A404" s="238"/>
      <c r="B404" s="238"/>
      <c r="C404" s="238"/>
      <c r="D404" s="238"/>
      <c r="E404" s="238"/>
      <c r="F404" s="238"/>
      <c r="G404" s="238"/>
    </row>
    <row r="405" spans="1:7" x14ac:dyDescent="0.25">
      <c r="A405" s="238"/>
      <c r="B405" s="238"/>
      <c r="C405" s="238"/>
      <c r="D405" s="238"/>
      <c r="E405" s="238"/>
      <c r="F405" s="238"/>
      <c r="G405" s="238"/>
    </row>
    <row r="406" spans="1:7" x14ac:dyDescent="0.25">
      <c r="A406" s="238"/>
      <c r="B406" s="238"/>
      <c r="C406" s="238"/>
      <c r="D406" s="238"/>
      <c r="E406" s="238"/>
      <c r="F406" s="238"/>
      <c r="G406" s="238"/>
    </row>
    <row r="407" spans="1:7" x14ac:dyDescent="0.25">
      <c r="A407" s="238"/>
      <c r="B407" s="238"/>
      <c r="C407" s="238"/>
      <c r="D407" s="238"/>
      <c r="E407" s="238"/>
      <c r="F407" s="238"/>
      <c r="G407" s="238"/>
    </row>
    <row r="408" spans="1:7" x14ac:dyDescent="0.25">
      <c r="A408" s="238"/>
      <c r="B408" s="238"/>
      <c r="C408" s="238"/>
      <c r="D408" s="238"/>
      <c r="E408" s="238"/>
      <c r="F408" s="238"/>
      <c r="G408" s="238"/>
    </row>
    <row r="409" spans="1:7" x14ac:dyDescent="0.25">
      <c r="A409" s="238"/>
      <c r="B409" s="238"/>
      <c r="C409" s="238"/>
      <c r="D409" s="238"/>
      <c r="E409" s="238"/>
      <c r="F409" s="238"/>
      <c r="G409" s="238"/>
    </row>
    <row r="410" spans="1:7" x14ac:dyDescent="0.25">
      <c r="A410" s="238"/>
      <c r="B410" s="238"/>
      <c r="C410" s="238"/>
      <c r="D410" s="238"/>
      <c r="E410" s="238"/>
      <c r="F410" s="238"/>
      <c r="G410" s="238"/>
    </row>
    <row r="411" spans="1:7" x14ac:dyDescent="0.25">
      <c r="A411" s="238"/>
      <c r="B411" s="238"/>
      <c r="C411" s="238"/>
      <c r="D411" s="238"/>
      <c r="E411" s="238"/>
      <c r="F411" s="238"/>
      <c r="G411" s="238"/>
    </row>
    <row r="412" spans="1:7" x14ac:dyDescent="0.25">
      <c r="A412" s="238"/>
      <c r="B412" s="238"/>
      <c r="C412" s="238"/>
      <c r="D412" s="238"/>
      <c r="E412" s="238"/>
      <c r="F412" s="238"/>
      <c r="G412" s="238"/>
    </row>
    <row r="413" spans="1:7" x14ac:dyDescent="0.25">
      <c r="A413" s="238"/>
      <c r="B413" s="238"/>
      <c r="C413" s="238"/>
      <c r="D413" s="238"/>
      <c r="E413" s="238"/>
      <c r="F413" s="238"/>
      <c r="G413" s="238"/>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FAA93625-4EC6-4295-9F23-FF2B9C80CB2E}"/>
    <hyperlink ref="B7" location="'A. HTT General'!B26" display="2. Regulatory Summary" xr:uid="{06EFE796-70D7-4A0E-8544-C7572F767894}"/>
    <hyperlink ref="B8" location="'A. HTT General'!B36" display="3. General Cover Pool / Covered Bond Information" xr:uid="{1B780C8C-E783-4E0D-977E-D57B0B7998D4}"/>
    <hyperlink ref="B9" location="'A. HTT General'!B285" display="4. References to Capital Requirements Regulation (CRR) 129(7)" xr:uid="{374969DC-256A-4096-B0EA-444CDF62A56C}"/>
    <hyperlink ref="B11" location="'A. HTT General'!B319" display="6. Other relevant information" xr:uid="{30CE7A53-2FB1-49B5-A12C-78B1996A1738}"/>
    <hyperlink ref="C289" location="'A. HTT General'!A39" display="'A. HTT General'!A39" xr:uid="{C3277CA5-D211-4696-8816-E8604AE31743}"/>
    <hyperlink ref="C291" location="'A. HTT General'!A52" display="'A. HTT General'!A52" xr:uid="{04DAC850-A199-4912-AABE-A6DD1F5DAE07}"/>
    <hyperlink ref="C295" location="'A. HTT General'!B163" display="'A. HTT General'!B163" xr:uid="{7E75D286-42A9-4B6F-9972-8AC1B65DDCCB}"/>
    <hyperlink ref="C296" location="'A. HTT General'!B137" display="'A. HTT General'!B137" xr:uid="{DC275CFF-AC09-4586-8C1A-F4CCA5F123BF}"/>
    <hyperlink ref="C298" location="'A. HTT General'!B65" display="'A. HTT General'!B65" xr:uid="{F3654682-1094-46BC-8D69-6281535513CB}"/>
    <hyperlink ref="C299" location="'A. HTT General'!B88" display="'A. HTT General'!B88" xr:uid="{268E26CE-14AC-4F51-8D66-A953AD7E9F28}"/>
    <hyperlink ref="B27" r:id="rId1" display="UCITS Compliance" xr:uid="{F6238433-2F5A-4078-B14A-54BB64BEC089}"/>
    <hyperlink ref="B28" r:id="rId2" xr:uid="{D7447D06-F1F0-4360-A592-ECD428EBCF71}"/>
    <hyperlink ref="B29" r:id="rId3" xr:uid="{1BEBE572-32D4-4902-AA22-BD8DE51B8290}"/>
    <hyperlink ref="B10" location="'A. HTT General'!B311" display="5. References to Capital Requirements Regulation (CRR) 129(1)" xr:uid="{915B7B6D-3DB0-4AA0-8773-F1AA70784F6F}"/>
    <hyperlink ref="C288" location="'A. HTT General'!A38" display="'A. HTT General'!A38" xr:uid="{9B9FA29A-4080-4C3C-BCDC-83FF0CC9C9F7}"/>
    <hyperlink ref="C294" location="'A. HTT General'!B111" display="'A. HTT General'!B111" xr:uid="{00B94BBE-64C0-4E3F-9299-2FC2AA4D7447}"/>
    <hyperlink ref="C229" r:id="rId4" xr:uid="{CA74EB0B-851B-4448-9398-C297B1E67B77}"/>
  </hyperlinks>
  <pageMargins left="0.7" right="0.7" top="0.75" bottom="0.75" header="0.3" footer="0.3"/>
  <pageSetup scale="38" orientation="portrait" r:id="rId5"/>
  <headerFooter>
    <oddFooter>&amp;R&amp;1#&amp;"Calibri"&amp;10&amp;K0000FFClassification : Internal</oddFooter>
  </headerFooter>
  <rowBreaks count="2" manualBreakCount="2">
    <brk id="110" max="16383" man="1"/>
    <brk id="227"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7"/>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6" customWidth="1"/>
    <col min="11" max="12" width="2" customWidth="1"/>
    <col min="13" max="13" width="15" customWidth="1"/>
    <col min="14" max="14" width="14" customWidth="1"/>
    <col min="15" max="15" width="2" customWidth="1"/>
    <col min="16" max="16" width="12" customWidth="1"/>
  </cols>
  <sheetData>
    <row r="1" spans="2:16" ht="9" customHeight="1" x14ac:dyDescent="0.2">
      <c r="B1" s="1"/>
      <c r="C1" s="1"/>
      <c r="D1" s="1"/>
      <c r="E1" s="1"/>
      <c r="F1" s="1"/>
      <c r="G1" s="1"/>
      <c r="H1" s="1"/>
      <c r="I1" s="1"/>
      <c r="J1" s="1"/>
      <c r="K1" s="1"/>
      <c r="L1" s="1"/>
      <c r="M1" s="1"/>
      <c r="N1" s="1"/>
      <c r="O1" s="1"/>
      <c r="P1" s="1"/>
    </row>
    <row r="2" spans="2:16" ht="22.5" customHeight="1" x14ac:dyDescent="0.2">
      <c r="B2" s="1"/>
      <c r="C2" s="1"/>
      <c r="D2" s="1"/>
      <c r="E2" s="1"/>
      <c r="F2" s="1"/>
      <c r="G2" s="1"/>
      <c r="H2" s="1"/>
      <c r="I2" s="1"/>
      <c r="J2" s="1"/>
      <c r="K2" s="42" t="s">
        <v>855</v>
      </c>
      <c r="L2" s="43"/>
      <c r="M2" s="43"/>
      <c r="N2" s="43"/>
      <c r="O2" s="43"/>
      <c r="P2" s="1"/>
    </row>
    <row r="3" spans="2:16" ht="6.4" customHeight="1" x14ac:dyDescent="0.2">
      <c r="B3" s="1"/>
      <c r="C3" s="1"/>
      <c r="D3" s="1"/>
      <c r="E3" s="1"/>
      <c r="F3" s="1"/>
      <c r="G3" s="1"/>
      <c r="H3" s="1"/>
      <c r="I3" s="1"/>
      <c r="J3" s="1"/>
      <c r="K3" s="1"/>
      <c r="L3" s="1"/>
      <c r="M3" s="1"/>
      <c r="N3" s="1"/>
      <c r="O3" s="1"/>
      <c r="P3" s="1"/>
    </row>
    <row r="4" spans="2:16" ht="33.4" customHeight="1" x14ac:dyDescent="0.2">
      <c r="B4" s="44" t="s">
        <v>1181</v>
      </c>
      <c r="C4" s="45"/>
      <c r="D4" s="45"/>
      <c r="E4" s="45"/>
      <c r="F4" s="45"/>
      <c r="G4" s="45"/>
      <c r="H4" s="45"/>
      <c r="I4" s="45"/>
      <c r="J4" s="45"/>
      <c r="K4" s="45"/>
      <c r="L4" s="45"/>
      <c r="M4" s="45"/>
      <c r="N4" s="45"/>
      <c r="O4" s="45"/>
      <c r="P4" s="45"/>
    </row>
    <row r="5" spans="2:16" ht="4.5" customHeight="1" x14ac:dyDescent="0.2">
      <c r="B5" s="1"/>
      <c r="C5" s="1"/>
      <c r="D5" s="1"/>
      <c r="E5" s="1"/>
      <c r="F5" s="1"/>
      <c r="G5" s="1"/>
      <c r="H5" s="1"/>
      <c r="I5" s="1"/>
      <c r="J5" s="1"/>
      <c r="K5" s="1"/>
      <c r="L5" s="1"/>
      <c r="M5" s="1"/>
      <c r="N5" s="1"/>
      <c r="O5" s="1"/>
      <c r="P5" s="1"/>
    </row>
    <row r="6" spans="2:16" ht="20.25" customHeight="1" x14ac:dyDescent="0.2">
      <c r="B6" s="49" t="s">
        <v>992</v>
      </c>
      <c r="C6" s="50"/>
      <c r="D6" s="50"/>
      <c r="E6" s="50"/>
      <c r="F6" s="50"/>
      <c r="G6" s="1"/>
      <c r="H6" s="173">
        <v>44348</v>
      </c>
      <c r="I6" s="36"/>
      <c r="J6" s="36"/>
      <c r="K6" s="36"/>
      <c r="L6" s="1"/>
      <c r="M6" s="1"/>
      <c r="N6" s="1"/>
      <c r="O6" s="1"/>
      <c r="P6" s="1"/>
    </row>
    <row r="7" spans="2:16" ht="5.25" customHeight="1" x14ac:dyDescent="0.2">
      <c r="B7" s="1"/>
      <c r="C7" s="1"/>
      <c r="D7" s="1"/>
      <c r="E7" s="1"/>
      <c r="F7" s="1"/>
      <c r="G7" s="1"/>
      <c r="H7" s="1"/>
      <c r="I7" s="1"/>
      <c r="J7" s="1"/>
      <c r="K7" s="1"/>
      <c r="L7" s="1"/>
      <c r="M7" s="1"/>
      <c r="N7" s="1"/>
      <c r="O7" s="1"/>
      <c r="P7" s="1"/>
    </row>
    <row r="8" spans="2:16" ht="17.25" customHeight="1" x14ac:dyDescent="0.2">
      <c r="B8" s="164" t="s">
        <v>1182</v>
      </c>
      <c r="C8" s="165"/>
      <c r="D8" s="166"/>
      <c r="E8" s="167" t="s">
        <v>1183</v>
      </c>
      <c r="F8" s="168"/>
      <c r="G8" s="168"/>
      <c r="H8" s="169"/>
      <c r="I8" s="170" t="s">
        <v>1184</v>
      </c>
      <c r="J8" s="171"/>
      <c r="K8" s="171"/>
      <c r="L8" s="171"/>
      <c r="M8" s="171"/>
      <c r="N8" s="171"/>
      <c r="O8" s="171"/>
      <c r="P8" s="172"/>
    </row>
    <row r="9" spans="2:16" ht="22.5" customHeight="1" x14ac:dyDescent="0.2">
      <c r="B9" s="26" t="s">
        <v>1185</v>
      </c>
      <c r="C9" s="4" t="s">
        <v>1186</v>
      </c>
      <c r="D9" s="4" t="s">
        <v>1187</v>
      </c>
      <c r="E9" s="26" t="s">
        <v>1188</v>
      </c>
      <c r="F9" s="163" t="s">
        <v>1189</v>
      </c>
      <c r="G9" s="34"/>
      <c r="H9" s="34"/>
      <c r="I9" s="37" t="s">
        <v>1190</v>
      </c>
      <c r="J9" s="34"/>
      <c r="K9" s="34"/>
      <c r="L9" s="34"/>
      <c r="M9" s="4" t="s">
        <v>1191</v>
      </c>
      <c r="N9" s="4" t="s">
        <v>1192</v>
      </c>
      <c r="O9" s="37" t="s">
        <v>1193</v>
      </c>
      <c r="P9" s="34"/>
    </row>
    <row r="10" spans="2:16" ht="11.25" customHeight="1" x14ac:dyDescent="0.2">
      <c r="B10" s="27">
        <v>44348</v>
      </c>
      <c r="C10" s="28">
        <v>44378</v>
      </c>
      <c r="D10" s="10">
        <v>1</v>
      </c>
      <c r="E10" s="29">
        <v>30</v>
      </c>
      <c r="F10" s="162">
        <v>11500000000</v>
      </c>
      <c r="G10" s="59"/>
      <c r="H10" s="59"/>
      <c r="I10" s="58">
        <v>15061734499.379158</v>
      </c>
      <c r="J10" s="59"/>
      <c r="K10" s="59"/>
      <c r="L10" s="59"/>
      <c r="M10" s="10">
        <v>15037012064.977345</v>
      </c>
      <c r="N10" s="10">
        <v>15000001949.090494</v>
      </c>
      <c r="O10" s="58">
        <v>14938514017.44438</v>
      </c>
      <c r="P10" s="59"/>
    </row>
    <row r="11" spans="2:16" ht="11.25" customHeight="1" x14ac:dyDescent="0.2">
      <c r="B11" s="27">
        <v>44348</v>
      </c>
      <c r="C11" s="28">
        <v>44409</v>
      </c>
      <c r="D11" s="10">
        <v>2</v>
      </c>
      <c r="E11" s="29">
        <v>61</v>
      </c>
      <c r="F11" s="162">
        <v>11500000000</v>
      </c>
      <c r="G11" s="59"/>
      <c r="H11" s="59"/>
      <c r="I11" s="58">
        <v>14965774451.963594</v>
      </c>
      <c r="J11" s="59"/>
      <c r="K11" s="59"/>
      <c r="L11" s="59"/>
      <c r="M11" s="10">
        <v>14915868130.006332</v>
      </c>
      <c r="N11" s="10">
        <v>14841315425.435265</v>
      </c>
      <c r="O11" s="58">
        <v>14717874601.674349</v>
      </c>
      <c r="P11" s="59"/>
    </row>
    <row r="12" spans="2:16" ht="11.25" customHeight="1" x14ac:dyDescent="0.2">
      <c r="B12" s="27">
        <v>44348</v>
      </c>
      <c r="C12" s="28">
        <v>44440</v>
      </c>
      <c r="D12" s="10">
        <v>3</v>
      </c>
      <c r="E12" s="29">
        <v>92</v>
      </c>
      <c r="F12" s="162">
        <v>11500000000</v>
      </c>
      <c r="G12" s="59"/>
      <c r="H12" s="59"/>
      <c r="I12" s="58">
        <v>14870972989.525108</v>
      </c>
      <c r="J12" s="59"/>
      <c r="K12" s="59"/>
      <c r="L12" s="59"/>
      <c r="M12" s="10">
        <v>14796244639.67012</v>
      </c>
      <c r="N12" s="10">
        <v>14684848025.957361</v>
      </c>
      <c r="O12" s="58">
        <v>14501027593.529354</v>
      </c>
      <c r="P12" s="59"/>
    </row>
    <row r="13" spans="2:16" ht="11.25" customHeight="1" x14ac:dyDescent="0.2">
      <c r="B13" s="27">
        <v>44348</v>
      </c>
      <c r="C13" s="28">
        <v>44470</v>
      </c>
      <c r="D13" s="10">
        <v>4</v>
      </c>
      <c r="E13" s="29">
        <v>122</v>
      </c>
      <c r="F13" s="162">
        <v>11500000000</v>
      </c>
      <c r="G13" s="59"/>
      <c r="H13" s="59"/>
      <c r="I13" s="58">
        <v>14775111655.154406</v>
      </c>
      <c r="J13" s="59"/>
      <c r="K13" s="59"/>
      <c r="L13" s="59"/>
      <c r="M13" s="10">
        <v>14676734918.77107</v>
      </c>
      <c r="N13" s="10">
        <v>14530386644.004177</v>
      </c>
      <c r="O13" s="58">
        <v>14289682414.882294</v>
      </c>
      <c r="P13" s="59"/>
    </row>
    <row r="14" spans="2:16" ht="11.25" customHeight="1" x14ac:dyDescent="0.2">
      <c r="B14" s="27">
        <v>44348</v>
      </c>
      <c r="C14" s="28">
        <v>44501</v>
      </c>
      <c r="D14" s="10">
        <v>5</v>
      </c>
      <c r="E14" s="29">
        <v>153</v>
      </c>
      <c r="F14" s="162">
        <v>11500000000</v>
      </c>
      <c r="G14" s="59"/>
      <c r="H14" s="59"/>
      <c r="I14" s="58">
        <v>14677244460.674013</v>
      </c>
      <c r="J14" s="59"/>
      <c r="K14" s="59"/>
      <c r="L14" s="59"/>
      <c r="M14" s="10">
        <v>14554791407.119961</v>
      </c>
      <c r="N14" s="10">
        <v>14373012356.908199</v>
      </c>
      <c r="O14" s="58">
        <v>14075046054.957472</v>
      </c>
      <c r="P14" s="59"/>
    </row>
    <row r="15" spans="2:16" ht="11.25" customHeight="1" x14ac:dyDescent="0.2">
      <c r="B15" s="27">
        <v>44348</v>
      </c>
      <c r="C15" s="28">
        <v>44531</v>
      </c>
      <c r="D15" s="10">
        <v>6</v>
      </c>
      <c r="E15" s="29">
        <v>183</v>
      </c>
      <c r="F15" s="162">
        <v>11500000000</v>
      </c>
      <c r="G15" s="59"/>
      <c r="H15" s="59"/>
      <c r="I15" s="58">
        <v>14581676239.434122</v>
      </c>
      <c r="J15" s="59"/>
      <c r="K15" s="59"/>
      <c r="L15" s="59"/>
      <c r="M15" s="10">
        <v>14436285739.838408</v>
      </c>
      <c r="N15" s="10">
        <v>14220898938.304247</v>
      </c>
      <c r="O15" s="58">
        <v>13869000351.867367</v>
      </c>
      <c r="P15" s="59"/>
    </row>
    <row r="16" spans="2:16" ht="11.25" customHeight="1" x14ac:dyDescent="0.2">
      <c r="B16" s="27">
        <v>44348</v>
      </c>
      <c r="C16" s="28">
        <v>44562</v>
      </c>
      <c r="D16" s="10">
        <v>7</v>
      </c>
      <c r="E16" s="29">
        <v>214</v>
      </c>
      <c r="F16" s="162">
        <v>11500000000</v>
      </c>
      <c r="G16" s="59"/>
      <c r="H16" s="59"/>
      <c r="I16" s="58">
        <v>14487077247.567802</v>
      </c>
      <c r="J16" s="59"/>
      <c r="K16" s="59"/>
      <c r="L16" s="59"/>
      <c r="M16" s="10">
        <v>14318303810.684633</v>
      </c>
      <c r="N16" s="10">
        <v>14068806181.30788</v>
      </c>
      <c r="O16" s="58">
        <v>13662556636.617813</v>
      </c>
      <c r="P16" s="59"/>
    </row>
    <row r="17" spans="2:16" ht="11.25" customHeight="1" x14ac:dyDescent="0.2">
      <c r="B17" s="27">
        <v>44348</v>
      </c>
      <c r="C17" s="28">
        <v>44593</v>
      </c>
      <c r="D17" s="10">
        <v>8</v>
      </c>
      <c r="E17" s="29">
        <v>245</v>
      </c>
      <c r="F17" s="162">
        <v>11500000000</v>
      </c>
      <c r="G17" s="59"/>
      <c r="H17" s="59"/>
      <c r="I17" s="58">
        <v>14391525563.914724</v>
      </c>
      <c r="J17" s="59"/>
      <c r="K17" s="59"/>
      <c r="L17" s="59"/>
      <c r="M17" s="10">
        <v>14199740569.326582</v>
      </c>
      <c r="N17" s="10">
        <v>13916825321.228765</v>
      </c>
      <c r="O17" s="58">
        <v>13457721122.516033</v>
      </c>
      <c r="P17" s="59"/>
    </row>
    <row r="18" spans="2:16" ht="11.25" customHeight="1" x14ac:dyDescent="0.2">
      <c r="B18" s="27">
        <v>44348</v>
      </c>
      <c r="C18" s="28">
        <v>44621</v>
      </c>
      <c r="D18" s="10">
        <v>9</v>
      </c>
      <c r="E18" s="29">
        <v>273</v>
      </c>
      <c r="F18" s="162">
        <v>11500000000</v>
      </c>
      <c r="G18" s="59"/>
      <c r="H18" s="59"/>
      <c r="I18" s="58">
        <v>14295140553.424978</v>
      </c>
      <c r="J18" s="59"/>
      <c r="K18" s="59"/>
      <c r="L18" s="59"/>
      <c r="M18" s="10">
        <v>14083030803.412201</v>
      </c>
      <c r="N18" s="10">
        <v>13770731535.607485</v>
      </c>
      <c r="O18" s="58">
        <v>13265492277.589458</v>
      </c>
      <c r="P18" s="59"/>
    </row>
    <row r="19" spans="2:16" ht="11.25" customHeight="1" x14ac:dyDescent="0.2">
      <c r="B19" s="27">
        <v>44348</v>
      </c>
      <c r="C19" s="28">
        <v>44652</v>
      </c>
      <c r="D19" s="10">
        <v>10</v>
      </c>
      <c r="E19" s="29">
        <v>304</v>
      </c>
      <c r="F19" s="162">
        <v>11500000000</v>
      </c>
      <c r="G19" s="59"/>
      <c r="H19" s="59"/>
      <c r="I19" s="58">
        <v>14197716708.480165</v>
      </c>
      <c r="J19" s="59"/>
      <c r="K19" s="59"/>
      <c r="L19" s="59"/>
      <c r="M19" s="10">
        <v>13963329446.79808</v>
      </c>
      <c r="N19" s="10">
        <v>13618960495.089037</v>
      </c>
      <c r="O19" s="58">
        <v>13063722277.556059</v>
      </c>
      <c r="P19" s="59"/>
    </row>
    <row r="20" spans="2:16" ht="11.25" customHeight="1" x14ac:dyDescent="0.2">
      <c r="B20" s="27">
        <v>44348</v>
      </c>
      <c r="C20" s="28">
        <v>44682</v>
      </c>
      <c r="D20" s="10">
        <v>11</v>
      </c>
      <c r="E20" s="29">
        <v>334</v>
      </c>
      <c r="F20" s="162">
        <v>11500000000</v>
      </c>
      <c r="G20" s="59"/>
      <c r="H20" s="59"/>
      <c r="I20" s="58">
        <v>14104275781.819542</v>
      </c>
      <c r="J20" s="59"/>
      <c r="K20" s="59"/>
      <c r="L20" s="59"/>
      <c r="M20" s="10">
        <v>13848662455.421747</v>
      </c>
      <c r="N20" s="10">
        <v>13473876819.566544</v>
      </c>
      <c r="O20" s="58">
        <v>12871573326.724171</v>
      </c>
      <c r="P20" s="59"/>
    </row>
    <row r="21" spans="2:16" ht="11.25" customHeight="1" x14ac:dyDescent="0.2">
      <c r="B21" s="27">
        <v>44348</v>
      </c>
      <c r="C21" s="28">
        <v>44713</v>
      </c>
      <c r="D21" s="10">
        <v>12</v>
      </c>
      <c r="E21" s="29">
        <v>365</v>
      </c>
      <c r="F21" s="162">
        <v>11500000000</v>
      </c>
      <c r="G21" s="59"/>
      <c r="H21" s="59"/>
      <c r="I21" s="58">
        <v>14009138493.44932</v>
      </c>
      <c r="J21" s="59"/>
      <c r="K21" s="59"/>
      <c r="L21" s="59"/>
      <c r="M21" s="10">
        <v>13731919429.678873</v>
      </c>
      <c r="N21" s="10">
        <v>13326315229.06391</v>
      </c>
      <c r="O21" s="58">
        <v>12676686908.975441</v>
      </c>
      <c r="P21" s="59"/>
    </row>
    <row r="22" spans="2:16" ht="11.25" customHeight="1" x14ac:dyDescent="0.2">
      <c r="B22" s="27">
        <v>44348</v>
      </c>
      <c r="C22" s="28">
        <v>44743</v>
      </c>
      <c r="D22" s="10">
        <v>13</v>
      </c>
      <c r="E22" s="29">
        <v>395</v>
      </c>
      <c r="F22" s="162">
        <v>11500000000</v>
      </c>
      <c r="G22" s="59"/>
      <c r="H22" s="59"/>
      <c r="I22" s="58">
        <v>13913612276.717152</v>
      </c>
      <c r="J22" s="59"/>
      <c r="K22" s="59"/>
      <c r="L22" s="59"/>
      <c r="M22" s="10">
        <v>13615897556.007288</v>
      </c>
      <c r="N22" s="10">
        <v>13181197825.089193</v>
      </c>
      <c r="O22" s="58">
        <v>12487245312.426605</v>
      </c>
      <c r="P22" s="59"/>
    </row>
    <row r="23" spans="2:16" ht="11.25" customHeight="1" x14ac:dyDescent="0.2">
      <c r="B23" s="27">
        <v>44348</v>
      </c>
      <c r="C23" s="28">
        <v>44774</v>
      </c>
      <c r="D23" s="10">
        <v>14</v>
      </c>
      <c r="E23" s="29">
        <v>426</v>
      </c>
      <c r="F23" s="162">
        <v>11500000000</v>
      </c>
      <c r="G23" s="59"/>
      <c r="H23" s="59"/>
      <c r="I23" s="58">
        <v>13818433106.877045</v>
      </c>
      <c r="J23" s="59"/>
      <c r="K23" s="59"/>
      <c r="L23" s="59"/>
      <c r="M23" s="10">
        <v>13499819377.015167</v>
      </c>
      <c r="N23" s="10">
        <v>13035588832.993397</v>
      </c>
      <c r="O23" s="58">
        <v>12296996194.083473</v>
      </c>
      <c r="P23" s="59"/>
    </row>
    <row r="24" spans="2:16" ht="11.25" customHeight="1" x14ac:dyDescent="0.2">
      <c r="B24" s="27">
        <v>44348</v>
      </c>
      <c r="C24" s="28">
        <v>44805</v>
      </c>
      <c r="D24" s="10">
        <v>15</v>
      </c>
      <c r="E24" s="29">
        <v>457</v>
      </c>
      <c r="F24" s="162">
        <v>11500000000</v>
      </c>
      <c r="G24" s="59"/>
      <c r="H24" s="59"/>
      <c r="I24" s="58">
        <v>13722040559.542114</v>
      </c>
      <c r="J24" s="59"/>
      <c r="K24" s="59"/>
      <c r="L24" s="59"/>
      <c r="M24" s="10">
        <v>13382912394.045694</v>
      </c>
      <c r="N24" s="10">
        <v>12889836945.744814</v>
      </c>
      <c r="O24" s="58">
        <v>12108000446.124699</v>
      </c>
      <c r="P24" s="59"/>
    </row>
    <row r="25" spans="2:16" ht="11.25" customHeight="1" x14ac:dyDescent="0.2">
      <c r="B25" s="27">
        <v>44348</v>
      </c>
      <c r="C25" s="28">
        <v>44835</v>
      </c>
      <c r="D25" s="10">
        <v>16</v>
      </c>
      <c r="E25" s="29">
        <v>487</v>
      </c>
      <c r="F25" s="162">
        <v>11500000000</v>
      </c>
      <c r="G25" s="59"/>
      <c r="H25" s="59"/>
      <c r="I25" s="58">
        <v>13627037182.254925</v>
      </c>
      <c r="J25" s="59"/>
      <c r="K25" s="59"/>
      <c r="L25" s="59"/>
      <c r="M25" s="10">
        <v>13268442222.705858</v>
      </c>
      <c r="N25" s="10">
        <v>12748130293.045692</v>
      </c>
      <c r="O25" s="58">
        <v>11925801644.020153</v>
      </c>
      <c r="P25" s="59"/>
    </row>
    <row r="26" spans="2:16" ht="11.25" customHeight="1" x14ac:dyDescent="0.2">
      <c r="B26" s="27">
        <v>44348</v>
      </c>
      <c r="C26" s="28">
        <v>44866</v>
      </c>
      <c r="D26" s="10">
        <v>17</v>
      </c>
      <c r="E26" s="29">
        <v>518</v>
      </c>
      <c r="F26" s="162">
        <v>11500000000</v>
      </c>
      <c r="G26" s="59"/>
      <c r="H26" s="59"/>
      <c r="I26" s="58">
        <v>13531847269.886305</v>
      </c>
      <c r="J26" s="59"/>
      <c r="K26" s="59"/>
      <c r="L26" s="59"/>
      <c r="M26" s="10">
        <v>13153410169.929512</v>
      </c>
      <c r="N26" s="10">
        <v>12605469094.335819</v>
      </c>
      <c r="O26" s="58">
        <v>11742395924.78043</v>
      </c>
      <c r="P26" s="59"/>
    </row>
    <row r="27" spans="2:16" ht="11.25" customHeight="1" x14ac:dyDescent="0.2">
      <c r="B27" s="27">
        <v>44348</v>
      </c>
      <c r="C27" s="28">
        <v>44896</v>
      </c>
      <c r="D27" s="10">
        <v>18</v>
      </c>
      <c r="E27" s="29">
        <v>548</v>
      </c>
      <c r="F27" s="162">
        <v>11500000000</v>
      </c>
      <c r="G27" s="59"/>
      <c r="H27" s="59"/>
      <c r="I27" s="58">
        <v>13435993778.261152</v>
      </c>
      <c r="J27" s="59"/>
      <c r="K27" s="59"/>
      <c r="L27" s="59"/>
      <c r="M27" s="10">
        <v>13038800192.471199</v>
      </c>
      <c r="N27" s="10">
        <v>12464878404.918406</v>
      </c>
      <c r="O27" s="58">
        <v>11563833700.246628</v>
      </c>
      <c r="P27" s="59"/>
    </row>
    <row r="28" spans="2:16" ht="11.25" customHeight="1" x14ac:dyDescent="0.2">
      <c r="B28" s="27">
        <v>44348</v>
      </c>
      <c r="C28" s="28">
        <v>44927</v>
      </c>
      <c r="D28" s="10">
        <v>19</v>
      </c>
      <c r="E28" s="29">
        <v>579</v>
      </c>
      <c r="F28" s="162">
        <v>11500000000</v>
      </c>
      <c r="G28" s="59"/>
      <c r="H28" s="59"/>
      <c r="I28" s="58">
        <v>13341461236.25441</v>
      </c>
      <c r="J28" s="59"/>
      <c r="K28" s="59"/>
      <c r="L28" s="59"/>
      <c r="M28" s="10">
        <v>12925103036.97015</v>
      </c>
      <c r="N28" s="10">
        <v>12324761471.932222</v>
      </c>
      <c r="O28" s="58">
        <v>11385416789.338394</v>
      </c>
      <c r="P28" s="59"/>
    </row>
    <row r="29" spans="2:16" ht="11.25" customHeight="1" x14ac:dyDescent="0.2">
      <c r="B29" s="27">
        <v>44348</v>
      </c>
      <c r="C29" s="28">
        <v>44958</v>
      </c>
      <c r="D29" s="10">
        <v>20</v>
      </c>
      <c r="E29" s="29">
        <v>610</v>
      </c>
      <c r="F29" s="162">
        <v>11500000000</v>
      </c>
      <c r="G29" s="59"/>
      <c r="H29" s="59"/>
      <c r="I29" s="58">
        <v>13245852925.795448</v>
      </c>
      <c r="J29" s="59"/>
      <c r="K29" s="59"/>
      <c r="L29" s="59"/>
      <c r="M29" s="10">
        <v>12810713622.361748</v>
      </c>
      <c r="N29" s="10">
        <v>12184618183.339621</v>
      </c>
      <c r="O29" s="58">
        <v>11208279567.024282</v>
      </c>
      <c r="P29" s="59"/>
    </row>
    <row r="30" spans="2:16" ht="11.25" customHeight="1" x14ac:dyDescent="0.2">
      <c r="B30" s="27">
        <v>44348</v>
      </c>
      <c r="C30" s="28">
        <v>44986</v>
      </c>
      <c r="D30" s="10">
        <v>21</v>
      </c>
      <c r="E30" s="29">
        <v>638</v>
      </c>
      <c r="F30" s="162">
        <v>11500000000</v>
      </c>
      <c r="G30" s="59"/>
      <c r="H30" s="59"/>
      <c r="I30" s="58">
        <v>13149403559.815464</v>
      </c>
      <c r="J30" s="59"/>
      <c r="K30" s="59"/>
      <c r="L30" s="59"/>
      <c r="M30" s="10">
        <v>12697948797.102034</v>
      </c>
      <c r="N30" s="10">
        <v>12049618291.126883</v>
      </c>
      <c r="O30" s="58">
        <v>11041684432.905178</v>
      </c>
      <c r="P30" s="59"/>
    </row>
    <row r="31" spans="2:16" ht="11.25" customHeight="1" x14ac:dyDescent="0.2">
      <c r="B31" s="27">
        <v>44348</v>
      </c>
      <c r="C31" s="28">
        <v>45017</v>
      </c>
      <c r="D31" s="10">
        <v>22</v>
      </c>
      <c r="E31" s="29">
        <v>669</v>
      </c>
      <c r="F31" s="162">
        <v>11500000000</v>
      </c>
      <c r="G31" s="59"/>
      <c r="H31" s="59"/>
      <c r="I31" s="58">
        <v>13056790522.787968</v>
      </c>
      <c r="J31" s="59"/>
      <c r="K31" s="59"/>
      <c r="L31" s="59"/>
      <c r="M31" s="10">
        <v>12587130442.144705</v>
      </c>
      <c r="N31" s="10">
        <v>11914080872.693903</v>
      </c>
      <c r="O31" s="58">
        <v>10871243034.897093</v>
      </c>
      <c r="P31" s="59"/>
    </row>
    <row r="32" spans="2:16" ht="11.25" customHeight="1" x14ac:dyDescent="0.2">
      <c r="B32" s="27">
        <v>44348</v>
      </c>
      <c r="C32" s="28">
        <v>45047</v>
      </c>
      <c r="D32" s="10">
        <v>23</v>
      </c>
      <c r="E32" s="29">
        <v>699</v>
      </c>
      <c r="F32" s="162">
        <v>11500000000</v>
      </c>
      <c r="G32" s="59"/>
      <c r="H32" s="59"/>
      <c r="I32" s="58">
        <v>12958815188.653736</v>
      </c>
      <c r="J32" s="59"/>
      <c r="K32" s="59"/>
      <c r="L32" s="59"/>
      <c r="M32" s="10">
        <v>12472173766.128145</v>
      </c>
      <c r="N32" s="10">
        <v>11776215138.216995</v>
      </c>
      <c r="O32" s="58">
        <v>10701396996.841335</v>
      </c>
      <c r="P32" s="59"/>
    </row>
    <row r="33" spans="2:16" ht="11.25" customHeight="1" x14ac:dyDescent="0.2">
      <c r="B33" s="27">
        <v>44348</v>
      </c>
      <c r="C33" s="28">
        <v>45078</v>
      </c>
      <c r="D33" s="10">
        <v>24</v>
      </c>
      <c r="E33" s="29">
        <v>730</v>
      </c>
      <c r="F33" s="162">
        <v>11500000000</v>
      </c>
      <c r="G33" s="59"/>
      <c r="H33" s="59"/>
      <c r="I33" s="58">
        <v>12862312169.470884</v>
      </c>
      <c r="J33" s="59"/>
      <c r="K33" s="59"/>
      <c r="L33" s="59"/>
      <c r="M33" s="10">
        <v>12358298517.711294</v>
      </c>
      <c r="N33" s="10">
        <v>11639018341.221605</v>
      </c>
      <c r="O33" s="58">
        <v>10531924003.880474</v>
      </c>
      <c r="P33" s="59"/>
    </row>
    <row r="34" spans="2:16" ht="11.25" customHeight="1" x14ac:dyDescent="0.2">
      <c r="B34" s="27">
        <v>44348</v>
      </c>
      <c r="C34" s="28">
        <v>45108</v>
      </c>
      <c r="D34" s="10">
        <v>25</v>
      </c>
      <c r="E34" s="29">
        <v>760</v>
      </c>
      <c r="F34" s="162">
        <v>11500000000</v>
      </c>
      <c r="G34" s="59"/>
      <c r="H34" s="59"/>
      <c r="I34" s="58">
        <v>12765968575.571342</v>
      </c>
      <c r="J34" s="59"/>
      <c r="K34" s="59"/>
      <c r="L34" s="59"/>
      <c r="M34" s="10">
        <v>12245597123.407719</v>
      </c>
      <c r="N34" s="10">
        <v>11504490917.02632</v>
      </c>
      <c r="O34" s="58">
        <v>10367519314.213379</v>
      </c>
      <c r="P34" s="59"/>
    </row>
    <row r="35" spans="2:16" ht="11.25" customHeight="1" x14ac:dyDescent="0.2">
      <c r="B35" s="27">
        <v>44348</v>
      </c>
      <c r="C35" s="28">
        <v>45139</v>
      </c>
      <c r="D35" s="10">
        <v>26</v>
      </c>
      <c r="E35" s="29">
        <v>791</v>
      </c>
      <c r="F35" s="162">
        <v>11500000000</v>
      </c>
      <c r="G35" s="59"/>
      <c r="H35" s="59"/>
      <c r="I35" s="58">
        <v>12671562911.728567</v>
      </c>
      <c r="J35" s="59"/>
      <c r="K35" s="59"/>
      <c r="L35" s="59"/>
      <c r="M35" s="10">
        <v>12134423813.753387</v>
      </c>
      <c r="N35" s="10">
        <v>11371053177.544756</v>
      </c>
      <c r="O35" s="58">
        <v>10203866257.886053</v>
      </c>
      <c r="P35" s="59"/>
    </row>
    <row r="36" spans="2:16" ht="11.25" customHeight="1" x14ac:dyDescent="0.2">
      <c r="B36" s="27">
        <v>44348</v>
      </c>
      <c r="C36" s="28">
        <v>45170</v>
      </c>
      <c r="D36" s="10">
        <v>27</v>
      </c>
      <c r="E36" s="29">
        <v>822</v>
      </c>
      <c r="F36" s="162">
        <v>11500000000</v>
      </c>
      <c r="G36" s="59"/>
      <c r="H36" s="59"/>
      <c r="I36" s="58">
        <v>12574005110.377773</v>
      </c>
      <c r="J36" s="59"/>
      <c r="K36" s="59"/>
      <c r="L36" s="59"/>
      <c r="M36" s="10">
        <v>12020578993.046236</v>
      </c>
      <c r="N36" s="10">
        <v>11235722666.658859</v>
      </c>
      <c r="O36" s="58">
        <v>10039722236.661364</v>
      </c>
      <c r="P36" s="59"/>
    </row>
    <row r="37" spans="2:16" ht="11.25" customHeight="1" x14ac:dyDescent="0.2">
      <c r="B37" s="27">
        <v>44348</v>
      </c>
      <c r="C37" s="28">
        <v>45200</v>
      </c>
      <c r="D37" s="10">
        <v>28</v>
      </c>
      <c r="E37" s="29">
        <v>852</v>
      </c>
      <c r="F37" s="162">
        <v>11500000000</v>
      </c>
      <c r="G37" s="59"/>
      <c r="H37" s="59"/>
      <c r="I37" s="58">
        <v>12480469308.130489</v>
      </c>
      <c r="J37" s="59"/>
      <c r="K37" s="59"/>
      <c r="L37" s="59"/>
      <c r="M37" s="10">
        <v>11911576141.920834</v>
      </c>
      <c r="N37" s="10">
        <v>11106433552.461061</v>
      </c>
      <c r="O37" s="58">
        <v>9883514250.9949303</v>
      </c>
      <c r="P37" s="59"/>
    </row>
    <row r="38" spans="2:16" ht="11.25" customHeight="1" x14ac:dyDescent="0.2">
      <c r="B38" s="27">
        <v>44348</v>
      </c>
      <c r="C38" s="28">
        <v>45231</v>
      </c>
      <c r="D38" s="10">
        <v>29</v>
      </c>
      <c r="E38" s="29">
        <v>883</v>
      </c>
      <c r="F38" s="162">
        <v>11500000000</v>
      </c>
      <c r="G38" s="59"/>
      <c r="H38" s="59"/>
      <c r="I38" s="58">
        <v>12383599216.37652</v>
      </c>
      <c r="J38" s="59"/>
      <c r="K38" s="59"/>
      <c r="L38" s="59"/>
      <c r="M38" s="10">
        <v>11799075543.045364</v>
      </c>
      <c r="N38" s="10">
        <v>10973558065.531879</v>
      </c>
      <c r="O38" s="58">
        <v>9723908324.7941074</v>
      </c>
      <c r="P38" s="59"/>
    </row>
    <row r="39" spans="2:16" ht="11.25" customHeight="1" x14ac:dyDescent="0.2">
      <c r="B39" s="27">
        <v>44348</v>
      </c>
      <c r="C39" s="28">
        <v>45261</v>
      </c>
      <c r="D39" s="10">
        <v>30</v>
      </c>
      <c r="E39" s="29">
        <v>913</v>
      </c>
      <c r="F39" s="162">
        <v>11500000000</v>
      </c>
      <c r="G39" s="59"/>
      <c r="H39" s="59"/>
      <c r="I39" s="58">
        <v>12285236674.80216</v>
      </c>
      <c r="J39" s="59"/>
      <c r="K39" s="59"/>
      <c r="L39" s="59"/>
      <c r="M39" s="10">
        <v>11686142603.287338</v>
      </c>
      <c r="N39" s="10">
        <v>10841776076.759329</v>
      </c>
      <c r="O39" s="58">
        <v>9567751927.607914</v>
      </c>
      <c r="P39" s="59"/>
    </row>
    <row r="40" spans="2:16" ht="11.25" customHeight="1" x14ac:dyDescent="0.2">
      <c r="B40" s="27">
        <v>44348</v>
      </c>
      <c r="C40" s="28">
        <v>45292</v>
      </c>
      <c r="D40" s="10">
        <v>31</v>
      </c>
      <c r="E40" s="29">
        <v>944</v>
      </c>
      <c r="F40" s="162">
        <v>11500000000</v>
      </c>
      <c r="G40" s="59"/>
      <c r="H40" s="59"/>
      <c r="I40" s="58">
        <v>12190376567.378281</v>
      </c>
      <c r="J40" s="59"/>
      <c r="K40" s="59"/>
      <c r="L40" s="59"/>
      <c r="M40" s="10">
        <v>11576240865.049381</v>
      </c>
      <c r="N40" s="10">
        <v>10712501580.69298</v>
      </c>
      <c r="O40" s="58">
        <v>9413627123.2606735</v>
      </c>
      <c r="P40" s="59"/>
    </row>
    <row r="41" spans="2:16" ht="11.25" customHeight="1" x14ac:dyDescent="0.2">
      <c r="B41" s="27">
        <v>44348</v>
      </c>
      <c r="C41" s="28">
        <v>45323</v>
      </c>
      <c r="D41" s="10">
        <v>32</v>
      </c>
      <c r="E41" s="29">
        <v>975</v>
      </c>
      <c r="F41" s="162">
        <v>11500000000</v>
      </c>
      <c r="G41" s="59"/>
      <c r="H41" s="59"/>
      <c r="I41" s="58">
        <v>12095029114.597609</v>
      </c>
      <c r="J41" s="59"/>
      <c r="K41" s="59"/>
      <c r="L41" s="59"/>
      <c r="M41" s="10">
        <v>11466216304.048302</v>
      </c>
      <c r="N41" s="10">
        <v>10583701134.928469</v>
      </c>
      <c r="O41" s="58">
        <v>9261051088.0573807</v>
      </c>
      <c r="P41" s="59"/>
    </row>
    <row r="42" spans="2:16" ht="11.25" customHeight="1" x14ac:dyDescent="0.2">
      <c r="B42" s="27">
        <v>44348</v>
      </c>
      <c r="C42" s="28">
        <v>45352</v>
      </c>
      <c r="D42" s="10">
        <v>33</v>
      </c>
      <c r="E42" s="29">
        <v>1004</v>
      </c>
      <c r="F42" s="162">
        <v>11500000000</v>
      </c>
      <c r="G42" s="59"/>
      <c r="H42" s="59"/>
      <c r="I42" s="58">
        <v>12000049181.673014</v>
      </c>
      <c r="J42" s="59"/>
      <c r="K42" s="59"/>
      <c r="L42" s="59"/>
      <c r="M42" s="10">
        <v>11358123323.272276</v>
      </c>
      <c r="N42" s="10">
        <v>10458983044.351768</v>
      </c>
      <c r="O42" s="58">
        <v>9115651610.6405029</v>
      </c>
      <c r="P42" s="59"/>
    </row>
    <row r="43" spans="2:16" ht="11.25" customHeight="1" x14ac:dyDescent="0.2">
      <c r="B43" s="27">
        <v>44348</v>
      </c>
      <c r="C43" s="28">
        <v>45383</v>
      </c>
      <c r="D43" s="10">
        <v>34</v>
      </c>
      <c r="E43" s="29">
        <v>1035</v>
      </c>
      <c r="F43" s="162">
        <v>11500000000</v>
      </c>
      <c r="G43" s="59"/>
      <c r="H43" s="59"/>
      <c r="I43" s="58">
        <v>11906223222.482162</v>
      </c>
      <c r="J43" s="59"/>
      <c r="K43" s="59"/>
      <c r="L43" s="59"/>
      <c r="M43" s="10">
        <v>11250202857.972303</v>
      </c>
      <c r="N43" s="10">
        <v>10333259250.127342</v>
      </c>
      <c r="O43" s="58">
        <v>8967929898.0452785</v>
      </c>
      <c r="P43" s="59"/>
    </row>
    <row r="44" spans="2:16" ht="11.25" customHeight="1" x14ac:dyDescent="0.2">
      <c r="B44" s="27">
        <v>44348</v>
      </c>
      <c r="C44" s="28">
        <v>45413</v>
      </c>
      <c r="D44" s="10">
        <v>35</v>
      </c>
      <c r="E44" s="29">
        <v>1065</v>
      </c>
      <c r="F44" s="162">
        <v>11500000000</v>
      </c>
      <c r="G44" s="59"/>
      <c r="H44" s="59"/>
      <c r="I44" s="58">
        <v>11811254706.895306</v>
      </c>
      <c r="J44" s="59"/>
      <c r="K44" s="59"/>
      <c r="L44" s="59"/>
      <c r="M44" s="10">
        <v>11142148140.450285</v>
      </c>
      <c r="N44" s="10">
        <v>10208822847.742311</v>
      </c>
      <c r="O44" s="58">
        <v>8823616625.6289978</v>
      </c>
      <c r="P44" s="59"/>
    </row>
    <row r="45" spans="2:16" ht="11.25" customHeight="1" x14ac:dyDescent="0.2">
      <c r="B45" s="27">
        <v>44348</v>
      </c>
      <c r="C45" s="28">
        <v>45444</v>
      </c>
      <c r="D45" s="10">
        <v>36</v>
      </c>
      <c r="E45" s="29">
        <v>1096</v>
      </c>
      <c r="F45" s="162">
        <v>11500000000</v>
      </c>
      <c r="G45" s="59"/>
      <c r="H45" s="59"/>
      <c r="I45" s="58">
        <v>11711904541.96357</v>
      </c>
      <c r="J45" s="59"/>
      <c r="K45" s="59"/>
      <c r="L45" s="59"/>
      <c r="M45" s="10">
        <v>11029687205.481981</v>
      </c>
      <c r="N45" s="10">
        <v>10080081151.790339</v>
      </c>
      <c r="O45" s="58">
        <v>8675442002.556345</v>
      </c>
      <c r="P45" s="59"/>
    </row>
    <row r="46" spans="2:16" ht="11.25" customHeight="1" x14ac:dyDescent="0.2">
      <c r="B46" s="27">
        <v>44348</v>
      </c>
      <c r="C46" s="28">
        <v>45474</v>
      </c>
      <c r="D46" s="10">
        <v>37</v>
      </c>
      <c r="E46" s="29">
        <v>1126</v>
      </c>
      <c r="F46" s="162">
        <v>11500000000</v>
      </c>
      <c r="G46" s="59"/>
      <c r="H46" s="59"/>
      <c r="I46" s="58">
        <v>11612543888.675627</v>
      </c>
      <c r="J46" s="59"/>
      <c r="K46" s="59"/>
      <c r="L46" s="59"/>
      <c r="M46" s="10">
        <v>10918163687.802959</v>
      </c>
      <c r="N46" s="10">
        <v>9953600379.5627575</v>
      </c>
      <c r="O46" s="58">
        <v>8531469966.9582205</v>
      </c>
      <c r="P46" s="59"/>
    </row>
    <row r="47" spans="2:16" ht="11.25" customHeight="1" x14ac:dyDescent="0.2">
      <c r="B47" s="27">
        <v>44348</v>
      </c>
      <c r="C47" s="28">
        <v>45505</v>
      </c>
      <c r="D47" s="10">
        <v>38</v>
      </c>
      <c r="E47" s="29">
        <v>1157</v>
      </c>
      <c r="F47" s="162">
        <v>11500000000</v>
      </c>
      <c r="G47" s="59"/>
      <c r="H47" s="59"/>
      <c r="I47" s="58">
        <v>11519713586.053699</v>
      </c>
      <c r="J47" s="59"/>
      <c r="K47" s="59"/>
      <c r="L47" s="59"/>
      <c r="M47" s="10">
        <v>10812514257.01544</v>
      </c>
      <c r="N47" s="10">
        <v>9832215426.4797764</v>
      </c>
      <c r="O47" s="58">
        <v>8391733257.7762356</v>
      </c>
      <c r="P47" s="59"/>
    </row>
    <row r="48" spans="2:16" ht="11.25" customHeight="1" x14ac:dyDescent="0.2">
      <c r="B48" s="27">
        <v>44348</v>
      </c>
      <c r="C48" s="28">
        <v>45536</v>
      </c>
      <c r="D48" s="10">
        <v>39</v>
      </c>
      <c r="E48" s="29">
        <v>1188</v>
      </c>
      <c r="F48" s="162">
        <v>11500000000</v>
      </c>
      <c r="G48" s="59"/>
      <c r="H48" s="59"/>
      <c r="I48" s="58">
        <v>11422825776.345312</v>
      </c>
      <c r="J48" s="59"/>
      <c r="K48" s="59"/>
      <c r="L48" s="59"/>
      <c r="M48" s="10">
        <v>10703389840.88833</v>
      </c>
      <c r="N48" s="10">
        <v>9708231613.2314796</v>
      </c>
      <c r="O48" s="58">
        <v>8250818501.9133434</v>
      </c>
      <c r="P48" s="59"/>
    </row>
    <row r="49" spans="2:16" ht="11.25" customHeight="1" x14ac:dyDescent="0.2">
      <c r="B49" s="27">
        <v>44348</v>
      </c>
      <c r="C49" s="28">
        <v>45566</v>
      </c>
      <c r="D49" s="10">
        <v>40</v>
      </c>
      <c r="E49" s="29">
        <v>1218</v>
      </c>
      <c r="F49" s="162">
        <v>11500000000</v>
      </c>
      <c r="G49" s="59"/>
      <c r="H49" s="59"/>
      <c r="I49" s="58">
        <v>11321390164.998217</v>
      </c>
      <c r="J49" s="59"/>
      <c r="K49" s="59"/>
      <c r="L49" s="59"/>
      <c r="M49" s="10">
        <v>10590930271.670368</v>
      </c>
      <c r="N49" s="10">
        <v>9582584582.0654945</v>
      </c>
      <c r="O49" s="58">
        <v>8110649794.4481821</v>
      </c>
      <c r="P49" s="59"/>
    </row>
    <row r="50" spans="2:16" ht="11.25" customHeight="1" x14ac:dyDescent="0.2">
      <c r="B50" s="27">
        <v>44348</v>
      </c>
      <c r="C50" s="28">
        <v>45597</v>
      </c>
      <c r="D50" s="10">
        <v>41</v>
      </c>
      <c r="E50" s="29">
        <v>1249</v>
      </c>
      <c r="F50" s="162">
        <v>11500000000</v>
      </c>
      <c r="G50" s="59"/>
      <c r="H50" s="59"/>
      <c r="I50" s="58">
        <v>11222605368.442007</v>
      </c>
      <c r="J50" s="59"/>
      <c r="K50" s="59"/>
      <c r="L50" s="59"/>
      <c r="M50" s="10">
        <v>10480712838.034027</v>
      </c>
      <c r="N50" s="10">
        <v>9458743909.0750256</v>
      </c>
      <c r="O50" s="58">
        <v>7971922632.2436056</v>
      </c>
      <c r="P50" s="59"/>
    </row>
    <row r="51" spans="2:16" ht="11.25" customHeight="1" x14ac:dyDescent="0.2">
      <c r="B51" s="27">
        <v>44348</v>
      </c>
      <c r="C51" s="28">
        <v>45627</v>
      </c>
      <c r="D51" s="10">
        <v>42</v>
      </c>
      <c r="E51" s="29">
        <v>1279</v>
      </c>
      <c r="F51" s="162">
        <v>11500000000</v>
      </c>
      <c r="G51" s="59"/>
      <c r="H51" s="59"/>
      <c r="I51" s="58">
        <v>11122616501.62122</v>
      </c>
      <c r="J51" s="59"/>
      <c r="K51" s="59"/>
      <c r="L51" s="59"/>
      <c r="M51" s="10">
        <v>10370284091.846109</v>
      </c>
      <c r="N51" s="10">
        <v>9336047802.1644306</v>
      </c>
      <c r="O51" s="58">
        <v>7836258574.4932632</v>
      </c>
      <c r="P51" s="59"/>
    </row>
    <row r="52" spans="2:16" ht="11.25" customHeight="1" x14ac:dyDescent="0.2">
      <c r="B52" s="27">
        <v>44348</v>
      </c>
      <c r="C52" s="28">
        <v>45658</v>
      </c>
      <c r="D52" s="10">
        <v>43</v>
      </c>
      <c r="E52" s="29">
        <v>1310</v>
      </c>
      <c r="F52" s="162">
        <v>11500000000</v>
      </c>
      <c r="G52" s="59"/>
      <c r="H52" s="59"/>
      <c r="I52" s="58">
        <v>11025801860.552876</v>
      </c>
      <c r="J52" s="59"/>
      <c r="K52" s="59"/>
      <c r="L52" s="59"/>
      <c r="M52" s="10">
        <v>10262582309.934189</v>
      </c>
      <c r="N52" s="10">
        <v>9215590300.3669033</v>
      </c>
      <c r="O52" s="58">
        <v>7702389381.8897581</v>
      </c>
      <c r="P52" s="59"/>
    </row>
    <row r="53" spans="2:16" ht="11.25" customHeight="1" x14ac:dyDescent="0.2">
      <c r="B53" s="27">
        <v>44348</v>
      </c>
      <c r="C53" s="28">
        <v>45689</v>
      </c>
      <c r="D53" s="10">
        <v>44</v>
      </c>
      <c r="E53" s="29">
        <v>1341</v>
      </c>
      <c r="F53" s="162">
        <v>11500000000</v>
      </c>
      <c r="G53" s="59"/>
      <c r="H53" s="59"/>
      <c r="I53" s="58">
        <v>10929001788.760735</v>
      </c>
      <c r="J53" s="59"/>
      <c r="K53" s="59"/>
      <c r="L53" s="59"/>
      <c r="M53" s="10">
        <v>10155229574.325487</v>
      </c>
      <c r="N53" s="10">
        <v>9095997749.7724113</v>
      </c>
      <c r="O53" s="58">
        <v>7570233490.1581631</v>
      </c>
      <c r="P53" s="59"/>
    </row>
    <row r="54" spans="2:16" ht="11.25" customHeight="1" x14ac:dyDescent="0.2">
      <c r="B54" s="27">
        <v>44348</v>
      </c>
      <c r="C54" s="28">
        <v>45717</v>
      </c>
      <c r="D54" s="10">
        <v>45</v>
      </c>
      <c r="E54" s="29">
        <v>1369</v>
      </c>
      <c r="F54" s="162">
        <v>11500000000</v>
      </c>
      <c r="G54" s="59"/>
      <c r="H54" s="59"/>
      <c r="I54" s="58">
        <v>10835561202.850674</v>
      </c>
      <c r="J54" s="59"/>
      <c r="K54" s="59"/>
      <c r="L54" s="59"/>
      <c r="M54" s="10">
        <v>10052979136.138334</v>
      </c>
      <c r="N54" s="10">
        <v>8983725963.4187412</v>
      </c>
      <c r="O54" s="58">
        <v>7448184697.6674223</v>
      </c>
      <c r="P54" s="59"/>
    </row>
    <row r="55" spans="2:16" ht="11.25" customHeight="1" x14ac:dyDescent="0.2">
      <c r="B55" s="27">
        <v>44348</v>
      </c>
      <c r="C55" s="28">
        <v>45748</v>
      </c>
      <c r="D55" s="10">
        <v>46</v>
      </c>
      <c r="E55" s="29">
        <v>1400</v>
      </c>
      <c r="F55" s="162">
        <v>11500000000</v>
      </c>
      <c r="G55" s="59"/>
      <c r="H55" s="59"/>
      <c r="I55" s="58">
        <v>10744496836.481174</v>
      </c>
      <c r="J55" s="59"/>
      <c r="K55" s="59"/>
      <c r="L55" s="59"/>
      <c r="M55" s="10">
        <v>9951584456.5890713</v>
      </c>
      <c r="N55" s="10">
        <v>8870498782.9393444</v>
      </c>
      <c r="O55" s="58">
        <v>7323161332.3287191</v>
      </c>
      <c r="P55" s="59"/>
    </row>
    <row r="56" spans="2:16" ht="11.25" customHeight="1" x14ac:dyDescent="0.2">
      <c r="B56" s="27">
        <v>44348</v>
      </c>
      <c r="C56" s="28">
        <v>45778</v>
      </c>
      <c r="D56" s="10">
        <v>47</v>
      </c>
      <c r="E56" s="29">
        <v>1430</v>
      </c>
      <c r="F56" s="162">
        <v>11500000000</v>
      </c>
      <c r="G56" s="59"/>
      <c r="H56" s="59"/>
      <c r="I56" s="58">
        <v>10649774665.880211</v>
      </c>
      <c r="J56" s="59"/>
      <c r="K56" s="59"/>
      <c r="L56" s="59"/>
      <c r="M56" s="10">
        <v>9847661909.3824959</v>
      </c>
      <c r="N56" s="10">
        <v>8756261132.7178707</v>
      </c>
      <c r="O56" s="58">
        <v>7199218412.3649864</v>
      </c>
      <c r="P56" s="59"/>
    </row>
    <row r="57" spans="2:16" ht="11.25" customHeight="1" x14ac:dyDescent="0.2">
      <c r="B57" s="27">
        <v>44348</v>
      </c>
      <c r="C57" s="28">
        <v>45809</v>
      </c>
      <c r="D57" s="10">
        <v>48</v>
      </c>
      <c r="E57" s="29">
        <v>1461</v>
      </c>
      <c r="F57" s="162">
        <v>11500000000</v>
      </c>
      <c r="G57" s="59"/>
      <c r="H57" s="59"/>
      <c r="I57" s="58">
        <v>10554526193.274738</v>
      </c>
      <c r="J57" s="59"/>
      <c r="K57" s="59"/>
      <c r="L57" s="59"/>
      <c r="M57" s="10">
        <v>9743034316.5960178</v>
      </c>
      <c r="N57" s="10">
        <v>8641196875.4569511</v>
      </c>
      <c r="O57" s="58">
        <v>7074523022.6612301</v>
      </c>
      <c r="P57" s="59"/>
    </row>
    <row r="58" spans="2:16" ht="11.25" customHeight="1" x14ac:dyDescent="0.2">
      <c r="B58" s="27">
        <v>44348</v>
      </c>
      <c r="C58" s="28">
        <v>45839</v>
      </c>
      <c r="D58" s="10">
        <v>49</v>
      </c>
      <c r="E58" s="29">
        <v>1491</v>
      </c>
      <c r="F58" s="162">
        <v>11500000000</v>
      </c>
      <c r="G58" s="59"/>
      <c r="H58" s="59"/>
      <c r="I58" s="58">
        <v>10460997436.180111</v>
      </c>
      <c r="J58" s="59"/>
      <c r="K58" s="59"/>
      <c r="L58" s="59"/>
      <c r="M58" s="10">
        <v>9640846013.1169014</v>
      </c>
      <c r="N58" s="10">
        <v>8529519791.3319407</v>
      </c>
      <c r="O58" s="58">
        <v>6954468254.587779</v>
      </c>
      <c r="P58" s="59"/>
    </row>
    <row r="59" spans="2:16" ht="11.25" customHeight="1" x14ac:dyDescent="0.2">
      <c r="B59" s="27">
        <v>44348</v>
      </c>
      <c r="C59" s="28">
        <v>45870</v>
      </c>
      <c r="D59" s="10">
        <v>50</v>
      </c>
      <c r="E59" s="29">
        <v>1522</v>
      </c>
      <c r="F59" s="162">
        <v>11500000000</v>
      </c>
      <c r="G59" s="59"/>
      <c r="H59" s="59"/>
      <c r="I59" s="58">
        <v>10370958756.04171</v>
      </c>
      <c r="J59" s="59"/>
      <c r="K59" s="59"/>
      <c r="L59" s="59"/>
      <c r="M59" s="10">
        <v>9541655596.1026821</v>
      </c>
      <c r="N59" s="10">
        <v>8420294178.7028742</v>
      </c>
      <c r="O59" s="58">
        <v>6836333359.0606537</v>
      </c>
      <c r="P59" s="59"/>
    </row>
    <row r="60" spans="2:16" ht="11.25" customHeight="1" x14ac:dyDescent="0.2">
      <c r="B60" s="27">
        <v>44348</v>
      </c>
      <c r="C60" s="28">
        <v>45901</v>
      </c>
      <c r="D60" s="10">
        <v>51</v>
      </c>
      <c r="E60" s="29">
        <v>1553</v>
      </c>
      <c r="F60" s="162">
        <v>11500000000</v>
      </c>
      <c r="G60" s="59"/>
      <c r="H60" s="59"/>
      <c r="I60" s="58">
        <v>10275049877.409124</v>
      </c>
      <c r="J60" s="59"/>
      <c r="K60" s="59"/>
      <c r="L60" s="59"/>
      <c r="M60" s="10">
        <v>9437382280.2590485</v>
      </c>
      <c r="N60" s="10">
        <v>8307094829.4300995</v>
      </c>
      <c r="O60" s="58">
        <v>6715861869.6911449</v>
      </c>
      <c r="P60" s="59"/>
    </row>
    <row r="61" spans="2:16" ht="11.25" customHeight="1" x14ac:dyDescent="0.2">
      <c r="B61" s="27">
        <v>44348</v>
      </c>
      <c r="C61" s="28">
        <v>45931</v>
      </c>
      <c r="D61" s="10">
        <v>52</v>
      </c>
      <c r="E61" s="29">
        <v>1583</v>
      </c>
      <c r="F61" s="162">
        <v>11500000000</v>
      </c>
      <c r="G61" s="59"/>
      <c r="H61" s="59"/>
      <c r="I61" s="58">
        <v>10188351152.083456</v>
      </c>
      <c r="J61" s="59"/>
      <c r="K61" s="59"/>
      <c r="L61" s="59"/>
      <c r="M61" s="10">
        <v>9342391741.4581413</v>
      </c>
      <c r="N61" s="10">
        <v>8203240837.0890636</v>
      </c>
      <c r="O61" s="58">
        <v>6604715765.6807594</v>
      </c>
      <c r="P61" s="59"/>
    </row>
    <row r="62" spans="2:16" ht="11.25" customHeight="1" x14ac:dyDescent="0.2">
      <c r="B62" s="27">
        <v>44348</v>
      </c>
      <c r="C62" s="28">
        <v>45962</v>
      </c>
      <c r="D62" s="10">
        <v>53</v>
      </c>
      <c r="E62" s="29">
        <v>1614</v>
      </c>
      <c r="F62" s="162">
        <v>11500000000</v>
      </c>
      <c r="G62" s="59"/>
      <c r="H62" s="59"/>
      <c r="I62" s="58">
        <v>10102198527.573856</v>
      </c>
      <c r="J62" s="59"/>
      <c r="K62" s="59"/>
      <c r="L62" s="59"/>
      <c r="M62" s="10">
        <v>9247681144.4144802</v>
      </c>
      <c r="N62" s="10">
        <v>8099427607.3649988</v>
      </c>
      <c r="O62" s="58">
        <v>6493511559.6012526</v>
      </c>
      <c r="P62" s="59"/>
    </row>
    <row r="63" spans="2:16" ht="11.25" customHeight="1" x14ac:dyDescent="0.2">
      <c r="B63" s="27">
        <v>44348</v>
      </c>
      <c r="C63" s="28">
        <v>45992</v>
      </c>
      <c r="D63" s="10">
        <v>54</v>
      </c>
      <c r="E63" s="29">
        <v>1644</v>
      </c>
      <c r="F63" s="162">
        <v>11500000000</v>
      </c>
      <c r="G63" s="59"/>
      <c r="H63" s="59"/>
      <c r="I63" s="58">
        <v>10004686232.393841</v>
      </c>
      <c r="J63" s="59"/>
      <c r="K63" s="59"/>
      <c r="L63" s="59"/>
      <c r="M63" s="10">
        <v>9143384459.1896305</v>
      </c>
      <c r="N63" s="10">
        <v>7988371058.2299576</v>
      </c>
      <c r="O63" s="58">
        <v>6378221585.298315</v>
      </c>
      <c r="P63" s="59"/>
    </row>
    <row r="64" spans="2:16" ht="11.25" customHeight="1" x14ac:dyDescent="0.2">
      <c r="B64" s="27">
        <v>44348</v>
      </c>
      <c r="C64" s="28">
        <v>46023</v>
      </c>
      <c r="D64" s="10">
        <v>55</v>
      </c>
      <c r="E64" s="29">
        <v>1675</v>
      </c>
      <c r="F64" s="162">
        <v>11500000000</v>
      </c>
      <c r="G64" s="59"/>
      <c r="H64" s="59"/>
      <c r="I64" s="58">
        <v>9918139590.1122971</v>
      </c>
      <c r="J64" s="59"/>
      <c r="K64" s="59"/>
      <c r="L64" s="59"/>
      <c r="M64" s="10">
        <v>9048914898.6974697</v>
      </c>
      <c r="N64" s="10">
        <v>7885728944.6346121</v>
      </c>
      <c r="O64" s="58">
        <v>6269600061.2973967</v>
      </c>
      <c r="P64" s="59"/>
    </row>
    <row r="65" spans="2:16" ht="11.25" customHeight="1" x14ac:dyDescent="0.2">
      <c r="B65" s="27">
        <v>44348</v>
      </c>
      <c r="C65" s="28">
        <v>46054</v>
      </c>
      <c r="D65" s="10">
        <v>56</v>
      </c>
      <c r="E65" s="29">
        <v>1706</v>
      </c>
      <c r="F65" s="162">
        <v>9000000000</v>
      </c>
      <c r="G65" s="59"/>
      <c r="H65" s="59"/>
      <c r="I65" s="58">
        <v>9830839407.6796227</v>
      </c>
      <c r="J65" s="59"/>
      <c r="K65" s="59"/>
      <c r="L65" s="59"/>
      <c r="M65" s="10">
        <v>8954053156.5416679</v>
      </c>
      <c r="N65" s="10">
        <v>7783216343.348032</v>
      </c>
      <c r="O65" s="58">
        <v>6161886789.1833458</v>
      </c>
      <c r="P65" s="59"/>
    </row>
    <row r="66" spans="2:16" ht="11.25" customHeight="1" x14ac:dyDescent="0.2">
      <c r="B66" s="27">
        <v>44348</v>
      </c>
      <c r="C66" s="28">
        <v>46082</v>
      </c>
      <c r="D66" s="10">
        <v>57</v>
      </c>
      <c r="E66" s="29">
        <v>1734</v>
      </c>
      <c r="F66" s="162">
        <v>9000000000</v>
      </c>
      <c r="G66" s="59"/>
      <c r="H66" s="59"/>
      <c r="I66" s="58">
        <v>9744984199.9241047</v>
      </c>
      <c r="J66" s="59"/>
      <c r="K66" s="59"/>
      <c r="L66" s="59"/>
      <c r="M66" s="10">
        <v>8862256770.2746391</v>
      </c>
      <c r="N66" s="10">
        <v>7685725672.5823956</v>
      </c>
      <c r="O66" s="58">
        <v>6061421747.9280787</v>
      </c>
      <c r="P66" s="59"/>
    </row>
    <row r="67" spans="2:16" ht="11.25" customHeight="1" x14ac:dyDescent="0.2">
      <c r="B67" s="27">
        <v>44348</v>
      </c>
      <c r="C67" s="28">
        <v>46113</v>
      </c>
      <c r="D67" s="10">
        <v>58</v>
      </c>
      <c r="E67" s="29">
        <v>1765</v>
      </c>
      <c r="F67" s="162">
        <v>9000000000</v>
      </c>
      <c r="G67" s="59"/>
      <c r="H67" s="59"/>
      <c r="I67" s="58">
        <v>9659637691.2349834</v>
      </c>
      <c r="J67" s="59"/>
      <c r="K67" s="59"/>
      <c r="L67" s="59"/>
      <c r="M67" s="10">
        <v>8769741781.1874981</v>
      </c>
      <c r="N67" s="10">
        <v>7586150409.3338823</v>
      </c>
      <c r="O67" s="58">
        <v>5957549952.4701815</v>
      </c>
      <c r="P67" s="59"/>
    </row>
    <row r="68" spans="2:16" ht="11.25" customHeight="1" x14ac:dyDescent="0.2">
      <c r="B68" s="27">
        <v>44348</v>
      </c>
      <c r="C68" s="28">
        <v>46143</v>
      </c>
      <c r="D68" s="10">
        <v>59</v>
      </c>
      <c r="E68" s="29">
        <v>1795</v>
      </c>
      <c r="F68" s="162">
        <v>9000000000</v>
      </c>
      <c r="G68" s="59"/>
      <c r="H68" s="59"/>
      <c r="I68" s="58">
        <v>9574959232.8581791</v>
      </c>
      <c r="J68" s="59"/>
      <c r="K68" s="59"/>
      <c r="L68" s="59"/>
      <c r="M68" s="10">
        <v>8678595814.2562714</v>
      </c>
      <c r="N68" s="10">
        <v>7488828291.8077564</v>
      </c>
      <c r="O68" s="58">
        <v>5857013158.7393074</v>
      </c>
      <c r="P68" s="59"/>
    </row>
    <row r="69" spans="2:16" ht="11.25" customHeight="1" x14ac:dyDescent="0.2">
      <c r="B69" s="27">
        <v>44348</v>
      </c>
      <c r="C69" s="28">
        <v>46174</v>
      </c>
      <c r="D69" s="10">
        <v>60</v>
      </c>
      <c r="E69" s="29">
        <v>1826</v>
      </c>
      <c r="F69" s="162">
        <v>9000000000</v>
      </c>
      <c r="G69" s="59"/>
      <c r="H69" s="59"/>
      <c r="I69" s="58">
        <v>9489523501.1163177</v>
      </c>
      <c r="J69" s="59"/>
      <c r="K69" s="59"/>
      <c r="L69" s="59"/>
      <c r="M69" s="10">
        <v>8586569979.9762468</v>
      </c>
      <c r="N69" s="10">
        <v>7390574802.6524906</v>
      </c>
      <c r="O69" s="58">
        <v>5755686931.5089836</v>
      </c>
      <c r="P69" s="59"/>
    </row>
    <row r="70" spans="2:16" ht="11.25" customHeight="1" x14ac:dyDescent="0.2">
      <c r="B70" s="27">
        <v>44348</v>
      </c>
      <c r="C70" s="28">
        <v>46204</v>
      </c>
      <c r="D70" s="10">
        <v>61</v>
      </c>
      <c r="E70" s="29">
        <v>1856</v>
      </c>
      <c r="F70" s="162">
        <v>9000000000</v>
      </c>
      <c r="G70" s="59"/>
      <c r="H70" s="59"/>
      <c r="I70" s="58">
        <v>9404802661.2818661</v>
      </c>
      <c r="J70" s="59"/>
      <c r="K70" s="59"/>
      <c r="L70" s="59"/>
      <c r="M70" s="10">
        <v>8495942328.859642</v>
      </c>
      <c r="N70" s="10">
        <v>7294572184.7721519</v>
      </c>
      <c r="O70" s="58">
        <v>5657634093.5190144</v>
      </c>
      <c r="P70" s="59"/>
    </row>
    <row r="71" spans="2:16" ht="11.25" customHeight="1" x14ac:dyDescent="0.2">
      <c r="B71" s="27">
        <v>44348</v>
      </c>
      <c r="C71" s="28">
        <v>46235</v>
      </c>
      <c r="D71" s="10">
        <v>62</v>
      </c>
      <c r="E71" s="29">
        <v>1887</v>
      </c>
      <c r="F71" s="162">
        <v>9000000000</v>
      </c>
      <c r="G71" s="59"/>
      <c r="H71" s="59"/>
      <c r="I71" s="58">
        <v>9320111656.8094578</v>
      </c>
      <c r="J71" s="59"/>
      <c r="K71" s="59"/>
      <c r="L71" s="59"/>
      <c r="M71" s="10">
        <v>8405155698.812211</v>
      </c>
      <c r="N71" s="10">
        <v>7198269895.1633091</v>
      </c>
      <c r="O71" s="58">
        <v>5559295710.1339798</v>
      </c>
      <c r="P71" s="59"/>
    </row>
    <row r="72" spans="2:16" ht="11.25" customHeight="1" x14ac:dyDescent="0.2">
      <c r="B72" s="27">
        <v>44348</v>
      </c>
      <c r="C72" s="28">
        <v>46266</v>
      </c>
      <c r="D72" s="10">
        <v>63</v>
      </c>
      <c r="E72" s="29">
        <v>1918</v>
      </c>
      <c r="F72" s="162">
        <v>9000000000</v>
      </c>
      <c r="G72" s="59"/>
      <c r="H72" s="59"/>
      <c r="I72" s="58">
        <v>9236284311.6038895</v>
      </c>
      <c r="J72" s="59"/>
      <c r="K72" s="59"/>
      <c r="L72" s="59"/>
      <c r="M72" s="10">
        <v>8315430143.2073231</v>
      </c>
      <c r="N72" s="10">
        <v>7103316663.1430168</v>
      </c>
      <c r="O72" s="58">
        <v>5462726340.6518116</v>
      </c>
      <c r="P72" s="59"/>
    </row>
    <row r="73" spans="2:16" ht="11.25" customHeight="1" x14ac:dyDescent="0.2">
      <c r="B73" s="27">
        <v>44348</v>
      </c>
      <c r="C73" s="28">
        <v>46296</v>
      </c>
      <c r="D73" s="10">
        <v>64</v>
      </c>
      <c r="E73" s="29">
        <v>1948</v>
      </c>
      <c r="F73" s="162">
        <v>9000000000</v>
      </c>
      <c r="G73" s="59"/>
      <c r="H73" s="59"/>
      <c r="I73" s="58">
        <v>9153039029.4760494</v>
      </c>
      <c r="J73" s="59"/>
      <c r="K73" s="59"/>
      <c r="L73" s="59"/>
      <c r="M73" s="10">
        <v>8226958397.6284189</v>
      </c>
      <c r="N73" s="10">
        <v>7010444004.989666</v>
      </c>
      <c r="O73" s="58">
        <v>5369203655.6978359</v>
      </c>
      <c r="P73" s="59"/>
    </row>
    <row r="74" spans="2:16" ht="11.25" customHeight="1" x14ac:dyDescent="0.2">
      <c r="B74" s="27">
        <v>44348</v>
      </c>
      <c r="C74" s="28">
        <v>46327</v>
      </c>
      <c r="D74" s="10">
        <v>65</v>
      </c>
      <c r="E74" s="29">
        <v>1979</v>
      </c>
      <c r="F74" s="162">
        <v>9000000000</v>
      </c>
      <c r="G74" s="59"/>
      <c r="H74" s="59"/>
      <c r="I74" s="58">
        <v>9067049785.6662121</v>
      </c>
      <c r="J74" s="59"/>
      <c r="K74" s="59"/>
      <c r="L74" s="59"/>
      <c r="M74" s="10">
        <v>8135846879.1183519</v>
      </c>
      <c r="N74" s="10">
        <v>6915173530.7516842</v>
      </c>
      <c r="O74" s="58">
        <v>5273804844.8326263</v>
      </c>
      <c r="P74" s="59"/>
    </row>
    <row r="75" spans="2:16" ht="11.25" customHeight="1" x14ac:dyDescent="0.2">
      <c r="B75" s="27">
        <v>44348</v>
      </c>
      <c r="C75" s="28">
        <v>46357</v>
      </c>
      <c r="D75" s="10">
        <v>66</v>
      </c>
      <c r="E75" s="29">
        <v>2009</v>
      </c>
      <c r="F75" s="162">
        <v>9000000000</v>
      </c>
      <c r="G75" s="59"/>
      <c r="H75" s="59"/>
      <c r="I75" s="58">
        <v>8983606778.4661903</v>
      </c>
      <c r="J75" s="59"/>
      <c r="K75" s="59"/>
      <c r="L75" s="59"/>
      <c r="M75" s="10">
        <v>8047742286.7841415</v>
      </c>
      <c r="N75" s="10">
        <v>6823452054.901453</v>
      </c>
      <c r="O75" s="58">
        <v>5182522541.8238249</v>
      </c>
      <c r="P75" s="59"/>
    </row>
    <row r="76" spans="2:16" ht="11.25" customHeight="1" x14ac:dyDescent="0.2">
      <c r="B76" s="27">
        <v>44348</v>
      </c>
      <c r="C76" s="28">
        <v>46388</v>
      </c>
      <c r="D76" s="10">
        <v>67</v>
      </c>
      <c r="E76" s="29">
        <v>2040</v>
      </c>
      <c r="F76" s="162">
        <v>9000000000</v>
      </c>
      <c r="G76" s="59"/>
      <c r="H76" s="59"/>
      <c r="I76" s="58">
        <v>8900590253.9892807</v>
      </c>
      <c r="J76" s="59"/>
      <c r="K76" s="59"/>
      <c r="L76" s="59"/>
      <c r="M76" s="10">
        <v>7959850551.0625381</v>
      </c>
      <c r="N76" s="10">
        <v>6731767228.2453651</v>
      </c>
      <c r="O76" s="58">
        <v>5091230568.0779247</v>
      </c>
      <c r="P76" s="59"/>
    </row>
    <row r="77" spans="2:16" ht="11.25" customHeight="1" x14ac:dyDescent="0.2">
      <c r="B77" s="27">
        <v>44348</v>
      </c>
      <c r="C77" s="28">
        <v>46419</v>
      </c>
      <c r="D77" s="10">
        <v>68</v>
      </c>
      <c r="E77" s="29">
        <v>2071</v>
      </c>
      <c r="F77" s="162">
        <v>9000000000</v>
      </c>
      <c r="G77" s="59"/>
      <c r="H77" s="59"/>
      <c r="I77" s="58">
        <v>8818082137.6232262</v>
      </c>
      <c r="J77" s="59"/>
      <c r="K77" s="59"/>
      <c r="L77" s="59"/>
      <c r="M77" s="10">
        <v>7872687707.667038</v>
      </c>
      <c r="N77" s="10">
        <v>6641119482.6341019</v>
      </c>
      <c r="O77" s="58">
        <v>5001399984.7237492</v>
      </c>
      <c r="P77" s="59"/>
    </row>
    <row r="78" spans="2:16" ht="11.25" customHeight="1" x14ac:dyDescent="0.2">
      <c r="B78" s="27">
        <v>44348</v>
      </c>
      <c r="C78" s="28">
        <v>46447</v>
      </c>
      <c r="D78" s="10">
        <v>69</v>
      </c>
      <c r="E78" s="29">
        <v>2099</v>
      </c>
      <c r="F78" s="162">
        <v>9000000000</v>
      </c>
      <c r="G78" s="59"/>
      <c r="H78" s="59"/>
      <c r="I78" s="58">
        <v>8736432240.5412827</v>
      </c>
      <c r="J78" s="59"/>
      <c r="K78" s="59"/>
      <c r="L78" s="59"/>
      <c r="M78" s="10">
        <v>7787841791.8580685</v>
      </c>
      <c r="N78" s="10">
        <v>6554453791.7662687</v>
      </c>
      <c r="O78" s="58">
        <v>4917244598.0599775</v>
      </c>
      <c r="P78" s="59"/>
    </row>
    <row r="79" spans="2:16" ht="11.25" customHeight="1" x14ac:dyDescent="0.2">
      <c r="B79" s="27">
        <v>44348</v>
      </c>
      <c r="C79" s="28">
        <v>46478</v>
      </c>
      <c r="D79" s="10">
        <v>70</v>
      </c>
      <c r="E79" s="29">
        <v>2130</v>
      </c>
      <c r="F79" s="162">
        <v>9000000000</v>
      </c>
      <c r="G79" s="59"/>
      <c r="H79" s="59"/>
      <c r="I79" s="58">
        <v>8654863297.1954613</v>
      </c>
      <c r="J79" s="59"/>
      <c r="K79" s="59"/>
      <c r="L79" s="59"/>
      <c r="M79" s="10">
        <v>7702044067.7157249</v>
      </c>
      <c r="N79" s="10">
        <v>6465758475.1465893</v>
      </c>
      <c r="O79" s="58">
        <v>4830158732.7647324</v>
      </c>
      <c r="P79" s="59"/>
    </row>
    <row r="80" spans="2:16" ht="11.25" customHeight="1" x14ac:dyDescent="0.2">
      <c r="B80" s="27">
        <v>44348</v>
      </c>
      <c r="C80" s="28">
        <v>46508</v>
      </c>
      <c r="D80" s="10">
        <v>71</v>
      </c>
      <c r="E80" s="29">
        <v>2160</v>
      </c>
      <c r="F80" s="162">
        <v>6500000000</v>
      </c>
      <c r="G80" s="59"/>
      <c r="H80" s="59"/>
      <c r="I80" s="58">
        <v>8574209534.7714863</v>
      </c>
      <c r="J80" s="59"/>
      <c r="K80" s="59"/>
      <c r="L80" s="59"/>
      <c r="M80" s="10">
        <v>7617745150.8759165</v>
      </c>
      <c r="N80" s="10">
        <v>6379250925.5734158</v>
      </c>
      <c r="O80" s="58">
        <v>4745999565.8585958</v>
      </c>
      <c r="P80" s="59"/>
    </row>
    <row r="81" spans="2:16" ht="11.25" customHeight="1" x14ac:dyDescent="0.2">
      <c r="B81" s="27">
        <v>44348</v>
      </c>
      <c r="C81" s="28">
        <v>46539</v>
      </c>
      <c r="D81" s="10">
        <v>72</v>
      </c>
      <c r="E81" s="29">
        <v>2191</v>
      </c>
      <c r="F81" s="162">
        <v>6500000000</v>
      </c>
      <c r="G81" s="59"/>
      <c r="H81" s="59"/>
      <c r="I81" s="58">
        <v>8493377834.514924</v>
      </c>
      <c r="J81" s="59"/>
      <c r="K81" s="59"/>
      <c r="L81" s="59"/>
      <c r="M81" s="10">
        <v>7533131877.1497869</v>
      </c>
      <c r="N81" s="10">
        <v>6292350546.9550228</v>
      </c>
      <c r="O81" s="58">
        <v>4661519846.7236633</v>
      </c>
      <c r="P81" s="59"/>
    </row>
    <row r="82" spans="2:16" ht="11.25" customHeight="1" x14ac:dyDescent="0.2">
      <c r="B82" s="27">
        <v>44348</v>
      </c>
      <c r="C82" s="28">
        <v>46569</v>
      </c>
      <c r="D82" s="10">
        <v>73</v>
      </c>
      <c r="E82" s="29">
        <v>2221</v>
      </c>
      <c r="F82" s="162">
        <v>6500000000</v>
      </c>
      <c r="G82" s="59"/>
      <c r="H82" s="59"/>
      <c r="I82" s="58">
        <v>8413490295.4996977</v>
      </c>
      <c r="J82" s="59"/>
      <c r="K82" s="59"/>
      <c r="L82" s="59"/>
      <c r="M82" s="10">
        <v>7450027647.4932432</v>
      </c>
      <c r="N82" s="10">
        <v>6207618096.8852596</v>
      </c>
      <c r="O82" s="58">
        <v>4579896909.4224873</v>
      </c>
      <c r="P82" s="59"/>
    </row>
    <row r="83" spans="2:16" ht="11.25" customHeight="1" x14ac:dyDescent="0.2">
      <c r="B83" s="27">
        <v>44348</v>
      </c>
      <c r="C83" s="28">
        <v>46600</v>
      </c>
      <c r="D83" s="10">
        <v>74</v>
      </c>
      <c r="E83" s="29">
        <v>2252</v>
      </c>
      <c r="F83" s="162">
        <v>6500000000</v>
      </c>
      <c r="G83" s="59"/>
      <c r="H83" s="59"/>
      <c r="I83" s="58">
        <v>8333190310.9724207</v>
      </c>
      <c r="J83" s="59"/>
      <c r="K83" s="59"/>
      <c r="L83" s="59"/>
      <c r="M83" s="10">
        <v>7366407937.8011265</v>
      </c>
      <c r="N83" s="10">
        <v>6122333238.9363737</v>
      </c>
      <c r="O83" s="58">
        <v>4497843041.2063866</v>
      </c>
      <c r="P83" s="59"/>
    </row>
    <row r="84" spans="2:16" ht="11.25" customHeight="1" x14ac:dyDescent="0.2">
      <c r="B84" s="27">
        <v>44348</v>
      </c>
      <c r="C84" s="28">
        <v>46631</v>
      </c>
      <c r="D84" s="10">
        <v>75</v>
      </c>
      <c r="E84" s="29">
        <v>2283</v>
      </c>
      <c r="F84" s="162">
        <v>6500000000</v>
      </c>
      <c r="G84" s="59"/>
      <c r="H84" s="59"/>
      <c r="I84" s="58">
        <v>8253318903.6375685</v>
      </c>
      <c r="J84" s="59"/>
      <c r="K84" s="59"/>
      <c r="L84" s="59"/>
      <c r="M84" s="10">
        <v>7283428660.1586847</v>
      </c>
      <c r="N84" s="10">
        <v>6037972943.7521219</v>
      </c>
      <c r="O84" s="58">
        <v>4417078459.8554945</v>
      </c>
      <c r="P84" s="59"/>
    </row>
    <row r="85" spans="2:16" ht="11.25" customHeight="1" x14ac:dyDescent="0.2">
      <c r="B85" s="27">
        <v>44348</v>
      </c>
      <c r="C85" s="28">
        <v>46661</v>
      </c>
      <c r="D85" s="10">
        <v>76</v>
      </c>
      <c r="E85" s="29">
        <v>2313</v>
      </c>
      <c r="F85" s="162">
        <v>6500000000</v>
      </c>
      <c r="G85" s="59"/>
      <c r="H85" s="59"/>
      <c r="I85" s="58">
        <v>8172729654.193119</v>
      </c>
      <c r="J85" s="59"/>
      <c r="K85" s="59"/>
      <c r="L85" s="59"/>
      <c r="M85" s="10">
        <v>7200471535.8087559</v>
      </c>
      <c r="N85" s="10">
        <v>5954509563.087532</v>
      </c>
      <c r="O85" s="58">
        <v>4338164654.248848</v>
      </c>
      <c r="P85" s="59"/>
    </row>
    <row r="86" spans="2:16" ht="11.25" customHeight="1" x14ac:dyDescent="0.2">
      <c r="B86" s="27">
        <v>44348</v>
      </c>
      <c r="C86" s="28">
        <v>46692</v>
      </c>
      <c r="D86" s="10">
        <v>77</v>
      </c>
      <c r="E86" s="29">
        <v>2344</v>
      </c>
      <c r="F86" s="162">
        <v>6500000000</v>
      </c>
      <c r="G86" s="59"/>
      <c r="H86" s="59"/>
      <c r="I86" s="58">
        <v>8093928343.9338751</v>
      </c>
      <c r="J86" s="59"/>
      <c r="K86" s="59"/>
      <c r="L86" s="59"/>
      <c r="M86" s="10">
        <v>7118949941.0363665</v>
      </c>
      <c r="N86" s="10">
        <v>5872122286.1861382</v>
      </c>
      <c r="O86" s="58">
        <v>4260021050.9011927</v>
      </c>
      <c r="P86" s="59"/>
    </row>
    <row r="87" spans="2:16" ht="11.25" customHeight="1" x14ac:dyDescent="0.2">
      <c r="B87" s="27">
        <v>44348</v>
      </c>
      <c r="C87" s="28">
        <v>46722</v>
      </c>
      <c r="D87" s="10">
        <v>78</v>
      </c>
      <c r="E87" s="29">
        <v>2374</v>
      </c>
      <c r="F87" s="162">
        <v>5000000000</v>
      </c>
      <c r="G87" s="59"/>
      <c r="H87" s="59"/>
      <c r="I87" s="58">
        <v>8014292178.4076643</v>
      </c>
      <c r="J87" s="59"/>
      <c r="K87" s="59"/>
      <c r="L87" s="59"/>
      <c r="M87" s="10">
        <v>7037336464.901166</v>
      </c>
      <c r="N87" s="10">
        <v>5790515588.4901485</v>
      </c>
      <c r="O87" s="58">
        <v>4183598249.480185</v>
      </c>
      <c r="P87" s="59"/>
    </row>
    <row r="88" spans="2:16" ht="11.25" customHeight="1" x14ac:dyDescent="0.2">
      <c r="B88" s="27">
        <v>44348</v>
      </c>
      <c r="C88" s="28">
        <v>46753</v>
      </c>
      <c r="D88" s="10">
        <v>79</v>
      </c>
      <c r="E88" s="29">
        <v>2405</v>
      </c>
      <c r="F88" s="162">
        <v>5000000000</v>
      </c>
      <c r="G88" s="59"/>
      <c r="H88" s="59"/>
      <c r="I88" s="58">
        <v>7934694523.4016924</v>
      </c>
      <c r="J88" s="59"/>
      <c r="K88" s="59"/>
      <c r="L88" s="59"/>
      <c r="M88" s="10">
        <v>6955624601.0284948</v>
      </c>
      <c r="N88" s="10">
        <v>5708725320.0732574</v>
      </c>
      <c r="O88" s="58">
        <v>4107035947.9779496</v>
      </c>
      <c r="P88" s="59"/>
    </row>
    <row r="89" spans="2:16" ht="11.25" customHeight="1" x14ac:dyDescent="0.2">
      <c r="B89" s="27">
        <v>44348</v>
      </c>
      <c r="C89" s="28">
        <v>46784</v>
      </c>
      <c r="D89" s="10">
        <v>80</v>
      </c>
      <c r="E89" s="29">
        <v>2436</v>
      </c>
      <c r="F89" s="162">
        <v>5000000000</v>
      </c>
      <c r="G89" s="59"/>
      <c r="H89" s="59"/>
      <c r="I89" s="58">
        <v>7855190841.9056988</v>
      </c>
      <c r="J89" s="59"/>
      <c r="K89" s="59"/>
      <c r="L89" s="59"/>
      <c r="M89" s="10">
        <v>6874251910.1230564</v>
      </c>
      <c r="N89" s="10">
        <v>5627591281.3832283</v>
      </c>
      <c r="O89" s="58">
        <v>4031517272.1129403</v>
      </c>
      <c r="P89" s="59"/>
    </row>
    <row r="90" spans="2:16" ht="11.25" customHeight="1" x14ac:dyDescent="0.2">
      <c r="B90" s="27">
        <v>44348</v>
      </c>
      <c r="C90" s="28">
        <v>46813</v>
      </c>
      <c r="D90" s="10">
        <v>81</v>
      </c>
      <c r="E90" s="29">
        <v>2465</v>
      </c>
      <c r="F90" s="162">
        <v>5000000000</v>
      </c>
      <c r="G90" s="59"/>
      <c r="H90" s="59"/>
      <c r="I90" s="58">
        <v>7774951523.2989225</v>
      </c>
      <c r="J90" s="59"/>
      <c r="K90" s="59"/>
      <c r="L90" s="59"/>
      <c r="M90" s="10">
        <v>6793236492.276473</v>
      </c>
      <c r="N90" s="10">
        <v>5548036131.5181484</v>
      </c>
      <c r="O90" s="58">
        <v>3958774870.0086908</v>
      </c>
      <c r="P90" s="59"/>
    </row>
    <row r="91" spans="2:16" ht="11.25" customHeight="1" x14ac:dyDescent="0.2">
      <c r="B91" s="27">
        <v>44348</v>
      </c>
      <c r="C91" s="28">
        <v>46844</v>
      </c>
      <c r="D91" s="10">
        <v>82</v>
      </c>
      <c r="E91" s="29">
        <v>2496</v>
      </c>
      <c r="F91" s="162">
        <v>5000000000</v>
      </c>
      <c r="G91" s="59"/>
      <c r="H91" s="59"/>
      <c r="I91" s="58">
        <v>7695104587.6722383</v>
      </c>
      <c r="J91" s="59"/>
      <c r="K91" s="59"/>
      <c r="L91" s="59"/>
      <c r="M91" s="10">
        <v>6712068035.3705444</v>
      </c>
      <c r="N91" s="10">
        <v>5467804646.2225904</v>
      </c>
      <c r="O91" s="58">
        <v>3885000985.0521889</v>
      </c>
      <c r="P91" s="59"/>
    </row>
    <row r="92" spans="2:16" ht="11.25" customHeight="1" x14ac:dyDescent="0.2">
      <c r="B92" s="27">
        <v>44348</v>
      </c>
      <c r="C92" s="28">
        <v>46874</v>
      </c>
      <c r="D92" s="10">
        <v>83</v>
      </c>
      <c r="E92" s="29">
        <v>2526</v>
      </c>
      <c r="F92" s="162">
        <v>5000000000</v>
      </c>
      <c r="G92" s="59"/>
      <c r="H92" s="59"/>
      <c r="I92" s="58">
        <v>7615722765.0893507</v>
      </c>
      <c r="J92" s="59"/>
      <c r="K92" s="59"/>
      <c r="L92" s="59"/>
      <c r="M92" s="10">
        <v>6631923523.8970385</v>
      </c>
      <c r="N92" s="10">
        <v>5389220045.8988314</v>
      </c>
      <c r="O92" s="58">
        <v>3813468325.7894993</v>
      </c>
      <c r="P92" s="59"/>
    </row>
    <row r="93" spans="2:16" ht="11.25" customHeight="1" x14ac:dyDescent="0.2">
      <c r="B93" s="27">
        <v>44348</v>
      </c>
      <c r="C93" s="28">
        <v>46905</v>
      </c>
      <c r="D93" s="10">
        <v>84</v>
      </c>
      <c r="E93" s="29">
        <v>2557</v>
      </c>
      <c r="F93" s="162">
        <v>5000000000</v>
      </c>
      <c r="G93" s="59"/>
      <c r="H93" s="59"/>
      <c r="I93" s="58">
        <v>7536127270.1855593</v>
      </c>
      <c r="J93" s="59"/>
      <c r="K93" s="59"/>
      <c r="L93" s="59"/>
      <c r="M93" s="10">
        <v>6551479504.3419657</v>
      </c>
      <c r="N93" s="10">
        <v>5310310146.5823622</v>
      </c>
      <c r="O93" s="58">
        <v>3741715243.3673677</v>
      </c>
      <c r="P93" s="59"/>
    </row>
    <row r="94" spans="2:16" ht="11.25" customHeight="1" x14ac:dyDescent="0.2">
      <c r="B94" s="27">
        <v>44348</v>
      </c>
      <c r="C94" s="28">
        <v>46935</v>
      </c>
      <c r="D94" s="10">
        <v>85</v>
      </c>
      <c r="E94" s="29">
        <v>2587</v>
      </c>
      <c r="F94" s="162">
        <v>5000000000</v>
      </c>
      <c r="G94" s="59"/>
      <c r="H94" s="59"/>
      <c r="I94" s="58">
        <v>7460012912.370224</v>
      </c>
      <c r="J94" s="59"/>
      <c r="K94" s="59"/>
      <c r="L94" s="59"/>
      <c r="M94" s="10">
        <v>6474664987.6385679</v>
      </c>
      <c r="N94" s="10">
        <v>5235131188.7244139</v>
      </c>
      <c r="O94" s="58">
        <v>3673622271.4089961</v>
      </c>
      <c r="P94" s="59"/>
    </row>
    <row r="95" spans="2:16" ht="11.25" customHeight="1" x14ac:dyDescent="0.2">
      <c r="B95" s="27">
        <v>44348</v>
      </c>
      <c r="C95" s="28">
        <v>46966</v>
      </c>
      <c r="D95" s="10">
        <v>86</v>
      </c>
      <c r="E95" s="29">
        <v>2618</v>
      </c>
      <c r="F95" s="162">
        <v>5000000000</v>
      </c>
      <c r="G95" s="59"/>
      <c r="H95" s="59"/>
      <c r="I95" s="58">
        <v>7383488246.9809523</v>
      </c>
      <c r="J95" s="59"/>
      <c r="K95" s="59"/>
      <c r="L95" s="59"/>
      <c r="M95" s="10">
        <v>6397379139.0024071</v>
      </c>
      <c r="N95" s="10">
        <v>5159486137.4415512</v>
      </c>
      <c r="O95" s="58">
        <v>3605205289.1080575</v>
      </c>
      <c r="P95" s="59"/>
    </row>
    <row r="96" spans="2:16" ht="11.25" customHeight="1" x14ac:dyDescent="0.2">
      <c r="B96" s="27">
        <v>44348</v>
      </c>
      <c r="C96" s="28">
        <v>46997</v>
      </c>
      <c r="D96" s="10">
        <v>87</v>
      </c>
      <c r="E96" s="29">
        <v>2649</v>
      </c>
      <c r="F96" s="162">
        <v>5000000000</v>
      </c>
      <c r="G96" s="59"/>
      <c r="H96" s="59"/>
      <c r="I96" s="58">
        <v>7306378819.9710693</v>
      </c>
      <c r="J96" s="59"/>
      <c r="K96" s="59"/>
      <c r="L96" s="59"/>
      <c r="M96" s="10">
        <v>6319831026.0850334</v>
      </c>
      <c r="N96" s="10">
        <v>5083981009.5348024</v>
      </c>
      <c r="O96" s="58">
        <v>3537399326.748209</v>
      </c>
      <c r="P96" s="59"/>
    </row>
    <row r="97" spans="2:16" ht="11.25" customHeight="1" x14ac:dyDescent="0.2">
      <c r="B97" s="27">
        <v>44348</v>
      </c>
      <c r="C97" s="28">
        <v>47027</v>
      </c>
      <c r="D97" s="10">
        <v>88</v>
      </c>
      <c r="E97" s="29">
        <v>2679</v>
      </c>
      <c r="F97" s="162">
        <v>5000000000</v>
      </c>
      <c r="G97" s="59"/>
      <c r="H97" s="59"/>
      <c r="I97" s="58">
        <v>7231275721.0574942</v>
      </c>
      <c r="J97" s="59"/>
      <c r="K97" s="59"/>
      <c r="L97" s="59"/>
      <c r="M97" s="10">
        <v>6244601979.6267786</v>
      </c>
      <c r="N97" s="10">
        <v>5011098998.440464</v>
      </c>
      <c r="O97" s="58">
        <v>3472395904.4601512</v>
      </c>
      <c r="P97" s="59"/>
    </row>
    <row r="98" spans="2:16" ht="11.25" customHeight="1" x14ac:dyDescent="0.2">
      <c r="B98" s="27">
        <v>44348</v>
      </c>
      <c r="C98" s="28">
        <v>47058</v>
      </c>
      <c r="D98" s="10">
        <v>89</v>
      </c>
      <c r="E98" s="29">
        <v>2710</v>
      </c>
      <c r="F98" s="162">
        <v>5000000000</v>
      </c>
      <c r="G98" s="59"/>
      <c r="H98" s="59"/>
      <c r="I98" s="58">
        <v>7157429829.3971539</v>
      </c>
      <c r="J98" s="59"/>
      <c r="K98" s="59"/>
      <c r="L98" s="59"/>
      <c r="M98" s="10">
        <v>6170348865.9139709</v>
      </c>
      <c r="N98" s="10">
        <v>4938920465.5002098</v>
      </c>
      <c r="O98" s="58">
        <v>3407884794.0920458</v>
      </c>
      <c r="P98" s="59"/>
    </row>
    <row r="99" spans="2:16" ht="11.25" customHeight="1" x14ac:dyDescent="0.2">
      <c r="B99" s="27">
        <v>44348</v>
      </c>
      <c r="C99" s="28">
        <v>47088</v>
      </c>
      <c r="D99" s="10">
        <v>90</v>
      </c>
      <c r="E99" s="29">
        <v>2740</v>
      </c>
      <c r="F99" s="162">
        <v>5000000000</v>
      </c>
      <c r="G99" s="59"/>
      <c r="H99" s="59"/>
      <c r="I99" s="58">
        <v>7082848353.0165739</v>
      </c>
      <c r="J99" s="59"/>
      <c r="K99" s="59"/>
      <c r="L99" s="59"/>
      <c r="M99" s="10">
        <v>6096030401.8431177</v>
      </c>
      <c r="N99" s="10">
        <v>4867424286.1260366</v>
      </c>
      <c r="O99" s="58">
        <v>3344784641.5088172</v>
      </c>
      <c r="P99" s="59"/>
    </row>
    <row r="100" spans="2:16" ht="11.25" customHeight="1" x14ac:dyDescent="0.2">
      <c r="B100" s="27">
        <v>44348</v>
      </c>
      <c r="C100" s="28">
        <v>47119</v>
      </c>
      <c r="D100" s="10">
        <v>91</v>
      </c>
      <c r="E100" s="29">
        <v>2771</v>
      </c>
      <c r="F100" s="162">
        <v>5000000000</v>
      </c>
      <c r="G100" s="59"/>
      <c r="H100" s="59"/>
      <c r="I100" s="58">
        <v>7008445164.4424744</v>
      </c>
      <c r="J100" s="59"/>
      <c r="K100" s="59"/>
      <c r="L100" s="59"/>
      <c r="M100" s="10">
        <v>6021762731.3627167</v>
      </c>
      <c r="N100" s="10">
        <v>4795896619.3894396</v>
      </c>
      <c r="O100" s="58">
        <v>3281673636.1489482</v>
      </c>
      <c r="P100" s="59"/>
    </row>
    <row r="101" spans="2:16" ht="11.25" customHeight="1" x14ac:dyDescent="0.2">
      <c r="B101" s="27">
        <v>44348</v>
      </c>
      <c r="C101" s="28">
        <v>47150</v>
      </c>
      <c r="D101" s="10">
        <v>92</v>
      </c>
      <c r="E101" s="29">
        <v>2802</v>
      </c>
      <c r="F101" s="162">
        <v>2500000000</v>
      </c>
      <c r="G101" s="59"/>
      <c r="H101" s="59"/>
      <c r="I101" s="58">
        <v>6934909659.8698063</v>
      </c>
      <c r="J101" s="59"/>
      <c r="K101" s="59"/>
      <c r="L101" s="59"/>
      <c r="M101" s="10">
        <v>5948473714.3908072</v>
      </c>
      <c r="N101" s="10">
        <v>4725478734.006691</v>
      </c>
      <c r="O101" s="58">
        <v>3219793415.1909614</v>
      </c>
      <c r="P101" s="59"/>
    </row>
    <row r="102" spans="2:16" ht="11.25" customHeight="1" x14ac:dyDescent="0.2">
      <c r="B102" s="27">
        <v>44348</v>
      </c>
      <c r="C102" s="28">
        <v>47178</v>
      </c>
      <c r="D102" s="10">
        <v>93</v>
      </c>
      <c r="E102" s="29">
        <v>2830</v>
      </c>
      <c r="F102" s="162">
        <v>2500000000</v>
      </c>
      <c r="G102" s="59"/>
      <c r="H102" s="59"/>
      <c r="I102" s="58">
        <v>6861377228.4065571</v>
      </c>
      <c r="J102" s="59"/>
      <c r="K102" s="59"/>
      <c r="L102" s="59"/>
      <c r="M102" s="10">
        <v>5876383880.3952847</v>
      </c>
      <c r="N102" s="10">
        <v>4657485817.7735405</v>
      </c>
      <c r="O102" s="58">
        <v>3161322098.4111552</v>
      </c>
      <c r="P102" s="59"/>
    </row>
    <row r="103" spans="2:16" ht="11.25" customHeight="1" x14ac:dyDescent="0.2">
      <c r="B103" s="27">
        <v>44348</v>
      </c>
      <c r="C103" s="28">
        <v>47209</v>
      </c>
      <c r="D103" s="10">
        <v>94</v>
      </c>
      <c r="E103" s="29">
        <v>2861</v>
      </c>
      <c r="F103" s="162">
        <v>2500000000</v>
      </c>
      <c r="G103" s="59"/>
      <c r="H103" s="59"/>
      <c r="I103" s="58">
        <v>6789458588.3737803</v>
      </c>
      <c r="J103" s="59"/>
      <c r="K103" s="59"/>
      <c r="L103" s="59"/>
      <c r="M103" s="10">
        <v>5804927294.6683455</v>
      </c>
      <c r="N103" s="10">
        <v>4589150071.3139582</v>
      </c>
      <c r="O103" s="58">
        <v>3101744962.3144469</v>
      </c>
      <c r="P103" s="59"/>
    </row>
    <row r="104" spans="2:16" ht="11.25" customHeight="1" x14ac:dyDescent="0.2">
      <c r="B104" s="27">
        <v>44348</v>
      </c>
      <c r="C104" s="28">
        <v>47239</v>
      </c>
      <c r="D104" s="10">
        <v>95</v>
      </c>
      <c r="E104" s="29">
        <v>2891</v>
      </c>
      <c r="F104" s="162">
        <v>2500000000</v>
      </c>
      <c r="G104" s="59"/>
      <c r="H104" s="59"/>
      <c r="I104" s="58">
        <v>6713677246.076231</v>
      </c>
      <c r="J104" s="59"/>
      <c r="K104" s="59"/>
      <c r="L104" s="59"/>
      <c r="M104" s="10">
        <v>5730713017.5977554</v>
      </c>
      <c r="N104" s="10">
        <v>4519328423.0171299</v>
      </c>
      <c r="O104" s="58">
        <v>3042032237.0576286</v>
      </c>
      <c r="P104" s="59"/>
    </row>
    <row r="105" spans="2:16" ht="11.25" customHeight="1" x14ac:dyDescent="0.2">
      <c r="B105" s="27">
        <v>44348</v>
      </c>
      <c r="C105" s="28">
        <v>47270</v>
      </c>
      <c r="D105" s="10">
        <v>96</v>
      </c>
      <c r="E105" s="29">
        <v>2922</v>
      </c>
      <c r="F105" s="162">
        <v>2500000000</v>
      </c>
      <c r="G105" s="59"/>
      <c r="H105" s="59"/>
      <c r="I105" s="58">
        <v>6639573520.0191851</v>
      </c>
      <c r="J105" s="59"/>
      <c r="K105" s="59"/>
      <c r="L105" s="59"/>
      <c r="M105" s="10">
        <v>5657846550.96632</v>
      </c>
      <c r="N105" s="10">
        <v>4450517366.282547</v>
      </c>
      <c r="O105" s="58">
        <v>2983025931.1994882</v>
      </c>
      <c r="P105" s="59"/>
    </row>
    <row r="106" spans="2:16" ht="11.25" customHeight="1" x14ac:dyDescent="0.2">
      <c r="B106" s="27">
        <v>44348</v>
      </c>
      <c r="C106" s="28">
        <v>47300</v>
      </c>
      <c r="D106" s="10">
        <v>97</v>
      </c>
      <c r="E106" s="29">
        <v>2952</v>
      </c>
      <c r="F106" s="162">
        <v>2500000000</v>
      </c>
      <c r="G106" s="59"/>
      <c r="H106" s="59"/>
      <c r="I106" s="58">
        <v>6567850815.1497669</v>
      </c>
      <c r="J106" s="59"/>
      <c r="K106" s="59"/>
      <c r="L106" s="59"/>
      <c r="M106" s="10">
        <v>5587542252.2159433</v>
      </c>
      <c r="N106" s="10">
        <v>4384397515.5064049</v>
      </c>
      <c r="O106" s="58">
        <v>2926661773.444684</v>
      </c>
      <c r="P106" s="59"/>
    </row>
    <row r="107" spans="2:16" ht="11.25" customHeight="1" x14ac:dyDescent="0.2">
      <c r="B107" s="27">
        <v>44348</v>
      </c>
      <c r="C107" s="28">
        <v>47331</v>
      </c>
      <c r="D107" s="10">
        <v>98</v>
      </c>
      <c r="E107" s="29">
        <v>2983</v>
      </c>
      <c r="F107" s="162">
        <v>2500000000</v>
      </c>
      <c r="G107" s="59"/>
      <c r="H107" s="59"/>
      <c r="I107" s="58">
        <v>6497094183.759057</v>
      </c>
      <c r="J107" s="59"/>
      <c r="K107" s="59"/>
      <c r="L107" s="59"/>
      <c r="M107" s="10">
        <v>5517971871.3167315</v>
      </c>
      <c r="N107" s="10">
        <v>4318795875.055315</v>
      </c>
      <c r="O107" s="58">
        <v>2870661002.8138423</v>
      </c>
      <c r="P107" s="59"/>
    </row>
    <row r="108" spans="2:16" ht="11.25" customHeight="1" x14ac:dyDescent="0.2">
      <c r="B108" s="27">
        <v>44348</v>
      </c>
      <c r="C108" s="28">
        <v>47362</v>
      </c>
      <c r="D108" s="10">
        <v>99</v>
      </c>
      <c r="E108" s="29">
        <v>3014</v>
      </c>
      <c r="F108" s="162">
        <v>2500000000</v>
      </c>
      <c r="G108" s="59"/>
      <c r="H108" s="59"/>
      <c r="I108" s="58">
        <v>6422532165.1155672</v>
      </c>
      <c r="J108" s="59"/>
      <c r="K108" s="59"/>
      <c r="L108" s="59"/>
      <c r="M108" s="10">
        <v>5445394982.0967321</v>
      </c>
      <c r="N108" s="10">
        <v>4251152409.919529</v>
      </c>
      <c r="O108" s="58">
        <v>2813730683.5794988</v>
      </c>
      <c r="P108" s="59"/>
    </row>
    <row r="109" spans="2:16" ht="11.25" customHeight="1" x14ac:dyDescent="0.2">
      <c r="B109" s="27">
        <v>44348</v>
      </c>
      <c r="C109" s="28">
        <v>47392</v>
      </c>
      <c r="D109" s="10">
        <v>100</v>
      </c>
      <c r="E109" s="29">
        <v>3044</v>
      </c>
      <c r="F109" s="162">
        <v>2500000000</v>
      </c>
      <c r="G109" s="59"/>
      <c r="H109" s="59"/>
      <c r="I109" s="58">
        <v>6353257834.8786774</v>
      </c>
      <c r="J109" s="59"/>
      <c r="K109" s="59"/>
      <c r="L109" s="59"/>
      <c r="M109" s="10">
        <v>5377818489.1716213</v>
      </c>
      <c r="N109" s="10">
        <v>4188062900.758544</v>
      </c>
      <c r="O109" s="58">
        <v>2760610467.8860168</v>
      </c>
      <c r="P109" s="59"/>
    </row>
    <row r="110" spans="2:16" ht="11.25" customHeight="1" x14ac:dyDescent="0.2">
      <c r="B110" s="27">
        <v>44348</v>
      </c>
      <c r="C110" s="28">
        <v>47423</v>
      </c>
      <c r="D110" s="10">
        <v>101</v>
      </c>
      <c r="E110" s="29">
        <v>3075</v>
      </c>
      <c r="F110" s="162">
        <v>2500000000</v>
      </c>
      <c r="G110" s="59"/>
      <c r="H110" s="59"/>
      <c r="I110" s="58">
        <v>6282492347.600421</v>
      </c>
      <c r="J110" s="59"/>
      <c r="K110" s="59"/>
      <c r="L110" s="59"/>
      <c r="M110" s="10">
        <v>5308898308.5270824</v>
      </c>
      <c r="N110" s="10">
        <v>4123875593.1445065</v>
      </c>
      <c r="O110" s="58">
        <v>2706787171.3866348</v>
      </c>
      <c r="P110" s="59"/>
    </row>
    <row r="111" spans="2:16" ht="11.25" customHeight="1" x14ac:dyDescent="0.2">
      <c r="B111" s="27">
        <v>44348</v>
      </c>
      <c r="C111" s="28">
        <v>47453</v>
      </c>
      <c r="D111" s="10">
        <v>102</v>
      </c>
      <c r="E111" s="29">
        <v>3105</v>
      </c>
      <c r="F111" s="162">
        <v>2500000000</v>
      </c>
      <c r="G111" s="59"/>
      <c r="H111" s="59"/>
      <c r="I111" s="58">
        <v>6212610288.1542053</v>
      </c>
      <c r="J111" s="59"/>
      <c r="K111" s="59"/>
      <c r="L111" s="59"/>
      <c r="M111" s="10">
        <v>5241228696.5809689</v>
      </c>
      <c r="N111" s="10">
        <v>4061290228.2963624</v>
      </c>
      <c r="O111" s="58">
        <v>2654780774.6269131</v>
      </c>
      <c r="P111" s="59"/>
    </row>
    <row r="112" spans="2:16" ht="11.25" customHeight="1" x14ac:dyDescent="0.2">
      <c r="B112" s="27">
        <v>44348</v>
      </c>
      <c r="C112" s="28">
        <v>47484</v>
      </c>
      <c r="D112" s="10">
        <v>103</v>
      </c>
      <c r="E112" s="29">
        <v>3136</v>
      </c>
      <c r="F112" s="162">
        <v>2500000000</v>
      </c>
      <c r="G112" s="59"/>
      <c r="H112" s="59"/>
      <c r="I112" s="58">
        <v>6144960402.6507072</v>
      </c>
      <c r="J112" s="59"/>
      <c r="K112" s="59"/>
      <c r="L112" s="59"/>
      <c r="M112" s="10">
        <v>5175363593.2147369</v>
      </c>
      <c r="N112" s="10">
        <v>4000054193.5649385</v>
      </c>
      <c r="O112" s="58">
        <v>2603677155.1338186</v>
      </c>
      <c r="P112" s="59"/>
    </row>
    <row r="113" spans="2:16" ht="11.25" customHeight="1" x14ac:dyDescent="0.2">
      <c r="B113" s="27">
        <v>44348</v>
      </c>
      <c r="C113" s="28">
        <v>47515</v>
      </c>
      <c r="D113" s="10">
        <v>104</v>
      </c>
      <c r="E113" s="29">
        <v>3167</v>
      </c>
      <c r="F113" s="162">
        <v>2500000000</v>
      </c>
      <c r="G113" s="59"/>
      <c r="H113" s="59"/>
      <c r="I113" s="58">
        <v>6078201221.5647516</v>
      </c>
      <c r="J113" s="59"/>
      <c r="K113" s="59"/>
      <c r="L113" s="59"/>
      <c r="M113" s="10">
        <v>5110455726.9845276</v>
      </c>
      <c r="N113" s="10">
        <v>3939841332.3962255</v>
      </c>
      <c r="O113" s="58">
        <v>2553621986.1873093</v>
      </c>
      <c r="P113" s="59"/>
    </row>
    <row r="114" spans="2:16" ht="11.25" customHeight="1" x14ac:dyDescent="0.2">
      <c r="B114" s="27">
        <v>44348</v>
      </c>
      <c r="C114" s="28">
        <v>47543</v>
      </c>
      <c r="D114" s="10">
        <v>105</v>
      </c>
      <c r="E114" s="29">
        <v>3195</v>
      </c>
      <c r="F114" s="162">
        <v>2500000000</v>
      </c>
      <c r="G114" s="59"/>
      <c r="H114" s="59"/>
      <c r="I114" s="58">
        <v>6010160462.9523487</v>
      </c>
      <c r="J114" s="59"/>
      <c r="K114" s="59"/>
      <c r="L114" s="59"/>
      <c r="M114" s="10">
        <v>5045506232.6531944</v>
      </c>
      <c r="N114" s="10">
        <v>3880833092.2387958</v>
      </c>
      <c r="O114" s="58">
        <v>2505750657.5325699</v>
      </c>
      <c r="P114" s="59"/>
    </row>
    <row r="115" spans="2:16" ht="11.25" customHeight="1" x14ac:dyDescent="0.2">
      <c r="B115" s="27">
        <v>44348</v>
      </c>
      <c r="C115" s="28">
        <v>47574</v>
      </c>
      <c r="D115" s="10">
        <v>106</v>
      </c>
      <c r="E115" s="29">
        <v>3226</v>
      </c>
      <c r="F115" s="162">
        <v>2500000000</v>
      </c>
      <c r="G115" s="59"/>
      <c r="H115" s="59"/>
      <c r="I115" s="58">
        <v>5944536000.1382933</v>
      </c>
      <c r="J115" s="59"/>
      <c r="K115" s="59"/>
      <c r="L115" s="59"/>
      <c r="M115" s="10">
        <v>4981950639.7328939</v>
      </c>
      <c r="N115" s="10">
        <v>3822202842.2715535</v>
      </c>
      <c r="O115" s="58">
        <v>2457441786.4712162</v>
      </c>
      <c r="P115" s="59"/>
    </row>
    <row r="116" spans="2:16" ht="11.25" customHeight="1" x14ac:dyDescent="0.2">
      <c r="B116" s="27">
        <v>44348</v>
      </c>
      <c r="C116" s="28">
        <v>47604</v>
      </c>
      <c r="D116" s="10">
        <v>107</v>
      </c>
      <c r="E116" s="29">
        <v>3256</v>
      </c>
      <c r="F116" s="162">
        <v>0</v>
      </c>
      <c r="G116" s="59"/>
      <c r="H116" s="59"/>
      <c r="I116" s="58">
        <v>5876074938.9565887</v>
      </c>
      <c r="J116" s="59"/>
      <c r="K116" s="59"/>
      <c r="L116" s="59"/>
      <c r="M116" s="10">
        <v>4916492092.6507883</v>
      </c>
      <c r="N116" s="10">
        <v>3762698524.5443597</v>
      </c>
      <c r="O116" s="58">
        <v>2409267455.6729293</v>
      </c>
      <c r="P116" s="59"/>
    </row>
    <row r="117" spans="2:16" ht="11.25" customHeight="1" x14ac:dyDescent="0.2">
      <c r="B117" s="27">
        <v>44348</v>
      </c>
      <c r="C117" s="28">
        <v>47635</v>
      </c>
      <c r="D117" s="10">
        <v>108</v>
      </c>
      <c r="E117" s="29">
        <v>3287</v>
      </c>
      <c r="F117" s="162"/>
      <c r="G117" s="59"/>
      <c r="H117" s="59"/>
      <c r="I117" s="58">
        <v>5811630246.7588167</v>
      </c>
      <c r="J117" s="59"/>
      <c r="K117" s="59"/>
      <c r="L117" s="59"/>
      <c r="M117" s="10">
        <v>4854324154.9427738</v>
      </c>
      <c r="N117" s="10">
        <v>3705671732.3628736</v>
      </c>
      <c r="O117" s="58">
        <v>2362703122.8467269</v>
      </c>
      <c r="P117" s="59"/>
    </row>
    <row r="118" spans="2:16" ht="11.25" customHeight="1" x14ac:dyDescent="0.2">
      <c r="B118" s="27">
        <v>44348</v>
      </c>
      <c r="C118" s="28">
        <v>47665</v>
      </c>
      <c r="D118" s="10">
        <v>109</v>
      </c>
      <c r="E118" s="29">
        <v>3317</v>
      </c>
      <c r="F118" s="162"/>
      <c r="G118" s="59"/>
      <c r="H118" s="59"/>
      <c r="I118" s="58">
        <v>5747086491.3482876</v>
      </c>
      <c r="J118" s="59"/>
      <c r="K118" s="59"/>
      <c r="L118" s="59"/>
      <c r="M118" s="10">
        <v>4792532776.8291035</v>
      </c>
      <c r="N118" s="10">
        <v>3649497160.2292247</v>
      </c>
      <c r="O118" s="58">
        <v>2317348356.3434157</v>
      </c>
      <c r="P118" s="59"/>
    </row>
    <row r="119" spans="2:16" ht="11.25" customHeight="1" x14ac:dyDescent="0.2">
      <c r="B119" s="27">
        <v>44348</v>
      </c>
      <c r="C119" s="28">
        <v>47696</v>
      </c>
      <c r="D119" s="10">
        <v>110</v>
      </c>
      <c r="E119" s="29">
        <v>3348</v>
      </c>
      <c r="F119" s="162"/>
      <c r="G119" s="59"/>
      <c r="H119" s="59"/>
      <c r="I119" s="58">
        <v>5682391274.1278362</v>
      </c>
      <c r="J119" s="59"/>
      <c r="K119" s="59"/>
      <c r="L119" s="59"/>
      <c r="M119" s="10">
        <v>4730546027.2620411</v>
      </c>
      <c r="N119" s="10">
        <v>3593133088.2914362</v>
      </c>
      <c r="O119" s="58">
        <v>2271894798.9811153</v>
      </c>
      <c r="P119" s="59"/>
    </row>
    <row r="120" spans="2:16" ht="11.25" customHeight="1" x14ac:dyDescent="0.2">
      <c r="B120" s="27">
        <v>44348</v>
      </c>
      <c r="C120" s="28">
        <v>47727</v>
      </c>
      <c r="D120" s="10">
        <v>111</v>
      </c>
      <c r="E120" s="29">
        <v>3379</v>
      </c>
      <c r="F120" s="162"/>
      <c r="G120" s="59"/>
      <c r="H120" s="59"/>
      <c r="I120" s="58">
        <v>5618696892.4770346</v>
      </c>
      <c r="J120" s="59"/>
      <c r="K120" s="59"/>
      <c r="L120" s="59"/>
      <c r="M120" s="10">
        <v>4669587533.9920111</v>
      </c>
      <c r="N120" s="10">
        <v>3537811138.6106229</v>
      </c>
      <c r="O120" s="58">
        <v>2227440840.3969078</v>
      </c>
      <c r="P120" s="59"/>
    </row>
    <row r="121" spans="2:16" ht="11.25" customHeight="1" x14ac:dyDescent="0.2">
      <c r="B121" s="27">
        <v>44348</v>
      </c>
      <c r="C121" s="28">
        <v>47757</v>
      </c>
      <c r="D121" s="10">
        <v>112</v>
      </c>
      <c r="E121" s="29">
        <v>3409</v>
      </c>
      <c r="F121" s="162"/>
      <c r="G121" s="59"/>
      <c r="H121" s="59"/>
      <c r="I121" s="58">
        <v>5555161286.8102818</v>
      </c>
      <c r="J121" s="59"/>
      <c r="K121" s="59"/>
      <c r="L121" s="59"/>
      <c r="M121" s="10">
        <v>4609206330.8955469</v>
      </c>
      <c r="N121" s="10">
        <v>3483469730.3871441</v>
      </c>
      <c r="O121" s="58">
        <v>2184236488.2161012</v>
      </c>
      <c r="P121" s="59"/>
    </row>
    <row r="122" spans="2:16" ht="11.25" customHeight="1" x14ac:dyDescent="0.2">
      <c r="B122" s="27">
        <v>44348</v>
      </c>
      <c r="C122" s="28">
        <v>47788</v>
      </c>
      <c r="D122" s="10">
        <v>113</v>
      </c>
      <c r="E122" s="29">
        <v>3440</v>
      </c>
      <c r="F122" s="162"/>
      <c r="G122" s="59"/>
      <c r="H122" s="59"/>
      <c r="I122" s="58">
        <v>5492557233.6293859</v>
      </c>
      <c r="J122" s="59"/>
      <c r="K122" s="59"/>
      <c r="L122" s="59"/>
      <c r="M122" s="10">
        <v>4549533289.9952412</v>
      </c>
      <c r="N122" s="10">
        <v>3429626541.2984858</v>
      </c>
      <c r="O122" s="58">
        <v>2141366813.4187226</v>
      </c>
      <c r="P122" s="59"/>
    </row>
    <row r="123" spans="2:16" ht="11.25" customHeight="1" x14ac:dyDescent="0.2">
      <c r="B123" s="27">
        <v>44348</v>
      </c>
      <c r="C123" s="28">
        <v>47818</v>
      </c>
      <c r="D123" s="10">
        <v>114</v>
      </c>
      <c r="E123" s="29">
        <v>3470</v>
      </c>
      <c r="F123" s="162"/>
      <c r="G123" s="59"/>
      <c r="H123" s="59"/>
      <c r="I123" s="58">
        <v>5429801773.0595188</v>
      </c>
      <c r="J123" s="59"/>
      <c r="K123" s="59"/>
      <c r="L123" s="59"/>
      <c r="M123" s="10">
        <v>4490170078.6843748</v>
      </c>
      <c r="N123" s="10">
        <v>3376545007.9658885</v>
      </c>
      <c r="O123" s="58">
        <v>2099582106.2910035</v>
      </c>
      <c r="P123" s="59"/>
    </row>
    <row r="124" spans="2:16" ht="11.25" customHeight="1" x14ac:dyDescent="0.2">
      <c r="B124" s="27">
        <v>44348</v>
      </c>
      <c r="C124" s="28">
        <v>47849</v>
      </c>
      <c r="D124" s="10">
        <v>115</v>
      </c>
      <c r="E124" s="29">
        <v>3501</v>
      </c>
      <c r="F124" s="162"/>
      <c r="G124" s="59"/>
      <c r="H124" s="59"/>
      <c r="I124" s="58">
        <v>5367009137.8669157</v>
      </c>
      <c r="J124" s="59"/>
      <c r="K124" s="59"/>
      <c r="L124" s="59"/>
      <c r="M124" s="10">
        <v>4430716171.1662378</v>
      </c>
      <c r="N124" s="10">
        <v>3323362956.316153</v>
      </c>
      <c r="O124" s="58">
        <v>2057759967.6517608</v>
      </c>
      <c r="P124" s="59"/>
    </row>
    <row r="125" spans="2:16" ht="11.25" customHeight="1" x14ac:dyDescent="0.2">
      <c r="B125" s="27">
        <v>44348</v>
      </c>
      <c r="C125" s="28">
        <v>47880</v>
      </c>
      <c r="D125" s="10">
        <v>116</v>
      </c>
      <c r="E125" s="29">
        <v>3532</v>
      </c>
      <c r="F125" s="162"/>
      <c r="G125" s="59"/>
      <c r="H125" s="59"/>
      <c r="I125" s="58">
        <v>5304970047.5815592</v>
      </c>
      <c r="J125" s="59"/>
      <c r="K125" s="59"/>
      <c r="L125" s="59"/>
      <c r="M125" s="10">
        <v>4372072054.7126598</v>
      </c>
      <c r="N125" s="10">
        <v>3271035429.4289088</v>
      </c>
      <c r="O125" s="58">
        <v>2016781305.5601676</v>
      </c>
      <c r="P125" s="59"/>
    </row>
    <row r="126" spans="2:16" ht="11.25" customHeight="1" x14ac:dyDescent="0.2">
      <c r="B126" s="27">
        <v>44348</v>
      </c>
      <c r="C126" s="28">
        <v>47908</v>
      </c>
      <c r="D126" s="10">
        <v>117</v>
      </c>
      <c r="E126" s="29">
        <v>3560</v>
      </c>
      <c r="F126" s="162"/>
      <c r="G126" s="59"/>
      <c r="H126" s="59"/>
      <c r="I126" s="58">
        <v>5242687648.3865709</v>
      </c>
      <c r="J126" s="59"/>
      <c r="K126" s="59"/>
      <c r="L126" s="59"/>
      <c r="M126" s="10">
        <v>4314122586.6513901</v>
      </c>
      <c r="N126" s="10">
        <v>3220264429.8414483</v>
      </c>
      <c r="O126" s="58">
        <v>1977880756.5803256</v>
      </c>
      <c r="P126" s="59"/>
    </row>
    <row r="127" spans="2:16" ht="11.25" customHeight="1" x14ac:dyDescent="0.2">
      <c r="B127" s="27">
        <v>44348</v>
      </c>
      <c r="C127" s="28">
        <v>47939</v>
      </c>
      <c r="D127" s="10">
        <v>118</v>
      </c>
      <c r="E127" s="29">
        <v>3591</v>
      </c>
      <c r="F127" s="162"/>
      <c r="G127" s="59"/>
      <c r="H127" s="59"/>
      <c r="I127" s="58">
        <v>5180897466.6736917</v>
      </c>
      <c r="J127" s="59"/>
      <c r="K127" s="59"/>
      <c r="L127" s="59"/>
      <c r="M127" s="10">
        <v>4256045616.5132933</v>
      </c>
      <c r="N127" s="10">
        <v>3168833498.3850889</v>
      </c>
      <c r="O127" s="58">
        <v>1938048361.6649401</v>
      </c>
      <c r="P127" s="59"/>
    </row>
    <row r="128" spans="2:16" ht="11.25" customHeight="1" x14ac:dyDescent="0.2">
      <c r="B128" s="27">
        <v>44348</v>
      </c>
      <c r="C128" s="28">
        <v>47969</v>
      </c>
      <c r="D128" s="10">
        <v>119</v>
      </c>
      <c r="E128" s="29">
        <v>3621</v>
      </c>
      <c r="F128" s="162"/>
      <c r="G128" s="59"/>
      <c r="H128" s="59"/>
      <c r="I128" s="58">
        <v>5119555514.9559937</v>
      </c>
      <c r="J128" s="59"/>
      <c r="K128" s="59"/>
      <c r="L128" s="59"/>
      <c r="M128" s="10">
        <v>4198750743.9061518</v>
      </c>
      <c r="N128" s="10">
        <v>3118480318.3364038</v>
      </c>
      <c r="O128" s="58">
        <v>1899434319.1025457</v>
      </c>
      <c r="P128" s="59"/>
    </row>
    <row r="129" spans="2:16" ht="11.25" customHeight="1" x14ac:dyDescent="0.2">
      <c r="B129" s="27">
        <v>44348</v>
      </c>
      <c r="C129" s="28">
        <v>48000</v>
      </c>
      <c r="D129" s="10">
        <v>120</v>
      </c>
      <c r="E129" s="29">
        <v>3652</v>
      </c>
      <c r="F129" s="162"/>
      <c r="G129" s="59"/>
      <c r="H129" s="59"/>
      <c r="I129" s="58">
        <v>5058609523.7113667</v>
      </c>
      <c r="J129" s="59"/>
      <c r="K129" s="59"/>
      <c r="L129" s="59"/>
      <c r="M129" s="10">
        <v>4141729901.6666307</v>
      </c>
      <c r="N129" s="10">
        <v>3068306781.7174115</v>
      </c>
      <c r="O129" s="58">
        <v>1860958433.0596433</v>
      </c>
      <c r="P129" s="59"/>
    </row>
    <row r="130" spans="2:16" ht="11.25" customHeight="1" x14ac:dyDescent="0.2">
      <c r="B130" s="27">
        <v>44348</v>
      </c>
      <c r="C130" s="28">
        <v>48030</v>
      </c>
      <c r="D130" s="10">
        <v>121</v>
      </c>
      <c r="E130" s="29">
        <v>3682</v>
      </c>
      <c r="F130" s="162"/>
      <c r="G130" s="59"/>
      <c r="H130" s="59"/>
      <c r="I130" s="58">
        <v>4997860837.5484428</v>
      </c>
      <c r="J130" s="59"/>
      <c r="K130" s="59"/>
      <c r="L130" s="59"/>
      <c r="M130" s="10">
        <v>4085275370.9303775</v>
      </c>
      <c r="N130" s="10">
        <v>3019034734.0047431</v>
      </c>
      <c r="O130" s="58">
        <v>1823568517.3700137</v>
      </c>
      <c r="P130" s="59"/>
    </row>
    <row r="131" spans="2:16" ht="11.25" customHeight="1" x14ac:dyDescent="0.2">
      <c r="B131" s="27">
        <v>44348</v>
      </c>
      <c r="C131" s="28">
        <v>48061</v>
      </c>
      <c r="D131" s="10">
        <v>122</v>
      </c>
      <c r="E131" s="29">
        <v>3713</v>
      </c>
      <c r="F131" s="162"/>
      <c r="G131" s="59"/>
      <c r="H131" s="59"/>
      <c r="I131" s="58">
        <v>4938236916.2715864</v>
      </c>
      <c r="J131" s="59"/>
      <c r="K131" s="59"/>
      <c r="L131" s="59"/>
      <c r="M131" s="10">
        <v>4029692224.2935829</v>
      </c>
      <c r="N131" s="10">
        <v>2970385006.2373605</v>
      </c>
      <c r="O131" s="58">
        <v>1786583586.53808</v>
      </c>
      <c r="P131" s="59"/>
    </row>
    <row r="132" spans="2:16" ht="11.25" customHeight="1" x14ac:dyDescent="0.2">
      <c r="B132" s="27">
        <v>44348</v>
      </c>
      <c r="C132" s="28">
        <v>48092</v>
      </c>
      <c r="D132" s="10">
        <v>123</v>
      </c>
      <c r="E132" s="29">
        <v>3744</v>
      </c>
      <c r="F132" s="162"/>
      <c r="G132" s="59"/>
      <c r="H132" s="59"/>
      <c r="I132" s="58">
        <v>4878238938.8619747</v>
      </c>
      <c r="J132" s="59"/>
      <c r="K132" s="59"/>
      <c r="L132" s="59"/>
      <c r="M132" s="10">
        <v>3973981152.9540181</v>
      </c>
      <c r="N132" s="10">
        <v>2921869147.5863338</v>
      </c>
      <c r="O132" s="58">
        <v>1749959420.4474814</v>
      </c>
      <c r="P132" s="59"/>
    </row>
    <row r="133" spans="2:16" ht="11.25" customHeight="1" x14ac:dyDescent="0.2">
      <c r="B133" s="27">
        <v>44348</v>
      </c>
      <c r="C133" s="28">
        <v>48122</v>
      </c>
      <c r="D133" s="10">
        <v>124</v>
      </c>
      <c r="E133" s="29">
        <v>3774</v>
      </c>
      <c r="F133" s="162"/>
      <c r="G133" s="59"/>
      <c r="H133" s="59"/>
      <c r="I133" s="58">
        <v>4818216673.4368219</v>
      </c>
      <c r="J133" s="59"/>
      <c r="K133" s="59"/>
      <c r="L133" s="59"/>
      <c r="M133" s="10">
        <v>3918642290.5945535</v>
      </c>
      <c r="N133" s="10">
        <v>2874089896.8426285</v>
      </c>
      <c r="O133" s="58">
        <v>1714287454.2247653</v>
      </c>
      <c r="P133" s="59"/>
    </row>
    <row r="134" spans="2:16" ht="11.25" customHeight="1" x14ac:dyDescent="0.2">
      <c r="B134" s="27">
        <v>44348</v>
      </c>
      <c r="C134" s="28">
        <v>48153</v>
      </c>
      <c r="D134" s="10">
        <v>125</v>
      </c>
      <c r="E134" s="29">
        <v>3805</v>
      </c>
      <c r="F134" s="162"/>
      <c r="G134" s="59"/>
      <c r="H134" s="59"/>
      <c r="I134" s="58">
        <v>4759338715.0731583</v>
      </c>
      <c r="J134" s="59"/>
      <c r="K134" s="59"/>
      <c r="L134" s="59"/>
      <c r="M134" s="10">
        <v>3864191919.614799</v>
      </c>
      <c r="N134" s="10">
        <v>2826945967.905622</v>
      </c>
      <c r="O134" s="58">
        <v>1679026018.7347827</v>
      </c>
      <c r="P134" s="59"/>
    </row>
    <row r="135" spans="2:16" ht="11.25" customHeight="1" x14ac:dyDescent="0.2">
      <c r="B135" s="27">
        <v>44348</v>
      </c>
      <c r="C135" s="28">
        <v>48183</v>
      </c>
      <c r="D135" s="10">
        <v>126</v>
      </c>
      <c r="E135" s="29">
        <v>3835</v>
      </c>
      <c r="F135" s="162"/>
      <c r="G135" s="59"/>
      <c r="H135" s="59"/>
      <c r="I135" s="58">
        <v>4701034204.3127413</v>
      </c>
      <c r="J135" s="59"/>
      <c r="K135" s="59"/>
      <c r="L135" s="59"/>
      <c r="M135" s="10">
        <v>3810588438.8238869</v>
      </c>
      <c r="N135" s="10">
        <v>2780869651.7351823</v>
      </c>
      <c r="O135" s="58">
        <v>1644889144.1863756</v>
      </c>
      <c r="P135" s="59"/>
    </row>
    <row r="136" spans="2:16" ht="11.25" customHeight="1" x14ac:dyDescent="0.2">
      <c r="B136" s="27">
        <v>44348</v>
      </c>
      <c r="C136" s="28">
        <v>48214</v>
      </c>
      <c r="D136" s="10">
        <v>127</v>
      </c>
      <c r="E136" s="29">
        <v>3866</v>
      </c>
      <c r="F136" s="162"/>
      <c r="G136" s="59"/>
      <c r="H136" s="59"/>
      <c r="I136" s="58">
        <v>4643199735.1806936</v>
      </c>
      <c r="J136" s="59"/>
      <c r="K136" s="59"/>
      <c r="L136" s="59"/>
      <c r="M136" s="10">
        <v>3757325149.493135</v>
      </c>
      <c r="N136" s="10">
        <v>2735026001.1059542</v>
      </c>
      <c r="O136" s="58">
        <v>1610920398.2473209</v>
      </c>
      <c r="P136" s="59"/>
    </row>
    <row r="137" spans="2:16" ht="11.25" customHeight="1" x14ac:dyDescent="0.2">
      <c r="B137" s="27">
        <v>44348</v>
      </c>
      <c r="C137" s="28">
        <v>48245</v>
      </c>
      <c r="D137" s="10">
        <v>128</v>
      </c>
      <c r="E137" s="29">
        <v>3897</v>
      </c>
      <c r="F137" s="162"/>
      <c r="G137" s="59"/>
      <c r="H137" s="59"/>
      <c r="I137" s="58">
        <v>4585085356.8665276</v>
      </c>
      <c r="J137" s="59"/>
      <c r="K137" s="59"/>
      <c r="L137" s="59"/>
      <c r="M137" s="10">
        <v>3704005454.0996022</v>
      </c>
      <c r="N137" s="10">
        <v>2689356589.1906438</v>
      </c>
      <c r="O137" s="58">
        <v>1577312086.8538613</v>
      </c>
      <c r="P137" s="59"/>
    </row>
    <row r="138" spans="2:16" ht="11.25" customHeight="1" x14ac:dyDescent="0.2">
      <c r="B138" s="27">
        <v>44348</v>
      </c>
      <c r="C138" s="28">
        <v>48274</v>
      </c>
      <c r="D138" s="10">
        <v>129</v>
      </c>
      <c r="E138" s="29">
        <v>3926</v>
      </c>
      <c r="F138" s="162"/>
      <c r="G138" s="59"/>
      <c r="H138" s="59"/>
      <c r="I138" s="58">
        <v>4526924380.6488724</v>
      </c>
      <c r="J138" s="59"/>
      <c r="K138" s="59"/>
      <c r="L138" s="59"/>
      <c r="M138" s="10">
        <v>3651218087.3925557</v>
      </c>
      <c r="N138" s="10">
        <v>2644721761.3926978</v>
      </c>
      <c r="O138" s="58">
        <v>1544986813.3505812</v>
      </c>
      <c r="P138" s="59"/>
    </row>
    <row r="139" spans="2:16" ht="11.25" customHeight="1" x14ac:dyDescent="0.2">
      <c r="B139" s="27">
        <v>44348</v>
      </c>
      <c r="C139" s="28">
        <v>48305</v>
      </c>
      <c r="D139" s="10">
        <v>130</v>
      </c>
      <c r="E139" s="29">
        <v>3957</v>
      </c>
      <c r="F139" s="162"/>
      <c r="G139" s="59"/>
      <c r="H139" s="59"/>
      <c r="I139" s="58">
        <v>4469873142.8583164</v>
      </c>
      <c r="J139" s="59"/>
      <c r="K139" s="59"/>
      <c r="L139" s="59"/>
      <c r="M139" s="10">
        <v>3599088377.2094374</v>
      </c>
      <c r="N139" s="10">
        <v>2600332107.9501734</v>
      </c>
      <c r="O139" s="58">
        <v>1512621351.4532871</v>
      </c>
      <c r="P139" s="59"/>
    </row>
    <row r="140" spans="2:16" ht="11.25" customHeight="1" x14ac:dyDescent="0.2">
      <c r="B140" s="27">
        <v>44348</v>
      </c>
      <c r="C140" s="28">
        <v>48335</v>
      </c>
      <c r="D140" s="10">
        <v>131</v>
      </c>
      <c r="E140" s="29">
        <v>3987</v>
      </c>
      <c r="F140" s="162"/>
      <c r="G140" s="59"/>
      <c r="H140" s="59"/>
      <c r="I140" s="58">
        <v>4413074564.1926126</v>
      </c>
      <c r="J140" s="59"/>
      <c r="K140" s="59"/>
      <c r="L140" s="59"/>
      <c r="M140" s="10">
        <v>3547522340.175076</v>
      </c>
      <c r="N140" s="10">
        <v>2556767362.3727751</v>
      </c>
      <c r="O140" s="58">
        <v>1481182953.1951494</v>
      </c>
      <c r="P140" s="59"/>
    </row>
    <row r="141" spans="2:16" ht="11.25" customHeight="1" x14ac:dyDescent="0.2">
      <c r="B141" s="27">
        <v>44348</v>
      </c>
      <c r="C141" s="28">
        <v>48366</v>
      </c>
      <c r="D141" s="10">
        <v>132</v>
      </c>
      <c r="E141" s="29">
        <v>4018</v>
      </c>
      <c r="F141" s="162"/>
      <c r="G141" s="59"/>
      <c r="H141" s="59"/>
      <c r="I141" s="58">
        <v>4356364598.0513668</v>
      </c>
      <c r="J141" s="59"/>
      <c r="K141" s="59"/>
      <c r="L141" s="59"/>
      <c r="M141" s="10">
        <v>3495995563.0538278</v>
      </c>
      <c r="N141" s="10">
        <v>2513223085.9974799</v>
      </c>
      <c r="O141" s="58">
        <v>1449790171.7723794</v>
      </c>
      <c r="P141" s="59"/>
    </row>
    <row r="142" spans="2:16" ht="11.25" customHeight="1" x14ac:dyDescent="0.2">
      <c r="B142" s="27">
        <v>44348</v>
      </c>
      <c r="C142" s="28">
        <v>48396</v>
      </c>
      <c r="D142" s="10">
        <v>133</v>
      </c>
      <c r="E142" s="29">
        <v>4048</v>
      </c>
      <c r="F142" s="162"/>
      <c r="G142" s="59"/>
      <c r="H142" s="59"/>
      <c r="I142" s="58">
        <v>4299884891.2597618</v>
      </c>
      <c r="J142" s="59"/>
      <c r="K142" s="59"/>
      <c r="L142" s="59"/>
      <c r="M142" s="10">
        <v>3445006476.0268278</v>
      </c>
      <c r="N142" s="10">
        <v>2470472236.4339743</v>
      </c>
      <c r="O142" s="58">
        <v>1419286827.0809176</v>
      </c>
      <c r="P142" s="59"/>
    </row>
    <row r="143" spans="2:16" ht="11.25" customHeight="1" x14ac:dyDescent="0.2">
      <c r="B143" s="27">
        <v>44348</v>
      </c>
      <c r="C143" s="28">
        <v>48427</v>
      </c>
      <c r="D143" s="10">
        <v>134</v>
      </c>
      <c r="E143" s="29">
        <v>4079</v>
      </c>
      <c r="F143" s="162"/>
      <c r="G143" s="59"/>
      <c r="H143" s="59"/>
      <c r="I143" s="58">
        <v>4243232519.5609808</v>
      </c>
      <c r="J143" s="59"/>
      <c r="K143" s="59"/>
      <c r="L143" s="59"/>
      <c r="M143" s="10">
        <v>3393851400.7594471</v>
      </c>
      <c r="N143" s="10">
        <v>2427598445.3965526</v>
      </c>
      <c r="O143" s="58">
        <v>1388748697.5211289</v>
      </c>
      <c r="P143" s="59"/>
    </row>
    <row r="144" spans="2:16" ht="11.25" customHeight="1" x14ac:dyDescent="0.2">
      <c r="B144" s="27">
        <v>44348</v>
      </c>
      <c r="C144" s="28">
        <v>48458</v>
      </c>
      <c r="D144" s="10">
        <v>135</v>
      </c>
      <c r="E144" s="29">
        <v>4110</v>
      </c>
      <c r="F144" s="162"/>
      <c r="G144" s="59"/>
      <c r="H144" s="59"/>
      <c r="I144" s="58">
        <v>4186652020.7105951</v>
      </c>
      <c r="J144" s="59"/>
      <c r="K144" s="59"/>
      <c r="L144" s="59"/>
      <c r="M144" s="10">
        <v>3342917329.2774158</v>
      </c>
      <c r="N144" s="10">
        <v>2385084429.7942681</v>
      </c>
      <c r="O144" s="58">
        <v>1358648741.2966347</v>
      </c>
      <c r="P144" s="59"/>
    </row>
    <row r="145" spans="2:16" ht="11.25" customHeight="1" x14ac:dyDescent="0.2">
      <c r="B145" s="27">
        <v>44348</v>
      </c>
      <c r="C145" s="28">
        <v>48488</v>
      </c>
      <c r="D145" s="10">
        <v>136</v>
      </c>
      <c r="E145" s="29">
        <v>4140</v>
      </c>
      <c r="F145" s="162"/>
      <c r="G145" s="59"/>
      <c r="H145" s="59"/>
      <c r="I145" s="58">
        <v>4131072193.7055588</v>
      </c>
      <c r="J145" s="59"/>
      <c r="K145" s="59"/>
      <c r="L145" s="59"/>
      <c r="M145" s="10">
        <v>3293124243.9621334</v>
      </c>
      <c r="N145" s="10">
        <v>2343775467.8624468</v>
      </c>
      <c r="O145" s="58">
        <v>1329644437.8498726</v>
      </c>
      <c r="P145" s="59"/>
    </row>
    <row r="146" spans="2:16" ht="11.25" customHeight="1" x14ac:dyDescent="0.2">
      <c r="B146" s="27">
        <v>44348</v>
      </c>
      <c r="C146" s="28">
        <v>48519</v>
      </c>
      <c r="D146" s="10">
        <v>137</v>
      </c>
      <c r="E146" s="29">
        <v>4171</v>
      </c>
      <c r="F146" s="162"/>
      <c r="G146" s="59"/>
      <c r="H146" s="59"/>
      <c r="I146" s="58">
        <v>4076206804.7461071</v>
      </c>
      <c r="J146" s="59"/>
      <c r="K146" s="59"/>
      <c r="L146" s="59"/>
      <c r="M146" s="10">
        <v>3243876565.1984959</v>
      </c>
      <c r="N146" s="10">
        <v>2302853450.5498118</v>
      </c>
      <c r="O146" s="58">
        <v>1300895578.6460307</v>
      </c>
      <c r="P146" s="59"/>
    </row>
    <row r="147" spans="2:16" ht="11.25" customHeight="1" x14ac:dyDescent="0.2">
      <c r="B147" s="27">
        <v>44348</v>
      </c>
      <c r="C147" s="28">
        <v>48549</v>
      </c>
      <c r="D147" s="10">
        <v>138</v>
      </c>
      <c r="E147" s="29">
        <v>4201</v>
      </c>
      <c r="F147" s="162"/>
      <c r="G147" s="59"/>
      <c r="H147" s="59"/>
      <c r="I147" s="58">
        <v>4021674201.0320392</v>
      </c>
      <c r="J147" s="59"/>
      <c r="K147" s="59"/>
      <c r="L147" s="59"/>
      <c r="M147" s="10">
        <v>3195225813.5265503</v>
      </c>
      <c r="N147" s="10">
        <v>2262732966.6133456</v>
      </c>
      <c r="O147" s="58">
        <v>1272991560.0535214</v>
      </c>
      <c r="P147" s="59"/>
    </row>
    <row r="148" spans="2:16" ht="11.25" customHeight="1" x14ac:dyDescent="0.2">
      <c r="B148" s="27">
        <v>44348</v>
      </c>
      <c r="C148" s="28">
        <v>48580</v>
      </c>
      <c r="D148" s="10">
        <v>139</v>
      </c>
      <c r="E148" s="29">
        <v>4232</v>
      </c>
      <c r="F148" s="162"/>
      <c r="G148" s="59"/>
      <c r="H148" s="59"/>
      <c r="I148" s="58">
        <v>3967178367.7144408</v>
      </c>
      <c r="J148" s="59"/>
      <c r="K148" s="59"/>
      <c r="L148" s="59"/>
      <c r="M148" s="10">
        <v>3146582892.7598581</v>
      </c>
      <c r="N148" s="10">
        <v>2222618977.8037868</v>
      </c>
      <c r="O148" s="58">
        <v>1245127593.7748077</v>
      </c>
      <c r="P148" s="59"/>
    </row>
    <row r="149" spans="2:16" ht="11.25" customHeight="1" x14ac:dyDescent="0.2">
      <c r="B149" s="27">
        <v>44348</v>
      </c>
      <c r="C149" s="28">
        <v>48611</v>
      </c>
      <c r="D149" s="10">
        <v>140</v>
      </c>
      <c r="E149" s="29">
        <v>4263</v>
      </c>
      <c r="F149" s="162"/>
      <c r="G149" s="59"/>
      <c r="H149" s="59"/>
      <c r="I149" s="58">
        <v>3912963506.028327</v>
      </c>
      <c r="J149" s="59"/>
      <c r="K149" s="59"/>
      <c r="L149" s="59"/>
      <c r="M149" s="10">
        <v>3098318260.1407008</v>
      </c>
      <c r="N149" s="10">
        <v>2182960918.0259523</v>
      </c>
      <c r="O149" s="58">
        <v>1217731161.3894017</v>
      </c>
      <c r="P149" s="59"/>
    </row>
    <row r="150" spans="2:16" ht="11.25" customHeight="1" x14ac:dyDescent="0.2">
      <c r="B150" s="27">
        <v>44348</v>
      </c>
      <c r="C150" s="28">
        <v>48639</v>
      </c>
      <c r="D150" s="10">
        <v>141</v>
      </c>
      <c r="E150" s="29">
        <v>4291</v>
      </c>
      <c r="F150" s="162"/>
      <c r="G150" s="59"/>
      <c r="H150" s="59"/>
      <c r="I150" s="58">
        <v>3859751192.4251938</v>
      </c>
      <c r="J150" s="59"/>
      <c r="K150" s="59"/>
      <c r="L150" s="59"/>
      <c r="M150" s="10">
        <v>3051502022.4454117</v>
      </c>
      <c r="N150" s="10">
        <v>2145036626.8483636</v>
      </c>
      <c r="O150" s="58">
        <v>1191997055.4654706</v>
      </c>
      <c r="P150" s="59"/>
    </row>
    <row r="151" spans="2:16" ht="11.25" customHeight="1" x14ac:dyDescent="0.2">
      <c r="B151" s="27">
        <v>44348</v>
      </c>
      <c r="C151" s="28">
        <v>48670</v>
      </c>
      <c r="D151" s="10">
        <v>142</v>
      </c>
      <c r="E151" s="29">
        <v>4322</v>
      </c>
      <c r="F151" s="162"/>
      <c r="G151" s="59"/>
      <c r="H151" s="59"/>
      <c r="I151" s="58">
        <v>3805388413.619781</v>
      </c>
      <c r="J151" s="59"/>
      <c r="K151" s="59"/>
      <c r="L151" s="59"/>
      <c r="M151" s="10">
        <v>3003420375.0317359</v>
      </c>
      <c r="N151" s="10">
        <v>2105868583.7759063</v>
      </c>
      <c r="O151" s="58">
        <v>1165274802.6538129</v>
      </c>
      <c r="P151" s="59"/>
    </row>
    <row r="152" spans="2:16" ht="11.25" customHeight="1" x14ac:dyDescent="0.2">
      <c r="B152" s="27">
        <v>44348</v>
      </c>
      <c r="C152" s="28">
        <v>48700</v>
      </c>
      <c r="D152" s="10">
        <v>143</v>
      </c>
      <c r="E152" s="29">
        <v>4352</v>
      </c>
      <c r="F152" s="162"/>
      <c r="G152" s="59"/>
      <c r="H152" s="59"/>
      <c r="I152" s="58">
        <v>3752840374.1418581</v>
      </c>
      <c r="J152" s="59"/>
      <c r="K152" s="59"/>
      <c r="L152" s="59"/>
      <c r="M152" s="10">
        <v>2957084832.7885957</v>
      </c>
      <c r="N152" s="10">
        <v>2068276959.7956924</v>
      </c>
      <c r="O152" s="58">
        <v>1139782192.3928628</v>
      </c>
      <c r="P152" s="59"/>
    </row>
    <row r="153" spans="2:16" ht="11.25" customHeight="1" x14ac:dyDescent="0.2">
      <c r="B153" s="27">
        <v>44348</v>
      </c>
      <c r="C153" s="28">
        <v>48731</v>
      </c>
      <c r="D153" s="10">
        <v>144</v>
      </c>
      <c r="E153" s="29">
        <v>4383</v>
      </c>
      <c r="F153" s="162"/>
      <c r="G153" s="59"/>
      <c r="H153" s="59"/>
      <c r="I153" s="58">
        <v>3700593942.326849</v>
      </c>
      <c r="J153" s="59"/>
      <c r="K153" s="59"/>
      <c r="L153" s="59"/>
      <c r="M153" s="10">
        <v>2910971169.235949</v>
      </c>
      <c r="N153" s="10">
        <v>2030845604.3997796</v>
      </c>
      <c r="O153" s="58">
        <v>1114414361.5886595</v>
      </c>
      <c r="P153" s="59"/>
    </row>
    <row r="154" spans="2:16" ht="11.25" customHeight="1" x14ac:dyDescent="0.2">
      <c r="B154" s="27">
        <v>44348</v>
      </c>
      <c r="C154" s="28">
        <v>48761</v>
      </c>
      <c r="D154" s="10">
        <v>145</v>
      </c>
      <c r="E154" s="29">
        <v>4413</v>
      </c>
      <c r="F154" s="162"/>
      <c r="G154" s="59"/>
      <c r="H154" s="59"/>
      <c r="I154" s="58">
        <v>3648000302.3559508</v>
      </c>
      <c r="J154" s="59"/>
      <c r="K154" s="59"/>
      <c r="L154" s="59"/>
      <c r="M154" s="10">
        <v>2864889637.7341609</v>
      </c>
      <c r="N154" s="10">
        <v>1993777391.7889967</v>
      </c>
      <c r="O154" s="58">
        <v>1089588581.819072</v>
      </c>
      <c r="P154" s="59"/>
    </row>
    <row r="155" spans="2:16" ht="11.25" customHeight="1" x14ac:dyDescent="0.2">
      <c r="B155" s="27">
        <v>44348</v>
      </c>
      <c r="C155" s="28">
        <v>48792</v>
      </c>
      <c r="D155" s="10">
        <v>146</v>
      </c>
      <c r="E155" s="29">
        <v>4444</v>
      </c>
      <c r="F155" s="162"/>
      <c r="G155" s="59"/>
      <c r="H155" s="59"/>
      <c r="I155" s="58">
        <v>3596747465.5393991</v>
      </c>
      <c r="J155" s="59"/>
      <c r="K155" s="59"/>
      <c r="L155" s="59"/>
      <c r="M155" s="10">
        <v>2819848372.2175951</v>
      </c>
      <c r="N155" s="10">
        <v>1957440724.6250274</v>
      </c>
      <c r="O155" s="58">
        <v>1065199896.5065203</v>
      </c>
      <c r="P155" s="59"/>
    </row>
    <row r="156" spans="2:16" ht="11.25" customHeight="1" x14ac:dyDescent="0.2">
      <c r="B156" s="27">
        <v>44348</v>
      </c>
      <c r="C156" s="28">
        <v>48823</v>
      </c>
      <c r="D156" s="10">
        <v>147</v>
      </c>
      <c r="E156" s="29">
        <v>4475</v>
      </c>
      <c r="F156" s="162"/>
      <c r="G156" s="59"/>
      <c r="H156" s="59"/>
      <c r="I156" s="58">
        <v>3545629851.5040612</v>
      </c>
      <c r="J156" s="59"/>
      <c r="K156" s="59"/>
      <c r="L156" s="59"/>
      <c r="M156" s="10">
        <v>2775057486.7965856</v>
      </c>
      <c r="N156" s="10">
        <v>1921449348.2994726</v>
      </c>
      <c r="O156" s="58">
        <v>1041185367.3678652</v>
      </c>
      <c r="P156" s="59"/>
    </row>
    <row r="157" spans="2:16" ht="11.25" customHeight="1" x14ac:dyDescent="0.2">
      <c r="B157" s="27">
        <v>44348</v>
      </c>
      <c r="C157" s="28">
        <v>48853</v>
      </c>
      <c r="D157" s="10">
        <v>148</v>
      </c>
      <c r="E157" s="29">
        <v>4505</v>
      </c>
      <c r="F157" s="162"/>
      <c r="G157" s="59"/>
      <c r="H157" s="59"/>
      <c r="I157" s="58">
        <v>3494074220.7785969</v>
      </c>
      <c r="J157" s="59"/>
      <c r="K157" s="59"/>
      <c r="L157" s="59"/>
      <c r="M157" s="10">
        <v>2730217684.5031543</v>
      </c>
      <c r="N157" s="10">
        <v>1885749490.013134</v>
      </c>
      <c r="O157" s="58">
        <v>1017651783.2222596</v>
      </c>
      <c r="P157" s="59"/>
    </row>
    <row r="158" spans="2:16" ht="11.25" customHeight="1" x14ac:dyDescent="0.2">
      <c r="B158" s="27">
        <v>44348</v>
      </c>
      <c r="C158" s="28">
        <v>48884</v>
      </c>
      <c r="D158" s="10">
        <v>149</v>
      </c>
      <c r="E158" s="29">
        <v>4536</v>
      </c>
      <c r="F158" s="162"/>
      <c r="G158" s="59"/>
      <c r="H158" s="59"/>
      <c r="I158" s="58">
        <v>3443705946.0944309</v>
      </c>
      <c r="J158" s="59"/>
      <c r="K158" s="59"/>
      <c r="L158" s="59"/>
      <c r="M158" s="10">
        <v>2686296764.1753263</v>
      </c>
      <c r="N158" s="10">
        <v>1850694802.8231182</v>
      </c>
      <c r="O158" s="58">
        <v>994504205.41955578</v>
      </c>
      <c r="P158" s="59"/>
    </row>
    <row r="159" spans="2:16" ht="11.25" customHeight="1" x14ac:dyDescent="0.2">
      <c r="B159" s="27">
        <v>44348</v>
      </c>
      <c r="C159" s="28">
        <v>48914</v>
      </c>
      <c r="D159" s="10">
        <v>150</v>
      </c>
      <c r="E159" s="29">
        <v>4566</v>
      </c>
      <c r="F159" s="162"/>
      <c r="G159" s="59"/>
      <c r="H159" s="59"/>
      <c r="I159" s="58">
        <v>3393636274.0934691</v>
      </c>
      <c r="J159" s="59"/>
      <c r="K159" s="59"/>
      <c r="L159" s="59"/>
      <c r="M159" s="10">
        <v>2642894226.0862613</v>
      </c>
      <c r="N159" s="10">
        <v>1816311638.7610331</v>
      </c>
      <c r="O159" s="58">
        <v>972026864.39955962</v>
      </c>
      <c r="P159" s="59"/>
    </row>
    <row r="160" spans="2:16" ht="11.25" customHeight="1" x14ac:dyDescent="0.2">
      <c r="B160" s="27">
        <v>44348</v>
      </c>
      <c r="C160" s="28">
        <v>48945</v>
      </c>
      <c r="D160" s="10">
        <v>151</v>
      </c>
      <c r="E160" s="29">
        <v>4597</v>
      </c>
      <c r="F160" s="162"/>
      <c r="G160" s="59"/>
      <c r="H160" s="59"/>
      <c r="I160" s="58">
        <v>3344256424.5499778</v>
      </c>
      <c r="J160" s="59"/>
      <c r="K160" s="59"/>
      <c r="L160" s="59"/>
      <c r="M160" s="10">
        <v>2600020893.5641985</v>
      </c>
      <c r="N160" s="10">
        <v>1782302903.3131018</v>
      </c>
      <c r="O160" s="58">
        <v>949786595.80638802</v>
      </c>
      <c r="P160" s="59"/>
    </row>
    <row r="161" spans="2:16" ht="11.25" customHeight="1" x14ac:dyDescent="0.2">
      <c r="B161" s="27">
        <v>44348</v>
      </c>
      <c r="C161" s="28">
        <v>48976</v>
      </c>
      <c r="D161" s="10">
        <v>152</v>
      </c>
      <c r="E161" s="29">
        <v>4628</v>
      </c>
      <c r="F161" s="162"/>
      <c r="G161" s="59"/>
      <c r="H161" s="59"/>
      <c r="I161" s="58">
        <v>3294279011.920218</v>
      </c>
      <c r="J161" s="59"/>
      <c r="K161" s="59"/>
      <c r="L161" s="59"/>
      <c r="M161" s="10">
        <v>2556821598.4116955</v>
      </c>
      <c r="N161" s="10">
        <v>1748232524.8951037</v>
      </c>
      <c r="O161" s="58">
        <v>927684578.20825684</v>
      </c>
      <c r="P161" s="59"/>
    </row>
    <row r="162" spans="2:16" ht="11.25" customHeight="1" x14ac:dyDescent="0.2">
      <c r="B162" s="27">
        <v>44348</v>
      </c>
      <c r="C162" s="28">
        <v>49004</v>
      </c>
      <c r="D162" s="10">
        <v>153</v>
      </c>
      <c r="E162" s="29">
        <v>4656</v>
      </c>
      <c r="F162" s="162"/>
      <c r="G162" s="59"/>
      <c r="H162" s="59"/>
      <c r="I162" s="58">
        <v>3244917476.1919641</v>
      </c>
      <c r="J162" s="59"/>
      <c r="K162" s="59"/>
      <c r="L162" s="59"/>
      <c r="M162" s="10">
        <v>2514651620.0461779</v>
      </c>
      <c r="N162" s="10">
        <v>1715448608.6991322</v>
      </c>
      <c r="O162" s="58">
        <v>906804912.98190725</v>
      </c>
      <c r="P162" s="59"/>
    </row>
    <row r="163" spans="2:16" ht="11.25" customHeight="1" x14ac:dyDescent="0.2">
      <c r="B163" s="27">
        <v>44348</v>
      </c>
      <c r="C163" s="28">
        <v>49035</v>
      </c>
      <c r="D163" s="10">
        <v>154</v>
      </c>
      <c r="E163" s="29">
        <v>4687</v>
      </c>
      <c r="F163" s="162"/>
      <c r="G163" s="59"/>
      <c r="H163" s="59"/>
      <c r="I163" s="58">
        <v>3195914660.207561</v>
      </c>
      <c r="J163" s="59"/>
      <c r="K163" s="59"/>
      <c r="L163" s="59"/>
      <c r="M163" s="10">
        <v>2472476217.976573</v>
      </c>
      <c r="N163" s="10">
        <v>1682387765.5138226</v>
      </c>
      <c r="O163" s="58">
        <v>885561798.13879764</v>
      </c>
      <c r="P163" s="59"/>
    </row>
    <row r="164" spans="2:16" ht="11.25" customHeight="1" x14ac:dyDescent="0.2">
      <c r="B164" s="27">
        <v>44348</v>
      </c>
      <c r="C164" s="28">
        <v>49065</v>
      </c>
      <c r="D164" s="10">
        <v>155</v>
      </c>
      <c r="E164" s="29">
        <v>4717</v>
      </c>
      <c r="F164" s="162"/>
      <c r="G164" s="59"/>
      <c r="H164" s="59"/>
      <c r="I164" s="58">
        <v>3146833219.985568</v>
      </c>
      <c r="J164" s="59"/>
      <c r="K164" s="59"/>
      <c r="L164" s="59"/>
      <c r="M164" s="10">
        <v>2430509011.3044643</v>
      </c>
      <c r="N164" s="10">
        <v>1649760804.9722843</v>
      </c>
      <c r="O164" s="58">
        <v>864828188.77329779</v>
      </c>
      <c r="P164" s="59"/>
    </row>
    <row r="165" spans="2:16" ht="11.25" customHeight="1" x14ac:dyDescent="0.2">
      <c r="B165" s="27">
        <v>44348</v>
      </c>
      <c r="C165" s="28">
        <v>49096</v>
      </c>
      <c r="D165" s="10">
        <v>156</v>
      </c>
      <c r="E165" s="29">
        <v>4748</v>
      </c>
      <c r="F165" s="162"/>
      <c r="G165" s="59"/>
      <c r="H165" s="59"/>
      <c r="I165" s="58">
        <v>3098471949.1066971</v>
      </c>
      <c r="J165" s="59"/>
      <c r="K165" s="59"/>
      <c r="L165" s="59"/>
      <c r="M165" s="10">
        <v>2389097408.5308952</v>
      </c>
      <c r="N165" s="10">
        <v>1617527585.5203915</v>
      </c>
      <c r="O165" s="58">
        <v>844339624.33514071</v>
      </c>
      <c r="P165" s="59"/>
    </row>
    <row r="166" spans="2:16" ht="11.25" customHeight="1" x14ac:dyDescent="0.2">
      <c r="B166" s="27">
        <v>44348</v>
      </c>
      <c r="C166" s="28">
        <v>49126</v>
      </c>
      <c r="D166" s="10">
        <v>157</v>
      </c>
      <c r="E166" s="29">
        <v>4778</v>
      </c>
      <c r="F166" s="162"/>
      <c r="G166" s="59"/>
      <c r="H166" s="59"/>
      <c r="I166" s="58">
        <v>3050925329.1442971</v>
      </c>
      <c r="J166" s="59"/>
      <c r="K166" s="59"/>
      <c r="L166" s="59"/>
      <c r="M166" s="10">
        <v>2348574965.8674455</v>
      </c>
      <c r="N166" s="10">
        <v>1586178406.5503659</v>
      </c>
      <c r="O166" s="58">
        <v>824581509.23802781</v>
      </c>
      <c r="P166" s="59"/>
    </row>
    <row r="167" spans="2:16" ht="11.25" customHeight="1" x14ac:dyDescent="0.2">
      <c r="B167" s="27">
        <v>44348</v>
      </c>
      <c r="C167" s="28">
        <v>49157</v>
      </c>
      <c r="D167" s="10">
        <v>158</v>
      </c>
      <c r="E167" s="29">
        <v>4809</v>
      </c>
      <c r="F167" s="162"/>
      <c r="G167" s="59"/>
      <c r="H167" s="59"/>
      <c r="I167" s="58">
        <v>3003566631.3499889</v>
      </c>
      <c r="J167" s="59"/>
      <c r="K167" s="59"/>
      <c r="L167" s="59"/>
      <c r="M167" s="10">
        <v>2308197140.5341802</v>
      </c>
      <c r="N167" s="10">
        <v>1554943443.8604968</v>
      </c>
      <c r="O167" s="58">
        <v>804920105.78195703</v>
      </c>
      <c r="P167" s="59"/>
    </row>
    <row r="168" spans="2:16" ht="11.25" customHeight="1" x14ac:dyDescent="0.2">
      <c r="B168" s="27">
        <v>44348</v>
      </c>
      <c r="C168" s="28">
        <v>49188</v>
      </c>
      <c r="D168" s="10">
        <v>159</v>
      </c>
      <c r="E168" s="29">
        <v>4840</v>
      </c>
      <c r="F168" s="162"/>
      <c r="G168" s="59"/>
      <c r="H168" s="59"/>
      <c r="I168" s="58">
        <v>2956985029.0975142</v>
      </c>
      <c r="J168" s="59"/>
      <c r="K168" s="59"/>
      <c r="L168" s="59"/>
      <c r="M168" s="10">
        <v>2268545700.4074497</v>
      </c>
      <c r="N168" s="10">
        <v>1524345189.0393944</v>
      </c>
      <c r="O168" s="58">
        <v>785738660.28964317</v>
      </c>
      <c r="P168" s="59"/>
    </row>
    <row r="169" spans="2:16" ht="11.25" customHeight="1" x14ac:dyDescent="0.2">
      <c r="B169" s="27">
        <v>44348</v>
      </c>
      <c r="C169" s="28">
        <v>49218</v>
      </c>
      <c r="D169" s="10">
        <v>160</v>
      </c>
      <c r="E169" s="29">
        <v>4870</v>
      </c>
      <c r="F169" s="162"/>
      <c r="G169" s="59"/>
      <c r="H169" s="59"/>
      <c r="I169" s="58">
        <v>2911202971.2638988</v>
      </c>
      <c r="J169" s="59"/>
      <c r="K169" s="59"/>
      <c r="L169" s="59"/>
      <c r="M169" s="10">
        <v>2229756574.4598384</v>
      </c>
      <c r="N169" s="10">
        <v>1494593235.0903938</v>
      </c>
      <c r="O169" s="58">
        <v>767244693.24835384</v>
      </c>
      <c r="P169" s="59"/>
    </row>
    <row r="170" spans="2:16" ht="11.25" customHeight="1" x14ac:dyDescent="0.2">
      <c r="B170" s="27">
        <v>44348</v>
      </c>
      <c r="C170" s="28">
        <v>49249</v>
      </c>
      <c r="D170" s="10">
        <v>161</v>
      </c>
      <c r="E170" s="29">
        <v>4901</v>
      </c>
      <c r="F170" s="162"/>
      <c r="G170" s="59"/>
      <c r="H170" s="59"/>
      <c r="I170" s="58">
        <v>2865519871.6505561</v>
      </c>
      <c r="J170" s="59"/>
      <c r="K170" s="59"/>
      <c r="L170" s="59"/>
      <c r="M170" s="10">
        <v>2191044362.3561749</v>
      </c>
      <c r="N170" s="10">
        <v>1464909592.3986421</v>
      </c>
      <c r="O170" s="58">
        <v>748821531.34334219</v>
      </c>
      <c r="P170" s="59"/>
    </row>
    <row r="171" spans="2:16" ht="11.25" customHeight="1" x14ac:dyDescent="0.2">
      <c r="B171" s="27">
        <v>44348</v>
      </c>
      <c r="C171" s="28">
        <v>49279</v>
      </c>
      <c r="D171" s="10">
        <v>162</v>
      </c>
      <c r="E171" s="29">
        <v>4931</v>
      </c>
      <c r="F171" s="162"/>
      <c r="G171" s="59"/>
      <c r="H171" s="59"/>
      <c r="I171" s="58">
        <v>2820886760.0448451</v>
      </c>
      <c r="J171" s="59"/>
      <c r="K171" s="59"/>
      <c r="L171" s="59"/>
      <c r="M171" s="10">
        <v>2153376450.0198865</v>
      </c>
      <c r="N171" s="10">
        <v>1436181666.3847551</v>
      </c>
      <c r="O171" s="58">
        <v>731127235.90675426</v>
      </c>
      <c r="P171" s="59"/>
    </row>
    <row r="172" spans="2:16" ht="11.25" customHeight="1" x14ac:dyDescent="0.2">
      <c r="B172" s="27">
        <v>44348</v>
      </c>
      <c r="C172" s="28">
        <v>49310</v>
      </c>
      <c r="D172" s="10">
        <v>163</v>
      </c>
      <c r="E172" s="29">
        <v>4962</v>
      </c>
      <c r="F172" s="162"/>
      <c r="G172" s="59"/>
      <c r="H172" s="59"/>
      <c r="I172" s="58">
        <v>2776195602.1047158</v>
      </c>
      <c r="J172" s="59"/>
      <c r="K172" s="59"/>
      <c r="L172" s="59"/>
      <c r="M172" s="10">
        <v>2115666199.345736</v>
      </c>
      <c r="N172" s="10">
        <v>1407442495.7728069</v>
      </c>
      <c r="O172" s="58">
        <v>713462027.17658603</v>
      </c>
      <c r="P172" s="59"/>
    </row>
    <row r="173" spans="2:16" ht="11.25" customHeight="1" x14ac:dyDescent="0.2">
      <c r="B173" s="27">
        <v>44348</v>
      </c>
      <c r="C173" s="28">
        <v>49341</v>
      </c>
      <c r="D173" s="10">
        <v>164</v>
      </c>
      <c r="E173" s="29">
        <v>4993</v>
      </c>
      <c r="F173" s="162"/>
      <c r="G173" s="59"/>
      <c r="H173" s="59"/>
      <c r="I173" s="58">
        <v>2732827333.7279048</v>
      </c>
      <c r="J173" s="59"/>
      <c r="K173" s="59"/>
      <c r="L173" s="59"/>
      <c r="M173" s="10">
        <v>2079084102.6006193</v>
      </c>
      <c r="N173" s="10">
        <v>1379588808.6893864</v>
      </c>
      <c r="O173" s="58">
        <v>696380314.61604083</v>
      </c>
      <c r="P173" s="59"/>
    </row>
    <row r="174" spans="2:16" ht="11.25" customHeight="1" x14ac:dyDescent="0.2">
      <c r="B174" s="27">
        <v>44348</v>
      </c>
      <c r="C174" s="28">
        <v>49369</v>
      </c>
      <c r="D174" s="10">
        <v>165</v>
      </c>
      <c r="E174" s="29">
        <v>5021</v>
      </c>
      <c r="F174" s="162"/>
      <c r="G174" s="59"/>
      <c r="H174" s="59"/>
      <c r="I174" s="58">
        <v>2690136646.1674018</v>
      </c>
      <c r="J174" s="59"/>
      <c r="K174" s="59"/>
      <c r="L174" s="59"/>
      <c r="M174" s="10">
        <v>2043470292.8451288</v>
      </c>
      <c r="N174" s="10">
        <v>1352841912.3766143</v>
      </c>
      <c r="O174" s="58">
        <v>680266186.17333639</v>
      </c>
      <c r="P174" s="59"/>
    </row>
    <row r="175" spans="2:16" ht="11.25" customHeight="1" x14ac:dyDescent="0.2">
      <c r="B175" s="27">
        <v>44348</v>
      </c>
      <c r="C175" s="28">
        <v>49400</v>
      </c>
      <c r="D175" s="10">
        <v>166</v>
      </c>
      <c r="E175" s="29">
        <v>5052</v>
      </c>
      <c r="F175" s="162"/>
      <c r="G175" s="59"/>
      <c r="H175" s="59"/>
      <c r="I175" s="58">
        <v>2647537819.8799868</v>
      </c>
      <c r="J175" s="59"/>
      <c r="K175" s="59"/>
      <c r="L175" s="59"/>
      <c r="M175" s="10">
        <v>2007700557.440975</v>
      </c>
      <c r="N175" s="10">
        <v>1325780886.6078584</v>
      </c>
      <c r="O175" s="58">
        <v>663835093.64564478</v>
      </c>
      <c r="P175" s="59"/>
    </row>
    <row r="176" spans="2:16" ht="11.25" customHeight="1" x14ac:dyDescent="0.2">
      <c r="B176" s="27">
        <v>44348</v>
      </c>
      <c r="C176" s="28">
        <v>49430</v>
      </c>
      <c r="D176" s="10">
        <v>167</v>
      </c>
      <c r="E176" s="29">
        <v>5082</v>
      </c>
      <c r="F176" s="162"/>
      <c r="G176" s="59"/>
      <c r="H176" s="59"/>
      <c r="I176" s="58">
        <v>2605460747.615252</v>
      </c>
      <c r="J176" s="59"/>
      <c r="K176" s="59"/>
      <c r="L176" s="59"/>
      <c r="M176" s="10">
        <v>1972549280.1208832</v>
      </c>
      <c r="N176" s="10">
        <v>1299362842.8762705</v>
      </c>
      <c r="O176" s="58">
        <v>647940282.3759017</v>
      </c>
      <c r="P176" s="59"/>
    </row>
    <row r="177" spans="2:16" ht="11.25" customHeight="1" x14ac:dyDescent="0.2">
      <c r="B177" s="27">
        <v>44348</v>
      </c>
      <c r="C177" s="28">
        <v>49461</v>
      </c>
      <c r="D177" s="10">
        <v>168</v>
      </c>
      <c r="E177" s="29">
        <v>5113</v>
      </c>
      <c r="F177" s="162"/>
      <c r="G177" s="59"/>
      <c r="H177" s="59"/>
      <c r="I177" s="58">
        <v>2563625290.8479118</v>
      </c>
      <c r="J177" s="59"/>
      <c r="K177" s="59"/>
      <c r="L177" s="59"/>
      <c r="M177" s="10">
        <v>1937584509.2256072</v>
      </c>
      <c r="N177" s="10">
        <v>1273084785.3639057</v>
      </c>
      <c r="O177" s="58">
        <v>632147587.67420697</v>
      </c>
      <c r="P177" s="59"/>
    </row>
    <row r="178" spans="2:16" ht="11.25" customHeight="1" x14ac:dyDescent="0.2">
      <c r="B178" s="27">
        <v>44348</v>
      </c>
      <c r="C178" s="28">
        <v>49491</v>
      </c>
      <c r="D178" s="10">
        <v>169</v>
      </c>
      <c r="E178" s="29">
        <v>5143</v>
      </c>
      <c r="F178" s="162"/>
      <c r="G178" s="59"/>
      <c r="H178" s="59"/>
      <c r="I178" s="58">
        <v>2521916473.0107031</v>
      </c>
      <c r="J178" s="59"/>
      <c r="K178" s="59"/>
      <c r="L178" s="59"/>
      <c r="M178" s="10">
        <v>1902932419.7351117</v>
      </c>
      <c r="N178" s="10">
        <v>1247239356.9909596</v>
      </c>
      <c r="O178" s="58">
        <v>616775405.08493447</v>
      </c>
      <c r="P178" s="59"/>
    </row>
    <row r="179" spans="2:16" ht="11.25" customHeight="1" x14ac:dyDescent="0.2">
      <c r="B179" s="27">
        <v>44348</v>
      </c>
      <c r="C179" s="28">
        <v>49522</v>
      </c>
      <c r="D179" s="10">
        <v>170</v>
      </c>
      <c r="E179" s="29">
        <v>5174</v>
      </c>
      <c r="F179" s="162"/>
      <c r="G179" s="59"/>
      <c r="H179" s="59"/>
      <c r="I179" s="58">
        <v>2480526029.0655599</v>
      </c>
      <c r="J179" s="59"/>
      <c r="K179" s="59"/>
      <c r="L179" s="59"/>
      <c r="M179" s="10">
        <v>1868526383.0671558</v>
      </c>
      <c r="N179" s="10">
        <v>1221573966.6873343</v>
      </c>
      <c r="O179" s="58">
        <v>601524926.70053065</v>
      </c>
      <c r="P179" s="59"/>
    </row>
    <row r="180" spans="2:16" ht="11.25" customHeight="1" x14ac:dyDescent="0.2">
      <c r="B180" s="27">
        <v>44348</v>
      </c>
      <c r="C180" s="28">
        <v>49553</v>
      </c>
      <c r="D180" s="10">
        <v>171</v>
      </c>
      <c r="E180" s="29">
        <v>5205</v>
      </c>
      <c r="F180" s="162"/>
      <c r="G180" s="59"/>
      <c r="H180" s="59"/>
      <c r="I180" s="58">
        <v>2439320660.6112242</v>
      </c>
      <c r="J180" s="59"/>
      <c r="K180" s="59"/>
      <c r="L180" s="59"/>
      <c r="M180" s="10">
        <v>1834370759.55708</v>
      </c>
      <c r="N180" s="10">
        <v>1196194348.6895926</v>
      </c>
      <c r="O180" s="58">
        <v>586532695.0217886</v>
      </c>
      <c r="P180" s="59"/>
    </row>
    <row r="181" spans="2:16" ht="11.25" customHeight="1" x14ac:dyDescent="0.2">
      <c r="B181" s="27">
        <v>44348</v>
      </c>
      <c r="C181" s="28">
        <v>49583</v>
      </c>
      <c r="D181" s="10">
        <v>172</v>
      </c>
      <c r="E181" s="29">
        <v>5235</v>
      </c>
      <c r="F181" s="162"/>
      <c r="G181" s="59"/>
      <c r="H181" s="59"/>
      <c r="I181" s="58">
        <v>2398659403.4551692</v>
      </c>
      <c r="J181" s="59"/>
      <c r="K181" s="59"/>
      <c r="L181" s="59"/>
      <c r="M181" s="10">
        <v>1800832708.1460326</v>
      </c>
      <c r="N181" s="10">
        <v>1171433837.4269252</v>
      </c>
      <c r="O181" s="58">
        <v>572037273.21760058</v>
      </c>
      <c r="P181" s="59"/>
    </row>
    <row r="182" spans="2:16" ht="11.25" customHeight="1" x14ac:dyDescent="0.2">
      <c r="B182" s="27">
        <v>44348</v>
      </c>
      <c r="C182" s="28">
        <v>49614</v>
      </c>
      <c r="D182" s="10">
        <v>173</v>
      </c>
      <c r="E182" s="29">
        <v>5266</v>
      </c>
      <c r="F182" s="162"/>
      <c r="G182" s="59"/>
      <c r="H182" s="59"/>
      <c r="I182" s="58">
        <v>2358101990.3984628</v>
      </c>
      <c r="J182" s="59"/>
      <c r="K182" s="59"/>
      <c r="L182" s="59"/>
      <c r="M182" s="10">
        <v>1767380866.6017699</v>
      </c>
      <c r="N182" s="10">
        <v>1146749703.6504312</v>
      </c>
      <c r="O182" s="58">
        <v>557611624.95651531</v>
      </c>
      <c r="P182" s="59"/>
    </row>
    <row r="183" spans="2:16" ht="11.25" customHeight="1" x14ac:dyDescent="0.2">
      <c r="B183" s="27">
        <v>44348</v>
      </c>
      <c r="C183" s="28">
        <v>49644</v>
      </c>
      <c r="D183" s="10">
        <v>174</v>
      </c>
      <c r="E183" s="29">
        <v>5296</v>
      </c>
      <c r="F183" s="162"/>
      <c r="G183" s="59"/>
      <c r="H183" s="59"/>
      <c r="I183" s="58">
        <v>2318043967.8727059</v>
      </c>
      <c r="J183" s="59"/>
      <c r="K183" s="59"/>
      <c r="L183" s="59"/>
      <c r="M183" s="10">
        <v>1734505949.4982407</v>
      </c>
      <c r="N183" s="10">
        <v>1122649141.652328</v>
      </c>
      <c r="O183" s="58">
        <v>543654910.10490406</v>
      </c>
      <c r="P183" s="59"/>
    </row>
    <row r="184" spans="2:16" ht="11.25" customHeight="1" x14ac:dyDescent="0.2">
      <c r="B184" s="27">
        <v>44348</v>
      </c>
      <c r="C184" s="28">
        <v>49675</v>
      </c>
      <c r="D184" s="10">
        <v>175</v>
      </c>
      <c r="E184" s="29">
        <v>5327</v>
      </c>
      <c r="F184" s="162"/>
      <c r="G184" s="59"/>
      <c r="H184" s="59"/>
      <c r="I184" s="58">
        <v>2278290158.8221979</v>
      </c>
      <c r="J184" s="59"/>
      <c r="K184" s="59"/>
      <c r="L184" s="59"/>
      <c r="M184" s="10">
        <v>1701868256.5621822</v>
      </c>
      <c r="N184" s="10">
        <v>1098723176.2403805</v>
      </c>
      <c r="O184" s="58">
        <v>529814904.1865257</v>
      </c>
      <c r="P184" s="59"/>
    </row>
    <row r="185" spans="2:16" ht="11.25" customHeight="1" x14ac:dyDescent="0.2">
      <c r="B185" s="27">
        <v>44348</v>
      </c>
      <c r="C185" s="28">
        <v>49706</v>
      </c>
      <c r="D185" s="10">
        <v>176</v>
      </c>
      <c r="E185" s="29">
        <v>5358</v>
      </c>
      <c r="F185" s="162"/>
      <c r="G185" s="59"/>
      <c r="H185" s="59"/>
      <c r="I185" s="58">
        <v>2238760260.0209889</v>
      </c>
      <c r="J185" s="59"/>
      <c r="K185" s="59"/>
      <c r="L185" s="59"/>
      <c r="M185" s="10">
        <v>1669503261.762408</v>
      </c>
      <c r="N185" s="10">
        <v>1075087252.6597612</v>
      </c>
      <c r="O185" s="58">
        <v>516221653.699049</v>
      </c>
      <c r="P185" s="59"/>
    </row>
    <row r="186" spans="2:16" ht="11.25" customHeight="1" x14ac:dyDescent="0.2">
      <c r="B186" s="27">
        <v>44348</v>
      </c>
      <c r="C186" s="28">
        <v>49735</v>
      </c>
      <c r="D186" s="10">
        <v>177</v>
      </c>
      <c r="E186" s="29">
        <v>5387</v>
      </c>
      <c r="F186" s="162"/>
      <c r="G186" s="59"/>
      <c r="H186" s="59"/>
      <c r="I186" s="58">
        <v>2198585074.9673991</v>
      </c>
      <c r="J186" s="59"/>
      <c r="K186" s="59"/>
      <c r="L186" s="59"/>
      <c r="M186" s="10">
        <v>1636942030.3064935</v>
      </c>
      <c r="N186" s="10">
        <v>1051611149.8532354</v>
      </c>
      <c r="O186" s="58">
        <v>502948172.85139632</v>
      </c>
      <c r="P186" s="59"/>
    </row>
    <row r="187" spans="2:16" ht="11.25" customHeight="1" x14ac:dyDescent="0.2">
      <c r="B187" s="27">
        <v>44348</v>
      </c>
      <c r="C187" s="28">
        <v>49766</v>
      </c>
      <c r="D187" s="10">
        <v>178</v>
      </c>
      <c r="E187" s="29">
        <v>5418</v>
      </c>
      <c r="F187" s="162"/>
      <c r="G187" s="59"/>
      <c r="H187" s="59"/>
      <c r="I187" s="58">
        <v>2159217805.1268191</v>
      </c>
      <c r="J187" s="59"/>
      <c r="K187" s="59"/>
      <c r="L187" s="59"/>
      <c r="M187" s="10">
        <v>1604904727.1481912</v>
      </c>
      <c r="N187" s="10">
        <v>1028407490.9867836</v>
      </c>
      <c r="O187" s="58">
        <v>489767433.21741664</v>
      </c>
      <c r="P187" s="59"/>
    </row>
    <row r="188" spans="2:16" ht="11.25" customHeight="1" x14ac:dyDescent="0.2">
      <c r="B188" s="27">
        <v>44348</v>
      </c>
      <c r="C188" s="28">
        <v>49796</v>
      </c>
      <c r="D188" s="10">
        <v>179</v>
      </c>
      <c r="E188" s="29">
        <v>5448</v>
      </c>
      <c r="F188" s="162"/>
      <c r="G188" s="59"/>
      <c r="H188" s="59"/>
      <c r="I188" s="58">
        <v>2119098292.7921259</v>
      </c>
      <c r="J188" s="59"/>
      <c r="K188" s="59"/>
      <c r="L188" s="59"/>
      <c r="M188" s="10">
        <v>1572499316.7579124</v>
      </c>
      <c r="N188" s="10">
        <v>1005162338.1463693</v>
      </c>
      <c r="O188" s="58">
        <v>476734919.05568743</v>
      </c>
      <c r="P188" s="59"/>
    </row>
    <row r="189" spans="2:16" ht="11.25" customHeight="1" x14ac:dyDescent="0.2">
      <c r="B189" s="27">
        <v>44348</v>
      </c>
      <c r="C189" s="28">
        <v>49827</v>
      </c>
      <c r="D189" s="10">
        <v>180</v>
      </c>
      <c r="E189" s="29">
        <v>5479</v>
      </c>
      <c r="F189" s="162"/>
      <c r="G189" s="59"/>
      <c r="H189" s="59"/>
      <c r="I189" s="58">
        <v>2080433219.6175129</v>
      </c>
      <c r="J189" s="59"/>
      <c r="K189" s="59"/>
      <c r="L189" s="59"/>
      <c r="M189" s="10">
        <v>1541189078.2288351</v>
      </c>
      <c r="N189" s="10">
        <v>982642984.84715593</v>
      </c>
      <c r="O189" s="58">
        <v>464080300.06294239</v>
      </c>
      <c r="P189" s="59"/>
    </row>
    <row r="190" spans="2:16" ht="11.25" customHeight="1" x14ac:dyDescent="0.2">
      <c r="B190" s="27">
        <v>44348</v>
      </c>
      <c r="C190" s="28">
        <v>49857</v>
      </c>
      <c r="D190" s="10">
        <v>181</v>
      </c>
      <c r="E190" s="29">
        <v>5509</v>
      </c>
      <c r="F190" s="162"/>
      <c r="G190" s="59"/>
      <c r="H190" s="59"/>
      <c r="I190" s="58">
        <v>2041882241.7250431</v>
      </c>
      <c r="J190" s="59"/>
      <c r="K190" s="59"/>
      <c r="L190" s="59"/>
      <c r="M190" s="10">
        <v>1510147594.9385607</v>
      </c>
      <c r="N190" s="10">
        <v>960481486.13863897</v>
      </c>
      <c r="O190" s="58">
        <v>451754468.10260242</v>
      </c>
      <c r="P190" s="59"/>
    </row>
    <row r="191" spans="2:16" ht="11.25" customHeight="1" x14ac:dyDescent="0.2">
      <c r="B191" s="27">
        <v>44348</v>
      </c>
      <c r="C191" s="28">
        <v>49888</v>
      </c>
      <c r="D191" s="10">
        <v>182</v>
      </c>
      <c r="E191" s="29">
        <v>5540</v>
      </c>
      <c r="F191" s="162"/>
      <c r="G191" s="59"/>
      <c r="H191" s="59"/>
      <c r="I191" s="58">
        <v>2004159995.5610211</v>
      </c>
      <c r="J191" s="59"/>
      <c r="K191" s="59"/>
      <c r="L191" s="59"/>
      <c r="M191" s="10">
        <v>1479734744.8292704</v>
      </c>
      <c r="N191" s="10">
        <v>938744848.78236616</v>
      </c>
      <c r="O191" s="58">
        <v>439660698.09575981</v>
      </c>
      <c r="P191" s="59"/>
    </row>
    <row r="192" spans="2:16" ht="11.25" customHeight="1" x14ac:dyDescent="0.2">
      <c r="B192" s="27">
        <v>44348</v>
      </c>
      <c r="C192" s="28">
        <v>49919</v>
      </c>
      <c r="D192" s="10">
        <v>183</v>
      </c>
      <c r="E192" s="29">
        <v>5571</v>
      </c>
      <c r="F192" s="162"/>
      <c r="G192" s="59"/>
      <c r="H192" s="59"/>
      <c r="I192" s="58">
        <v>1966795261.913516</v>
      </c>
      <c r="J192" s="59"/>
      <c r="K192" s="59"/>
      <c r="L192" s="59"/>
      <c r="M192" s="10">
        <v>1449684230.5206914</v>
      </c>
      <c r="N192" s="10">
        <v>917341842.12758303</v>
      </c>
      <c r="O192" s="58">
        <v>427816865.04894483</v>
      </c>
      <c r="P192" s="59"/>
    </row>
    <row r="193" spans="2:16" ht="11.25" customHeight="1" x14ac:dyDescent="0.2">
      <c r="B193" s="27">
        <v>44348</v>
      </c>
      <c r="C193" s="28">
        <v>49949</v>
      </c>
      <c r="D193" s="10">
        <v>184</v>
      </c>
      <c r="E193" s="29">
        <v>5601</v>
      </c>
      <c r="F193" s="162"/>
      <c r="G193" s="59"/>
      <c r="H193" s="59"/>
      <c r="I193" s="58">
        <v>1929508122.814604</v>
      </c>
      <c r="J193" s="59"/>
      <c r="K193" s="59"/>
      <c r="L193" s="59"/>
      <c r="M193" s="10">
        <v>1419866239.275677</v>
      </c>
      <c r="N193" s="10">
        <v>896262010.70299113</v>
      </c>
      <c r="O193" s="58">
        <v>416272546.64520437</v>
      </c>
      <c r="P193" s="59"/>
    </row>
    <row r="194" spans="2:16" ht="11.25" customHeight="1" x14ac:dyDescent="0.2">
      <c r="B194" s="27">
        <v>44348</v>
      </c>
      <c r="C194" s="28">
        <v>49980</v>
      </c>
      <c r="D194" s="10">
        <v>185</v>
      </c>
      <c r="E194" s="29">
        <v>5632</v>
      </c>
      <c r="F194" s="162"/>
      <c r="G194" s="59"/>
      <c r="H194" s="59"/>
      <c r="I194" s="58">
        <v>1892711010.911696</v>
      </c>
      <c r="J194" s="59"/>
      <c r="K194" s="59"/>
      <c r="L194" s="59"/>
      <c r="M194" s="10">
        <v>1390426093.6243467</v>
      </c>
      <c r="N194" s="10">
        <v>875446393.70482254</v>
      </c>
      <c r="O194" s="58">
        <v>404882456.15358239</v>
      </c>
      <c r="P194" s="59"/>
    </row>
    <row r="195" spans="2:16" ht="11.25" customHeight="1" x14ac:dyDescent="0.2">
      <c r="B195" s="27">
        <v>44348</v>
      </c>
      <c r="C195" s="28">
        <v>50010</v>
      </c>
      <c r="D195" s="10">
        <v>186</v>
      </c>
      <c r="E195" s="29">
        <v>5662</v>
      </c>
      <c r="F195" s="162"/>
      <c r="G195" s="59"/>
      <c r="H195" s="59"/>
      <c r="I195" s="58">
        <v>1856162199.1360619</v>
      </c>
      <c r="J195" s="59"/>
      <c r="K195" s="59"/>
      <c r="L195" s="59"/>
      <c r="M195" s="10">
        <v>1361338368.8710876</v>
      </c>
      <c r="N195" s="10">
        <v>855022416.66060531</v>
      </c>
      <c r="O195" s="58">
        <v>393815663.24304521</v>
      </c>
      <c r="P195" s="59"/>
    </row>
    <row r="196" spans="2:16" ht="11.25" customHeight="1" x14ac:dyDescent="0.2">
      <c r="B196" s="27">
        <v>44348</v>
      </c>
      <c r="C196" s="28">
        <v>50041</v>
      </c>
      <c r="D196" s="10">
        <v>187</v>
      </c>
      <c r="E196" s="29">
        <v>5693</v>
      </c>
      <c r="F196" s="162"/>
      <c r="G196" s="59"/>
      <c r="H196" s="59"/>
      <c r="I196" s="58">
        <v>1820337226.581094</v>
      </c>
      <c r="J196" s="59"/>
      <c r="K196" s="59"/>
      <c r="L196" s="59"/>
      <c r="M196" s="10">
        <v>1332799407.0928395</v>
      </c>
      <c r="N196" s="10">
        <v>834968899.98749685</v>
      </c>
      <c r="O196" s="58">
        <v>382950290.69773656</v>
      </c>
      <c r="P196" s="59"/>
    </row>
    <row r="197" spans="2:16" ht="11.25" customHeight="1" x14ac:dyDescent="0.2">
      <c r="B197" s="27">
        <v>44348</v>
      </c>
      <c r="C197" s="28">
        <v>50072</v>
      </c>
      <c r="D197" s="10">
        <v>188</v>
      </c>
      <c r="E197" s="29">
        <v>5724</v>
      </c>
      <c r="F197" s="162"/>
      <c r="G197" s="59"/>
      <c r="H197" s="59"/>
      <c r="I197" s="58">
        <v>1784901074.6469669</v>
      </c>
      <c r="J197" s="59"/>
      <c r="K197" s="59"/>
      <c r="L197" s="59"/>
      <c r="M197" s="10">
        <v>1304637538.1915174</v>
      </c>
      <c r="N197" s="10">
        <v>815247492.97065318</v>
      </c>
      <c r="O197" s="58">
        <v>372321568.39085102</v>
      </c>
      <c r="P197" s="59"/>
    </row>
    <row r="198" spans="2:16" ht="11.25" customHeight="1" x14ac:dyDescent="0.2">
      <c r="B198" s="27">
        <v>44348</v>
      </c>
      <c r="C198" s="28">
        <v>50100</v>
      </c>
      <c r="D198" s="10">
        <v>189</v>
      </c>
      <c r="E198" s="29">
        <v>5752</v>
      </c>
      <c r="F198" s="162"/>
      <c r="G198" s="59"/>
      <c r="H198" s="59"/>
      <c r="I198" s="58">
        <v>1749660087.6269929</v>
      </c>
      <c r="J198" s="59"/>
      <c r="K198" s="59"/>
      <c r="L198" s="59"/>
      <c r="M198" s="10">
        <v>1276919523.8394475</v>
      </c>
      <c r="N198" s="10">
        <v>796093806.3832072</v>
      </c>
      <c r="O198" s="58">
        <v>362182931.67748231</v>
      </c>
      <c r="P198" s="59"/>
    </row>
    <row r="199" spans="2:16" ht="11.25" customHeight="1" x14ac:dyDescent="0.2">
      <c r="B199" s="27">
        <v>44348</v>
      </c>
      <c r="C199" s="28">
        <v>50131</v>
      </c>
      <c r="D199" s="10">
        <v>190</v>
      </c>
      <c r="E199" s="29">
        <v>5783</v>
      </c>
      <c r="F199" s="162"/>
      <c r="G199" s="59"/>
      <c r="H199" s="59"/>
      <c r="I199" s="58">
        <v>1714598371.5405819</v>
      </c>
      <c r="J199" s="59"/>
      <c r="K199" s="59"/>
      <c r="L199" s="59"/>
      <c r="M199" s="10">
        <v>1249208780.7139935</v>
      </c>
      <c r="N199" s="10">
        <v>776836886.44933403</v>
      </c>
      <c r="O199" s="58">
        <v>351925059.88592082</v>
      </c>
      <c r="P199" s="59"/>
    </row>
    <row r="200" spans="2:16" ht="11.25" customHeight="1" x14ac:dyDescent="0.2">
      <c r="B200" s="27">
        <v>44348</v>
      </c>
      <c r="C200" s="28">
        <v>50161</v>
      </c>
      <c r="D200" s="10">
        <v>191</v>
      </c>
      <c r="E200" s="29">
        <v>5813</v>
      </c>
      <c r="F200" s="162"/>
      <c r="G200" s="59"/>
      <c r="H200" s="59"/>
      <c r="I200" s="58">
        <v>1680024141.9528279</v>
      </c>
      <c r="J200" s="59"/>
      <c r="K200" s="59"/>
      <c r="L200" s="59"/>
      <c r="M200" s="10">
        <v>1222009843.6089141</v>
      </c>
      <c r="N200" s="10">
        <v>758052496.39400434</v>
      </c>
      <c r="O200" s="58">
        <v>342007570.90285361</v>
      </c>
      <c r="P200" s="59"/>
    </row>
    <row r="201" spans="2:16" ht="11.25" customHeight="1" x14ac:dyDescent="0.2">
      <c r="B201" s="27">
        <v>44348</v>
      </c>
      <c r="C201" s="28">
        <v>50192</v>
      </c>
      <c r="D201" s="10">
        <v>192</v>
      </c>
      <c r="E201" s="29">
        <v>5844</v>
      </c>
      <c r="F201" s="162"/>
      <c r="G201" s="59"/>
      <c r="H201" s="59"/>
      <c r="I201" s="58">
        <v>1645542450.073143</v>
      </c>
      <c r="J201" s="59"/>
      <c r="K201" s="59"/>
      <c r="L201" s="59"/>
      <c r="M201" s="10">
        <v>1194898596.5034347</v>
      </c>
      <c r="N201" s="10">
        <v>739349395.1323117</v>
      </c>
      <c r="O201" s="58">
        <v>332156518.03097004</v>
      </c>
      <c r="P201" s="59"/>
    </row>
    <row r="202" spans="2:16" ht="11.25" customHeight="1" x14ac:dyDescent="0.2">
      <c r="B202" s="27">
        <v>44348</v>
      </c>
      <c r="C202" s="28">
        <v>50222</v>
      </c>
      <c r="D202" s="10">
        <v>193</v>
      </c>
      <c r="E202" s="29">
        <v>5874</v>
      </c>
      <c r="F202" s="162"/>
      <c r="G202" s="59"/>
      <c r="H202" s="59"/>
      <c r="I202" s="58">
        <v>1611391362.3458829</v>
      </c>
      <c r="J202" s="59"/>
      <c r="K202" s="59"/>
      <c r="L202" s="59"/>
      <c r="M202" s="10">
        <v>1168179424.0786741</v>
      </c>
      <c r="N202" s="10">
        <v>721037729.7558614</v>
      </c>
      <c r="O202" s="58">
        <v>322602056.3578279</v>
      </c>
      <c r="P202" s="59"/>
    </row>
    <row r="203" spans="2:16" ht="11.25" customHeight="1" x14ac:dyDescent="0.2">
      <c r="B203" s="27">
        <v>44348</v>
      </c>
      <c r="C203" s="28">
        <v>50253</v>
      </c>
      <c r="D203" s="10">
        <v>194</v>
      </c>
      <c r="E203" s="29">
        <v>5905</v>
      </c>
      <c r="F203" s="162"/>
      <c r="G203" s="59"/>
      <c r="H203" s="59"/>
      <c r="I203" s="58">
        <v>1577074809.493638</v>
      </c>
      <c r="J203" s="59"/>
      <c r="K203" s="59"/>
      <c r="L203" s="59"/>
      <c r="M203" s="10">
        <v>1141362488.2004876</v>
      </c>
      <c r="N203" s="10">
        <v>702693807.11074126</v>
      </c>
      <c r="O203" s="58">
        <v>313063103.60937142</v>
      </c>
      <c r="P203" s="59"/>
    </row>
    <row r="204" spans="2:16" ht="11.25" customHeight="1" x14ac:dyDescent="0.2">
      <c r="B204" s="27">
        <v>44348</v>
      </c>
      <c r="C204" s="28">
        <v>50284</v>
      </c>
      <c r="D204" s="10">
        <v>195</v>
      </c>
      <c r="E204" s="29">
        <v>5936</v>
      </c>
      <c r="F204" s="162"/>
      <c r="G204" s="59"/>
      <c r="H204" s="59"/>
      <c r="I204" s="58">
        <v>1543557350.0382409</v>
      </c>
      <c r="J204" s="59"/>
      <c r="K204" s="59"/>
      <c r="L204" s="59"/>
      <c r="M204" s="10">
        <v>1115210498.8391142</v>
      </c>
      <c r="N204" s="10">
        <v>684846866.9401983</v>
      </c>
      <c r="O204" s="58">
        <v>303819645.84069377</v>
      </c>
      <c r="P204" s="59"/>
    </row>
    <row r="205" spans="2:16" ht="11.25" customHeight="1" x14ac:dyDescent="0.2">
      <c r="B205" s="27">
        <v>44348</v>
      </c>
      <c r="C205" s="28">
        <v>50314</v>
      </c>
      <c r="D205" s="10">
        <v>196</v>
      </c>
      <c r="E205" s="29">
        <v>5966</v>
      </c>
      <c r="F205" s="162"/>
      <c r="G205" s="59"/>
      <c r="H205" s="59"/>
      <c r="I205" s="58">
        <v>1510118836.4659121</v>
      </c>
      <c r="J205" s="59"/>
      <c r="K205" s="59"/>
      <c r="L205" s="59"/>
      <c r="M205" s="10">
        <v>1089260523.3966348</v>
      </c>
      <c r="N205" s="10">
        <v>667264708.38143969</v>
      </c>
      <c r="O205" s="58">
        <v>294806204.16141307</v>
      </c>
      <c r="P205" s="59"/>
    </row>
    <row r="206" spans="2:16" ht="11.25" customHeight="1" x14ac:dyDescent="0.2">
      <c r="B206" s="27">
        <v>44348</v>
      </c>
      <c r="C206" s="28">
        <v>50345</v>
      </c>
      <c r="D206" s="10">
        <v>197</v>
      </c>
      <c r="E206" s="29">
        <v>5997</v>
      </c>
      <c r="F206" s="162"/>
      <c r="G206" s="59"/>
      <c r="H206" s="59"/>
      <c r="I206" s="58">
        <v>1477186815.76407</v>
      </c>
      <c r="J206" s="59"/>
      <c r="K206" s="59"/>
      <c r="L206" s="59"/>
      <c r="M206" s="10">
        <v>1063699221.6870977</v>
      </c>
      <c r="N206" s="10">
        <v>649949068.42025018</v>
      </c>
      <c r="O206" s="58">
        <v>285939667.9489345</v>
      </c>
      <c r="P206" s="59"/>
    </row>
    <row r="207" spans="2:16" ht="11.25" customHeight="1" x14ac:dyDescent="0.2">
      <c r="B207" s="27">
        <v>44348</v>
      </c>
      <c r="C207" s="28">
        <v>50375</v>
      </c>
      <c r="D207" s="10">
        <v>198</v>
      </c>
      <c r="E207" s="29">
        <v>6027</v>
      </c>
      <c r="F207" s="162"/>
      <c r="G207" s="59"/>
      <c r="H207" s="59"/>
      <c r="I207" s="58">
        <v>1444432124.3260131</v>
      </c>
      <c r="J207" s="59"/>
      <c r="K207" s="59"/>
      <c r="L207" s="59"/>
      <c r="M207" s="10">
        <v>1038405829.7268097</v>
      </c>
      <c r="N207" s="10">
        <v>632932460.01689029</v>
      </c>
      <c r="O207" s="58">
        <v>277311918.54059613</v>
      </c>
      <c r="P207" s="59"/>
    </row>
    <row r="208" spans="2:16" ht="11.25" customHeight="1" x14ac:dyDescent="0.2">
      <c r="B208" s="27">
        <v>44348</v>
      </c>
      <c r="C208" s="28">
        <v>50406</v>
      </c>
      <c r="D208" s="10">
        <v>199</v>
      </c>
      <c r="E208" s="29">
        <v>6058</v>
      </c>
      <c r="F208" s="162"/>
      <c r="G208" s="59"/>
      <c r="H208" s="59"/>
      <c r="I208" s="58">
        <v>1411541961.9348381</v>
      </c>
      <c r="J208" s="59"/>
      <c r="K208" s="59"/>
      <c r="L208" s="59"/>
      <c r="M208" s="10">
        <v>1013039900.7992676</v>
      </c>
      <c r="N208" s="10">
        <v>615900980.77085984</v>
      </c>
      <c r="O208" s="58">
        <v>268706815.21824622</v>
      </c>
      <c r="P208" s="59"/>
    </row>
    <row r="209" spans="2:16" ht="11.25" customHeight="1" x14ac:dyDescent="0.2">
      <c r="B209" s="27">
        <v>44348</v>
      </c>
      <c r="C209" s="28">
        <v>50437</v>
      </c>
      <c r="D209" s="10">
        <v>200</v>
      </c>
      <c r="E209" s="29">
        <v>6089</v>
      </c>
      <c r="F209" s="162"/>
      <c r="G209" s="59"/>
      <c r="H209" s="59"/>
      <c r="I209" s="58">
        <v>1379887930.8732331</v>
      </c>
      <c r="J209" s="59"/>
      <c r="K209" s="59"/>
      <c r="L209" s="59"/>
      <c r="M209" s="10">
        <v>988642675.67919147</v>
      </c>
      <c r="N209" s="10">
        <v>599539484.9168539</v>
      </c>
      <c r="O209" s="58">
        <v>260460695.53429168</v>
      </c>
      <c r="P209" s="59"/>
    </row>
    <row r="210" spans="2:16" ht="11.25" customHeight="1" x14ac:dyDescent="0.2">
      <c r="B210" s="27">
        <v>44348</v>
      </c>
      <c r="C210" s="28">
        <v>50465</v>
      </c>
      <c r="D210" s="10">
        <v>201</v>
      </c>
      <c r="E210" s="29">
        <v>6117</v>
      </c>
      <c r="F210" s="162"/>
      <c r="G210" s="59"/>
      <c r="H210" s="59"/>
      <c r="I210" s="58">
        <v>1348578734.8492739</v>
      </c>
      <c r="J210" s="59"/>
      <c r="K210" s="59"/>
      <c r="L210" s="59"/>
      <c r="M210" s="10">
        <v>964730407.49195027</v>
      </c>
      <c r="N210" s="10">
        <v>583694391.95912015</v>
      </c>
      <c r="O210" s="58">
        <v>252606741.91690543</v>
      </c>
      <c r="P210" s="59"/>
    </row>
    <row r="211" spans="2:16" ht="11.25" customHeight="1" x14ac:dyDescent="0.2">
      <c r="B211" s="27">
        <v>44348</v>
      </c>
      <c r="C211" s="28">
        <v>50496</v>
      </c>
      <c r="D211" s="10">
        <v>202</v>
      </c>
      <c r="E211" s="29">
        <v>6148</v>
      </c>
      <c r="F211" s="162"/>
      <c r="G211" s="59"/>
      <c r="H211" s="59"/>
      <c r="I211" s="58">
        <v>1317697555.6259511</v>
      </c>
      <c r="J211" s="59"/>
      <c r="K211" s="59"/>
      <c r="L211" s="59"/>
      <c r="M211" s="10">
        <v>941040206.91163719</v>
      </c>
      <c r="N211" s="10">
        <v>567913020.38319731</v>
      </c>
      <c r="O211" s="58">
        <v>244736002.50978148</v>
      </c>
      <c r="P211" s="59"/>
    </row>
    <row r="212" spans="2:16" ht="11.25" customHeight="1" x14ac:dyDescent="0.2">
      <c r="B212" s="27">
        <v>44348</v>
      </c>
      <c r="C212" s="28">
        <v>50526</v>
      </c>
      <c r="D212" s="10">
        <v>203</v>
      </c>
      <c r="E212" s="29">
        <v>6178</v>
      </c>
      <c r="F212" s="162"/>
      <c r="G212" s="59"/>
      <c r="H212" s="59"/>
      <c r="I212" s="58">
        <v>1286177828.4967439</v>
      </c>
      <c r="J212" s="59"/>
      <c r="K212" s="59"/>
      <c r="L212" s="59"/>
      <c r="M212" s="10">
        <v>917022556.51997435</v>
      </c>
      <c r="N212" s="10">
        <v>552056378.27071333</v>
      </c>
      <c r="O212" s="58">
        <v>236927543.5338349</v>
      </c>
      <c r="P212" s="59"/>
    </row>
    <row r="213" spans="2:16" ht="11.25" customHeight="1" x14ac:dyDescent="0.2">
      <c r="B213" s="27">
        <v>44348</v>
      </c>
      <c r="C213" s="28">
        <v>50557</v>
      </c>
      <c r="D213" s="10">
        <v>204</v>
      </c>
      <c r="E213" s="29">
        <v>6209</v>
      </c>
      <c r="F213" s="162"/>
      <c r="G213" s="59"/>
      <c r="H213" s="59"/>
      <c r="I213" s="58">
        <v>1255793158.954545</v>
      </c>
      <c r="J213" s="59"/>
      <c r="K213" s="59"/>
      <c r="L213" s="59"/>
      <c r="M213" s="10">
        <v>893840217.61665285</v>
      </c>
      <c r="N213" s="10">
        <v>536731887.77618098</v>
      </c>
      <c r="O213" s="58">
        <v>229375029.3911331</v>
      </c>
      <c r="P213" s="59"/>
    </row>
    <row r="214" spans="2:16" ht="11.25" customHeight="1" x14ac:dyDescent="0.2">
      <c r="B214" s="27">
        <v>44348</v>
      </c>
      <c r="C214" s="28">
        <v>50587</v>
      </c>
      <c r="D214" s="10">
        <v>205</v>
      </c>
      <c r="E214" s="29">
        <v>6239</v>
      </c>
      <c r="F214" s="162"/>
      <c r="G214" s="59"/>
      <c r="H214" s="59"/>
      <c r="I214" s="58">
        <v>1226144613.9986291</v>
      </c>
      <c r="J214" s="59"/>
      <c r="K214" s="59"/>
      <c r="L214" s="59"/>
      <c r="M214" s="10">
        <v>871304653.97703516</v>
      </c>
      <c r="N214" s="10">
        <v>521912030.13319451</v>
      </c>
      <c r="O214" s="58">
        <v>222127398.50018722</v>
      </c>
      <c r="P214" s="59"/>
    </row>
    <row r="215" spans="2:16" ht="11.25" customHeight="1" x14ac:dyDescent="0.2">
      <c r="B215" s="27">
        <v>44348</v>
      </c>
      <c r="C215" s="28">
        <v>50618</v>
      </c>
      <c r="D215" s="10">
        <v>206</v>
      </c>
      <c r="E215" s="29">
        <v>6270</v>
      </c>
      <c r="F215" s="162"/>
      <c r="G215" s="59"/>
      <c r="H215" s="59"/>
      <c r="I215" s="58">
        <v>1196932212.8148539</v>
      </c>
      <c r="J215" s="59"/>
      <c r="K215" s="59"/>
      <c r="L215" s="59"/>
      <c r="M215" s="10">
        <v>849103582.55944669</v>
      </c>
      <c r="N215" s="10">
        <v>507320065.538495</v>
      </c>
      <c r="O215" s="58">
        <v>215002486.34349793</v>
      </c>
      <c r="P215" s="59"/>
    </row>
    <row r="216" spans="2:16" ht="11.25" customHeight="1" x14ac:dyDescent="0.2">
      <c r="B216" s="27">
        <v>44348</v>
      </c>
      <c r="C216" s="28">
        <v>50649</v>
      </c>
      <c r="D216" s="10">
        <v>207</v>
      </c>
      <c r="E216" s="29">
        <v>6301</v>
      </c>
      <c r="F216" s="162"/>
      <c r="G216" s="59"/>
      <c r="H216" s="59"/>
      <c r="I216" s="58">
        <v>1167855435.7493329</v>
      </c>
      <c r="J216" s="59"/>
      <c r="K216" s="59"/>
      <c r="L216" s="59"/>
      <c r="M216" s="10">
        <v>827071362.56121445</v>
      </c>
      <c r="N216" s="10">
        <v>492899574.31840646</v>
      </c>
      <c r="O216" s="58">
        <v>208006307.72718325</v>
      </c>
      <c r="P216" s="59"/>
    </row>
    <row r="217" spans="2:16" ht="11.25" customHeight="1" x14ac:dyDescent="0.2">
      <c r="B217" s="27">
        <v>44348</v>
      </c>
      <c r="C217" s="28">
        <v>50679</v>
      </c>
      <c r="D217" s="10">
        <v>208</v>
      </c>
      <c r="E217" s="29">
        <v>6331</v>
      </c>
      <c r="F217" s="162"/>
      <c r="G217" s="59"/>
      <c r="H217" s="59"/>
      <c r="I217" s="58">
        <v>1139470950.737196</v>
      </c>
      <c r="J217" s="59"/>
      <c r="K217" s="59"/>
      <c r="L217" s="59"/>
      <c r="M217" s="10">
        <v>805644998.63809359</v>
      </c>
      <c r="N217" s="10">
        <v>478948637.56175423</v>
      </c>
      <c r="O217" s="58">
        <v>201290411.43800816</v>
      </c>
      <c r="P217" s="59"/>
    </row>
    <row r="218" spans="2:16" ht="11.25" customHeight="1" x14ac:dyDescent="0.2">
      <c r="B218" s="27">
        <v>44348</v>
      </c>
      <c r="C218" s="28">
        <v>50710</v>
      </c>
      <c r="D218" s="10">
        <v>209</v>
      </c>
      <c r="E218" s="29">
        <v>6362</v>
      </c>
      <c r="F218" s="162"/>
      <c r="G218" s="59"/>
      <c r="H218" s="59"/>
      <c r="I218" s="58">
        <v>1111199716.48546</v>
      </c>
      <c r="J218" s="59"/>
      <c r="K218" s="59"/>
      <c r="L218" s="59"/>
      <c r="M218" s="10">
        <v>784323736.32474506</v>
      </c>
      <c r="N218" s="10">
        <v>465087511.61712724</v>
      </c>
      <c r="O218" s="58">
        <v>194637018.38399312</v>
      </c>
      <c r="P218" s="59"/>
    </row>
    <row r="219" spans="2:16" ht="11.25" customHeight="1" x14ac:dyDescent="0.2">
      <c r="B219" s="27">
        <v>44348</v>
      </c>
      <c r="C219" s="28">
        <v>50740</v>
      </c>
      <c r="D219" s="10">
        <v>210</v>
      </c>
      <c r="E219" s="29">
        <v>6392</v>
      </c>
      <c r="F219" s="162"/>
      <c r="G219" s="59"/>
      <c r="H219" s="59"/>
      <c r="I219" s="58">
        <v>1083327839.9008801</v>
      </c>
      <c r="J219" s="59"/>
      <c r="K219" s="59"/>
      <c r="L219" s="59"/>
      <c r="M219" s="10">
        <v>763395685.1448468</v>
      </c>
      <c r="N219" s="10">
        <v>451563455.66555524</v>
      </c>
      <c r="O219" s="58">
        <v>188202607.5538297</v>
      </c>
      <c r="P219" s="59"/>
    </row>
    <row r="220" spans="2:16" ht="11.25" customHeight="1" x14ac:dyDescent="0.2">
      <c r="B220" s="27">
        <v>44348</v>
      </c>
      <c r="C220" s="28">
        <v>50771</v>
      </c>
      <c r="D220" s="10">
        <v>211</v>
      </c>
      <c r="E220" s="29">
        <v>6423</v>
      </c>
      <c r="F220" s="162"/>
      <c r="G220" s="59"/>
      <c r="H220" s="59"/>
      <c r="I220" s="58">
        <v>1055576787.8532799</v>
      </c>
      <c r="J220" s="59"/>
      <c r="K220" s="59"/>
      <c r="L220" s="59"/>
      <c r="M220" s="10">
        <v>742578562.56852961</v>
      </c>
      <c r="N220" s="10">
        <v>438132618.69594395</v>
      </c>
      <c r="O220" s="58">
        <v>181831472.32394037</v>
      </c>
      <c r="P220" s="59"/>
    </row>
    <row r="221" spans="2:16" ht="11.25" customHeight="1" x14ac:dyDescent="0.2">
      <c r="B221" s="27">
        <v>44348</v>
      </c>
      <c r="C221" s="28">
        <v>50802</v>
      </c>
      <c r="D221" s="10">
        <v>212</v>
      </c>
      <c r="E221" s="29">
        <v>6454</v>
      </c>
      <c r="F221" s="162"/>
      <c r="G221" s="59"/>
      <c r="H221" s="59"/>
      <c r="I221" s="58">
        <v>1028415705.5364619</v>
      </c>
      <c r="J221" s="59"/>
      <c r="K221" s="59"/>
      <c r="L221" s="59"/>
      <c r="M221" s="10">
        <v>722244187.4824903</v>
      </c>
      <c r="N221" s="10">
        <v>425051279.7927115</v>
      </c>
      <c r="O221" s="58">
        <v>175655363.7074829</v>
      </c>
      <c r="P221" s="59"/>
    </row>
    <row r="222" spans="2:16" ht="11.25" customHeight="1" x14ac:dyDescent="0.2">
      <c r="B222" s="27">
        <v>44348</v>
      </c>
      <c r="C222" s="28">
        <v>50830</v>
      </c>
      <c r="D222" s="10">
        <v>213</v>
      </c>
      <c r="E222" s="29">
        <v>6482</v>
      </c>
      <c r="F222" s="162"/>
      <c r="G222" s="59"/>
      <c r="H222" s="59"/>
      <c r="I222" s="58">
        <v>1001488969.370127</v>
      </c>
      <c r="J222" s="59"/>
      <c r="K222" s="59"/>
      <c r="L222" s="59"/>
      <c r="M222" s="10">
        <v>702256306.90996468</v>
      </c>
      <c r="N222" s="10">
        <v>412338642.82792693</v>
      </c>
      <c r="O222" s="58">
        <v>169749747.10262766</v>
      </c>
      <c r="P222" s="59"/>
    </row>
    <row r="223" spans="2:16" ht="11.25" customHeight="1" x14ac:dyDescent="0.2">
      <c r="B223" s="27">
        <v>44348</v>
      </c>
      <c r="C223" s="28">
        <v>50861</v>
      </c>
      <c r="D223" s="10">
        <v>214</v>
      </c>
      <c r="E223" s="29">
        <v>6513</v>
      </c>
      <c r="F223" s="162"/>
      <c r="G223" s="59"/>
      <c r="H223" s="59"/>
      <c r="I223" s="58">
        <v>974816832.86658096</v>
      </c>
      <c r="J223" s="59"/>
      <c r="K223" s="59"/>
      <c r="L223" s="59"/>
      <c r="M223" s="10">
        <v>682394121.48555982</v>
      </c>
      <c r="N223" s="10">
        <v>399657307.96700227</v>
      </c>
      <c r="O223" s="58">
        <v>163832280.68736887</v>
      </c>
      <c r="P223" s="59"/>
    </row>
    <row r="224" spans="2:16" ht="11.25" customHeight="1" x14ac:dyDescent="0.2">
      <c r="B224" s="27">
        <v>44348</v>
      </c>
      <c r="C224" s="28">
        <v>50891</v>
      </c>
      <c r="D224" s="10">
        <v>215</v>
      </c>
      <c r="E224" s="29">
        <v>6543</v>
      </c>
      <c r="F224" s="162"/>
      <c r="G224" s="59"/>
      <c r="H224" s="59"/>
      <c r="I224" s="58">
        <v>948087603.16819799</v>
      </c>
      <c r="J224" s="59"/>
      <c r="K224" s="59"/>
      <c r="L224" s="59"/>
      <c r="M224" s="10">
        <v>662593674.26999819</v>
      </c>
      <c r="N224" s="10">
        <v>387105671.71744531</v>
      </c>
      <c r="O224" s="58">
        <v>158036475.75998342</v>
      </c>
      <c r="P224" s="59"/>
    </row>
    <row r="225" spans="2:16" ht="11.25" customHeight="1" x14ac:dyDescent="0.2">
      <c r="B225" s="27">
        <v>44348</v>
      </c>
      <c r="C225" s="28">
        <v>50922</v>
      </c>
      <c r="D225" s="10">
        <v>216</v>
      </c>
      <c r="E225" s="29">
        <v>6574</v>
      </c>
      <c r="F225" s="162"/>
      <c r="G225" s="59"/>
      <c r="H225" s="59"/>
      <c r="I225" s="58">
        <v>922130604.465626</v>
      </c>
      <c r="J225" s="59"/>
      <c r="K225" s="59"/>
      <c r="L225" s="59"/>
      <c r="M225" s="10">
        <v>643359965.5441947</v>
      </c>
      <c r="N225" s="10">
        <v>374912891.87286538</v>
      </c>
      <c r="O225" s="58">
        <v>152410467.7146281</v>
      </c>
      <c r="P225" s="59"/>
    </row>
    <row r="226" spans="2:16" ht="11.25" customHeight="1" x14ac:dyDescent="0.2">
      <c r="B226" s="27">
        <v>44348</v>
      </c>
      <c r="C226" s="28">
        <v>50952</v>
      </c>
      <c r="D226" s="10">
        <v>217</v>
      </c>
      <c r="E226" s="29">
        <v>6604</v>
      </c>
      <c r="F226" s="162"/>
      <c r="G226" s="59"/>
      <c r="H226" s="59"/>
      <c r="I226" s="58">
        <v>895833017.49697804</v>
      </c>
      <c r="J226" s="59"/>
      <c r="K226" s="59"/>
      <c r="L226" s="59"/>
      <c r="M226" s="10">
        <v>623986540.47934568</v>
      </c>
      <c r="N226" s="10">
        <v>362728208.75018871</v>
      </c>
      <c r="O226" s="58">
        <v>146852666.28392068</v>
      </c>
      <c r="P226" s="59"/>
    </row>
    <row r="227" spans="2:16" ht="11.25" customHeight="1" x14ac:dyDescent="0.2">
      <c r="B227" s="27">
        <v>44348</v>
      </c>
      <c r="C227" s="28">
        <v>50983</v>
      </c>
      <c r="D227" s="10">
        <v>218</v>
      </c>
      <c r="E227" s="29">
        <v>6635</v>
      </c>
      <c r="F227" s="162"/>
      <c r="G227" s="59"/>
      <c r="H227" s="59"/>
      <c r="I227" s="58">
        <v>870629823.29227901</v>
      </c>
      <c r="J227" s="59"/>
      <c r="K227" s="59"/>
      <c r="L227" s="59"/>
      <c r="M227" s="10">
        <v>605402870.32165027</v>
      </c>
      <c r="N227" s="10">
        <v>351030358.69470382</v>
      </c>
      <c r="O227" s="58">
        <v>141514780.55313331</v>
      </c>
      <c r="P227" s="59"/>
    </row>
    <row r="228" spans="2:16" ht="11.25" customHeight="1" x14ac:dyDescent="0.2">
      <c r="B228" s="27">
        <v>44348</v>
      </c>
      <c r="C228" s="28">
        <v>51014</v>
      </c>
      <c r="D228" s="10">
        <v>219</v>
      </c>
      <c r="E228" s="29">
        <v>6666</v>
      </c>
      <c r="F228" s="162"/>
      <c r="G228" s="59"/>
      <c r="H228" s="59"/>
      <c r="I228" s="58">
        <v>845119903.90280998</v>
      </c>
      <c r="J228" s="59"/>
      <c r="K228" s="59"/>
      <c r="L228" s="59"/>
      <c r="M228" s="10">
        <v>586667520.44010246</v>
      </c>
      <c r="N228" s="10">
        <v>339301937.94490105</v>
      </c>
      <c r="O228" s="58">
        <v>136207205.91436195</v>
      </c>
      <c r="P228" s="59"/>
    </row>
    <row r="229" spans="2:16" ht="11.25" customHeight="1" x14ac:dyDescent="0.2">
      <c r="B229" s="27">
        <v>44348</v>
      </c>
      <c r="C229" s="28">
        <v>51044</v>
      </c>
      <c r="D229" s="10">
        <v>220</v>
      </c>
      <c r="E229" s="29">
        <v>6696</v>
      </c>
      <c r="F229" s="162"/>
      <c r="G229" s="59"/>
      <c r="H229" s="59"/>
      <c r="I229" s="58">
        <v>821329547.08318603</v>
      </c>
      <c r="J229" s="59"/>
      <c r="K229" s="59"/>
      <c r="L229" s="59"/>
      <c r="M229" s="10">
        <v>569216816.51439261</v>
      </c>
      <c r="N229" s="10">
        <v>328398968.55784887</v>
      </c>
      <c r="O229" s="58">
        <v>131289988.9691667</v>
      </c>
      <c r="P229" s="59"/>
    </row>
    <row r="230" spans="2:16" ht="11.25" customHeight="1" x14ac:dyDescent="0.2">
      <c r="B230" s="27">
        <v>44348</v>
      </c>
      <c r="C230" s="28">
        <v>51075</v>
      </c>
      <c r="D230" s="10">
        <v>221</v>
      </c>
      <c r="E230" s="29">
        <v>6727</v>
      </c>
      <c r="F230" s="162"/>
      <c r="G230" s="59"/>
      <c r="H230" s="59"/>
      <c r="I230" s="58">
        <v>798564431.01587296</v>
      </c>
      <c r="J230" s="59"/>
      <c r="K230" s="59"/>
      <c r="L230" s="59"/>
      <c r="M230" s="10">
        <v>552500934.23249197</v>
      </c>
      <c r="N230" s="10">
        <v>317944394.02208936</v>
      </c>
      <c r="O230" s="58">
        <v>126571993.11205822</v>
      </c>
      <c r="P230" s="59"/>
    </row>
    <row r="231" spans="2:16" ht="11.25" customHeight="1" x14ac:dyDescent="0.2">
      <c r="B231" s="27">
        <v>44348</v>
      </c>
      <c r="C231" s="28">
        <v>51105</v>
      </c>
      <c r="D231" s="10">
        <v>222</v>
      </c>
      <c r="E231" s="29">
        <v>6757</v>
      </c>
      <c r="F231" s="162"/>
      <c r="G231" s="59"/>
      <c r="H231" s="59"/>
      <c r="I231" s="58">
        <v>776445494.37505198</v>
      </c>
      <c r="J231" s="59"/>
      <c r="K231" s="59"/>
      <c r="L231" s="59"/>
      <c r="M231" s="10">
        <v>536315796.70965385</v>
      </c>
      <c r="N231" s="10">
        <v>307870807.96127868</v>
      </c>
      <c r="O231" s="58">
        <v>122059346.9097378</v>
      </c>
      <c r="P231" s="59"/>
    </row>
    <row r="232" spans="2:16" ht="11.25" customHeight="1" x14ac:dyDescent="0.2">
      <c r="B232" s="27">
        <v>44348</v>
      </c>
      <c r="C232" s="28">
        <v>51136</v>
      </c>
      <c r="D232" s="10">
        <v>223</v>
      </c>
      <c r="E232" s="29">
        <v>6788</v>
      </c>
      <c r="F232" s="162"/>
      <c r="G232" s="59"/>
      <c r="H232" s="59"/>
      <c r="I232" s="58">
        <v>756187172.64642</v>
      </c>
      <c r="J232" s="59"/>
      <c r="K232" s="59"/>
      <c r="L232" s="59"/>
      <c r="M232" s="10">
        <v>521436826.39291006</v>
      </c>
      <c r="N232" s="10">
        <v>298568313.72607112</v>
      </c>
      <c r="O232" s="58">
        <v>117869886.49673805</v>
      </c>
      <c r="P232" s="59"/>
    </row>
    <row r="233" spans="2:16" ht="11.25" customHeight="1" x14ac:dyDescent="0.2">
      <c r="B233" s="27">
        <v>44348</v>
      </c>
      <c r="C233" s="28">
        <v>51167</v>
      </c>
      <c r="D233" s="10">
        <v>224</v>
      </c>
      <c r="E233" s="29">
        <v>6819</v>
      </c>
      <c r="F233" s="162"/>
      <c r="G233" s="59"/>
      <c r="H233" s="59"/>
      <c r="I233" s="58">
        <v>736388800.25902998</v>
      </c>
      <c r="J233" s="59"/>
      <c r="K233" s="59"/>
      <c r="L233" s="59"/>
      <c r="M233" s="10">
        <v>506923409.92270976</v>
      </c>
      <c r="N233" s="10">
        <v>289519923.84331536</v>
      </c>
      <c r="O233" s="58">
        <v>113813617.00230834</v>
      </c>
      <c r="P233" s="59"/>
    </row>
    <row r="234" spans="2:16" ht="11.25" customHeight="1" x14ac:dyDescent="0.2">
      <c r="B234" s="27">
        <v>44348</v>
      </c>
      <c r="C234" s="28">
        <v>51196</v>
      </c>
      <c r="D234" s="10">
        <v>225</v>
      </c>
      <c r="E234" s="29">
        <v>6848</v>
      </c>
      <c r="F234" s="162"/>
      <c r="G234" s="59"/>
      <c r="H234" s="59"/>
      <c r="I234" s="58">
        <v>716728122.41389894</v>
      </c>
      <c r="J234" s="59"/>
      <c r="K234" s="59"/>
      <c r="L234" s="59"/>
      <c r="M234" s="10">
        <v>492606297.84805989</v>
      </c>
      <c r="N234" s="10">
        <v>280673564.34798306</v>
      </c>
      <c r="O234" s="58">
        <v>109898768.75049423</v>
      </c>
      <c r="P234" s="59"/>
    </row>
    <row r="235" spans="2:16" ht="11.25" customHeight="1" x14ac:dyDescent="0.2">
      <c r="B235" s="27">
        <v>44348</v>
      </c>
      <c r="C235" s="28">
        <v>51227</v>
      </c>
      <c r="D235" s="10">
        <v>226</v>
      </c>
      <c r="E235" s="29">
        <v>6879</v>
      </c>
      <c r="F235" s="162"/>
      <c r="G235" s="59"/>
      <c r="H235" s="59"/>
      <c r="I235" s="58">
        <v>697903907.37223494</v>
      </c>
      <c r="J235" s="59"/>
      <c r="K235" s="59"/>
      <c r="L235" s="59"/>
      <c r="M235" s="10">
        <v>478854886.38634515</v>
      </c>
      <c r="N235" s="10">
        <v>272144502.90457267</v>
      </c>
      <c r="O235" s="58">
        <v>106107847.08975708</v>
      </c>
      <c r="P235" s="59"/>
    </row>
    <row r="236" spans="2:16" ht="11.25" customHeight="1" x14ac:dyDescent="0.2">
      <c r="B236" s="27">
        <v>44348</v>
      </c>
      <c r="C236" s="28">
        <v>51257</v>
      </c>
      <c r="D236" s="10">
        <v>227</v>
      </c>
      <c r="E236" s="29">
        <v>6909</v>
      </c>
      <c r="F236" s="162"/>
      <c r="G236" s="59"/>
      <c r="H236" s="59"/>
      <c r="I236" s="58">
        <v>679490606.93882</v>
      </c>
      <c r="J236" s="59"/>
      <c r="K236" s="59"/>
      <c r="L236" s="59"/>
      <c r="M236" s="10">
        <v>465455655.51523012</v>
      </c>
      <c r="N236" s="10">
        <v>263878326.87233463</v>
      </c>
      <c r="O236" s="58">
        <v>102463159.1006453</v>
      </c>
      <c r="P236" s="59"/>
    </row>
    <row r="237" spans="2:16" ht="11.25" customHeight="1" x14ac:dyDescent="0.2">
      <c r="B237" s="27">
        <v>44348</v>
      </c>
      <c r="C237" s="28">
        <v>51288</v>
      </c>
      <c r="D237" s="10">
        <v>228</v>
      </c>
      <c r="E237" s="29">
        <v>6940</v>
      </c>
      <c r="F237" s="162"/>
      <c r="G237" s="59"/>
      <c r="H237" s="59"/>
      <c r="I237" s="58">
        <v>661418026.70229101</v>
      </c>
      <c r="J237" s="59"/>
      <c r="K237" s="59"/>
      <c r="L237" s="59"/>
      <c r="M237" s="10">
        <v>452307365.86578751</v>
      </c>
      <c r="N237" s="10">
        <v>255772096.56455871</v>
      </c>
      <c r="O237" s="58">
        <v>98894878.889732867</v>
      </c>
      <c r="P237" s="59"/>
    </row>
    <row r="238" spans="2:16" ht="11.25" customHeight="1" x14ac:dyDescent="0.2">
      <c r="B238" s="27">
        <v>44348</v>
      </c>
      <c r="C238" s="28">
        <v>51318</v>
      </c>
      <c r="D238" s="10">
        <v>229</v>
      </c>
      <c r="E238" s="29">
        <v>6970</v>
      </c>
      <c r="F238" s="162"/>
      <c r="G238" s="59"/>
      <c r="H238" s="59"/>
      <c r="I238" s="58">
        <v>643844590.00617003</v>
      </c>
      <c r="J238" s="59"/>
      <c r="K238" s="59"/>
      <c r="L238" s="59"/>
      <c r="M238" s="10">
        <v>439567165.43438685</v>
      </c>
      <c r="N238" s="10">
        <v>247955938.84868336</v>
      </c>
      <c r="O238" s="58">
        <v>95479742.180964947</v>
      </c>
      <c r="P238" s="59"/>
    </row>
    <row r="239" spans="2:16" ht="11.25" customHeight="1" x14ac:dyDescent="0.2">
      <c r="B239" s="27">
        <v>44348</v>
      </c>
      <c r="C239" s="28">
        <v>51349</v>
      </c>
      <c r="D239" s="10">
        <v>230</v>
      </c>
      <c r="E239" s="29">
        <v>7001</v>
      </c>
      <c r="F239" s="162"/>
      <c r="G239" s="59"/>
      <c r="H239" s="59"/>
      <c r="I239" s="58">
        <v>626692372.74064302</v>
      </c>
      <c r="J239" s="59"/>
      <c r="K239" s="59"/>
      <c r="L239" s="59"/>
      <c r="M239" s="10">
        <v>427131284.31740868</v>
      </c>
      <c r="N239" s="10">
        <v>240328206.15289742</v>
      </c>
      <c r="O239" s="58">
        <v>92150583.047247827</v>
      </c>
      <c r="P239" s="59"/>
    </row>
    <row r="240" spans="2:16" ht="11.25" customHeight="1" x14ac:dyDescent="0.2">
      <c r="B240" s="27">
        <v>44348</v>
      </c>
      <c r="C240" s="28">
        <v>51380</v>
      </c>
      <c r="D240" s="10">
        <v>231</v>
      </c>
      <c r="E240" s="29">
        <v>7032</v>
      </c>
      <c r="F240" s="162"/>
      <c r="G240" s="59"/>
      <c r="H240" s="59"/>
      <c r="I240" s="58">
        <v>610183774.72794998</v>
      </c>
      <c r="J240" s="59"/>
      <c r="K240" s="59"/>
      <c r="L240" s="59"/>
      <c r="M240" s="10">
        <v>415174247.09307456</v>
      </c>
      <c r="N240" s="10">
        <v>233006406.93265951</v>
      </c>
      <c r="O240" s="58">
        <v>88964721.805169776</v>
      </c>
      <c r="P240" s="59"/>
    </row>
    <row r="241" spans="2:16" ht="11.25" customHeight="1" x14ac:dyDescent="0.2">
      <c r="B241" s="27">
        <v>44348</v>
      </c>
      <c r="C241" s="28">
        <v>51410</v>
      </c>
      <c r="D241" s="10">
        <v>232</v>
      </c>
      <c r="E241" s="29">
        <v>7062</v>
      </c>
      <c r="F241" s="162"/>
      <c r="G241" s="59"/>
      <c r="H241" s="59"/>
      <c r="I241" s="58">
        <v>593804749.50580096</v>
      </c>
      <c r="J241" s="59"/>
      <c r="K241" s="59"/>
      <c r="L241" s="59"/>
      <c r="M241" s="10">
        <v>403366641.2500751</v>
      </c>
      <c r="N241" s="10">
        <v>225822495.47197396</v>
      </c>
      <c r="O241" s="58">
        <v>85868375.721265614</v>
      </c>
      <c r="P241" s="59"/>
    </row>
    <row r="242" spans="2:16" ht="11.25" customHeight="1" x14ac:dyDescent="0.2">
      <c r="B242" s="27">
        <v>44348</v>
      </c>
      <c r="C242" s="28">
        <v>51441</v>
      </c>
      <c r="D242" s="10">
        <v>233</v>
      </c>
      <c r="E242" s="29">
        <v>7093</v>
      </c>
      <c r="F242" s="162"/>
      <c r="G242" s="59"/>
      <c r="H242" s="59"/>
      <c r="I242" s="58">
        <v>577667261.67339301</v>
      </c>
      <c r="J242" s="59"/>
      <c r="K242" s="59"/>
      <c r="L242" s="59"/>
      <c r="M242" s="10">
        <v>391739032.40610522</v>
      </c>
      <c r="N242" s="10">
        <v>218755087.79679921</v>
      </c>
      <c r="O242" s="58">
        <v>82828696.689084619</v>
      </c>
      <c r="P242" s="59"/>
    </row>
    <row r="243" spans="2:16" ht="11.25" customHeight="1" x14ac:dyDescent="0.2">
      <c r="B243" s="27">
        <v>44348</v>
      </c>
      <c r="C243" s="28">
        <v>51471</v>
      </c>
      <c r="D243" s="10">
        <v>234</v>
      </c>
      <c r="E243" s="29">
        <v>7123</v>
      </c>
      <c r="F243" s="162"/>
      <c r="G243" s="59"/>
      <c r="H243" s="59"/>
      <c r="I243" s="58">
        <v>561740085.75757396</v>
      </c>
      <c r="J243" s="59"/>
      <c r="K243" s="59"/>
      <c r="L243" s="59"/>
      <c r="M243" s="10">
        <v>380312909.51936322</v>
      </c>
      <c r="N243" s="10">
        <v>211851796.51428482</v>
      </c>
      <c r="O243" s="58">
        <v>79886041.171220258</v>
      </c>
      <c r="P243" s="59"/>
    </row>
    <row r="244" spans="2:16" ht="11.25" customHeight="1" x14ac:dyDescent="0.2">
      <c r="B244" s="27">
        <v>44348</v>
      </c>
      <c r="C244" s="28">
        <v>51502</v>
      </c>
      <c r="D244" s="10">
        <v>235</v>
      </c>
      <c r="E244" s="29">
        <v>7154</v>
      </c>
      <c r="F244" s="162"/>
      <c r="G244" s="59"/>
      <c r="H244" s="59"/>
      <c r="I244" s="58">
        <v>545996818.48156595</v>
      </c>
      <c r="J244" s="59"/>
      <c r="K244" s="59"/>
      <c r="L244" s="59"/>
      <c r="M244" s="10">
        <v>369027339.73826176</v>
      </c>
      <c r="N244" s="10">
        <v>205042420.02104113</v>
      </c>
      <c r="O244" s="58">
        <v>76990845.176841587</v>
      </c>
      <c r="P244" s="59"/>
    </row>
    <row r="245" spans="2:16" ht="11.25" customHeight="1" x14ac:dyDescent="0.2">
      <c r="B245" s="27">
        <v>44348</v>
      </c>
      <c r="C245" s="28">
        <v>51533</v>
      </c>
      <c r="D245" s="10">
        <v>236</v>
      </c>
      <c r="E245" s="29">
        <v>7185</v>
      </c>
      <c r="F245" s="162"/>
      <c r="G245" s="59"/>
      <c r="H245" s="59"/>
      <c r="I245" s="58">
        <v>530336413.69214201</v>
      </c>
      <c r="J245" s="59"/>
      <c r="K245" s="59"/>
      <c r="L245" s="59"/>
      <c r="M245" s="10">
        <v>357834868.20522231</v>
      </c>
      <c r="N245" s="10">
        <v>198317905.14768678</v>
      </c>
      <c r="O245" s="58">
        <v>74150471.010830089</v>
      </c>
      <c r="P245" s="59"/>
    </row>
    <row r="246" spans="2:16" ht="11.25" customHeight="1" x14ac:dyDescent="0.2">
      <c r="B246" s="27">
        <v>44348</v>
      </c>
      <c r="C246" s="28">
        <v>51561</v>
      </c>
      <c r="D246" s="10">
        <v>237</v>
      </c>
      <c r="E246" s="29">
        <v>7213</v>
      </c>
      <c r="F246" s="162"/>
      <c r="G246" s="59"/>
      <c r="H246" s="59"/>
      <c r="I246" s="58">
        <v>514601975.59124798</v>
      </c>
      <c r="J246" s="59"/>
      <c r="K246" s="59"/>
      <c r="L246" s="59"/>
      <c r="M246" s="10">
        <v>346686381.13021511</v>
      </c>
      <c r="N246" s="10">
        <v>191697816.94683772</v>
      </c>
      <c r="O246" s="58">
        <v>71400978.934001327</v>
      </c>
      <c r="P246" s="59"/>
    </row>
    <row r="247" spans="2:16" ht="11.25" customHeight="1" x14ac:dyDescent="0.2">
      <c r="B247" s="27">
        <v>44348</v>
      </c>
      <c r="C247" s="28">
        <v>51592</v>
      </c>
      <c r="D247" s="10">
        <v>238</v>
      </c>
      <c r="E247" s="29">
        <v>7244</v>
      </c>
      <c r="F247" s="162"/>
      <c r="G247" s="59"/>
      <c r="H247" s="59"/>
      <c r="I247" s="58">
        <v>499164237.65592498</v>
      </c>
      <c r="J247" s="59"/>
      <c r="K247" s="59"/>
      <c r="L247" s="59"/>
      <c r="M247" s="10">
        <v>335715640.22506469</v>
      </c>
      <c r="N247" s="10">
        <v>185159522.84479409</v>
      </c>
      <c r="O247" s="58">
        <v>68673577.383363947</v>
      </c>
      <c r="P247" s="59"/>
    </row>
    <row r="248" spans="2:16" ht="11.25" customHeight="1" x14ac:dyDescent="0.2">
      <c r="B248" s="27">
        <v>44348</v>
      </c>
      <c r="C248" s="28">
        <v>51622</v>
      </c>
      <c r="D248" s="10">
        <v>239</v>
      </c>
      <c r="E248" s="29">
        <v>7274</v>
      </c>
      <c r="F248" s="162"/>
      <c r="G248" s="59"/>
      <c r="H248" s="59"/>
      <c r="I248" s="58">
        <v>483729314.22072202</v>
      </c>
      <c r="J248" s="59"/>
      <c r="K248" s="59"/>
      <c r="L248" s="59"/>
      <c r="M248" s="10">
        <v>324800791.21448499</v>
      </c>
      <c r="N248" s="10">
        <v>178698671.66651395</v>
      </c>
      <c r="O248" s="58">
        <v>66005636.940778531</v>
      </c>
      <c r="P248" s="59"/>
    </row>
    <row r="249" spans="2:16" ht="11.25" customHeight="1" x14ac:dyDescent="0.2">
      <c r="B249" s="27">
        <v>44348</v>
      </c>
      <c r="C249" s="28">
        <v>51653</v>
      </c>
      <c r="D249" s="10">
        <v>240</v>
      </c>
      <c r="E249" s="29">
        <v>7305</v>
      </c>
      <c r="F249" s="162"/>
      <c r="G249" s="59"/>
      <c r="H249" s="59"/>
      <c r="I249" s="58">
        <v>468586984.08100998</v>
      </c>
      <c r="J249" s="59"/>
      <c r="K249" s="59"/>
      <c r="L249" s="59"/>
      <c r="M249" s="10">
        <v>314099808.76282859</v>
      </c>
      <c r="N249" s="10">
        <v>172371718.16219658</v>
      </c>
      <c r="O249" s="58">
        <v>63398988.968339585</v>
      </c>
      <c r="P249" s="59"/>
    </row>
    <row r="250" spans="2:16" ht="11.25" customHeight="1" x14ac:dyDescent="0.2">
      <c r="B250" s="27">
        <v>44348</v>
      </c>
      <c r="C250" s="28">
        <v>51683</v>
      </c>
      <c r="D250" s="10">
        <v>241</v>
      </c>
      <c r="E250" s="29">
        <v>7335</v>
      </c>
      <c r="F250" s="162"/>
      <c r="G250" s="59"/>
      <c r="H250" s="59"/>
      <c r="I250" s="58">
        <v>453627999.26545399</v>
      </c>
      <c r="J250" s="59"/>
      <c r="K250" s="59"/>
      <c r="L250" s="59"/>
      <c r="M250" s="10">
        <v>303573504.31773418</v>
      </c>
      <c r="N250" s="10">
        <v>166185056.8065466</v>
      </c>
      <c r="O250" s="58">
        <v>60872953.653057702</v>
      </c>
      <c r="P250" s="59"/>
    </row>
    <row r="251" spans="2:16" ht="11.25" customHeight="1" x14ac:dyDescent="0.2">
      <c r="B251" s="27">
        <v>44348</v>
      </c>
      <c r="C251" s="28">
        <v>51714</v>
      </c>
      <c r="D251" s="10">
        <v>242</v>
      </c>
      <c r="E251" s="29">
        <v>7366</v>
      </c>
      <c r="F251" s="162"/>
      <c r="G251" s="59"/>
      <c r="H251" s="59"/>
      <c r="I251" s="58">
        <v>439068806.97530299</v>
      </c>
      <c r="J251" s="59"/>
      <c r="K251" s="59"/>
      <c r="L251" s="59"/>
      <c r="M251" s="10">
        <v>293331953.63749933</v>
      </c>
      <c r="N251" s="10">
        <v>160170146.76284903</v>
      </c>
      <c r="O251" s="58">
        <v>58421216.78637512</v>
      </c>
      <c r="P251" s="59"/>
    </row>
    <row r="252" spans="2:16" ht="11.25" customHeight="1" x14ac:dyDescent="0.2">
      <c r="B252" s="27">
        <v>44348</v>
      </c>
      <c r="C252" s="28">
        <v>51745</v>
      </c>
      <c r="D252" s="10">
        <v>243</v>
      </c>
      <c r="E252" s="29">
        <v>7397</v>
      </c>
      <c r="F252" s="162"/>
      <c r="G252" s="59"/>
      <c r="H252" s="59"/>
      <c r="I252" s="58">
        <v>424636430.85367298</v>
      </c>
      <c r="J252" s="59"/>
      <c r="K252" s="59"/>
      <c r="L252" s="59"/>
      <c r="M252" s="10">
        <v>283208849.85462916</v>
      </c>
      <c r="N252" s="10">
        <v>154249268.08177796</v>
      </c>
      <c r="O252" s="58">
        <v>56023308.927579559</v>
      </c>
      <c r="P252" s="59"/>
    </row>
    <row r="253" spans="2:16" ht="11.25" customHeight="1" x14ac:dyDescent="0.2">
      <c r="B253" s="27">
        <v>44348</v>
      </c>
      <c r="C253" s="28">
        <v>51775</v>
      </c>
      <c r="D253" s="10">
        <v>244</v>
      </c>
      <c r="E253" s="29">
        <v>7427</v>
      </c>
      <c r="F253" s="162"/>
      <c r="G253" s="59"/>
      <c r="H253" s="59"/>
      <c r="I253" s="58">
        <v>410291258.31145501</v>
      </c>
      <c r="J253" s="59"/>
      <c r="K253" s="59"/>
      <c r="L253" s="59"/>
      <c r="M253" s="10">
        <v>273192261.79991323</v>
      </c>
      <c r="N253" s="10">
        <v>148427527.39149091</v>
      </c>
      <c r="O253" s="58">
        <v>53687870.762919419</v>
      </c>
      <c r="P253" s="59"/>
    </row>
    <row r="254" spans="2:16" ht="11.25" customHeight="1" x14ac:dyDescent="0.2">
      <c r="B254" s="27">
        <v>44348</v>
      </c>
      <c r="C254" s="28">
        <v>51806</v>
      </c>
      <c r="D254" s="10">
        <v>245</v>
      </c>
      <c r="E254" s="29">
        <v>7458</v>
      </c>
      <c r="F254" s="162"/>
      <c r="G254" s="59"/>
      <c r="H254" s="59"/>
      <c r="I254" s="58">
        <v>396373313.62258899</v>
      </c>
      <c r="J254" s="59"/>
      <c r="K254" s="59"/>
      <c r="L254" s="59"/>
      <c r="M254" s="10">
        <v>263477367.84393308</v>
      </c>
      <c r="N254" s="10">
        <v>142785290.02980503</v>
      </c>
      <c r="O254" s="58">
        <v>51428258.152166925</v>
      </c>
      <c r="P254" s="59"/>
    </row>
    <row r="255" spans="2:16" ht="11.25" customHeight="1" x14ac:dyDescent="0.2">
      <c r="B255" s="27">
        <v>44348</v>
      </c>
      <c r="C255" s="28">
        <v>51836</v>
      </c>
      <c r="D255" s="10">
        <v>246</v>
      </c>
      <c r="E255" s="29">
        <v>7488</v>
      </c>
      <c r="F255" s="162"/>
      <c r="G255" s="59"/>
      <c r="H255" s="59"/>
      <c r="I255" s="58">
        <v>382601196.64866501</v>
      </c>
      <c r="J255" s="59"/>
      <c r="K255" s="59"/>
      <c r="L255" s="59"/>
      <c r="M255" s="10">
        <v>253905315.6870074</v>
      </c>
      <c r="N255" s="10">
        <v>137259278.72127405</v>
      </c>
      <c r="O255" s="58">
        <v>49235249.502808414</v>
      </c>
      <c r="P255" s="59"/>
    </row>
    <row r="256" spans="2:16" ht="11.25" customHeight="1" x14ac:dyDescent="0.2">
      <c r="B256" s="27">
        <v>44348</v>
      </c>
      <c r="C256" s="28">
        <v>51867</v>
      </c>
      <c r="D256" s="10">
        <v>247</v>
      </c>
      <c r="E256" s="29">
        <v>7519</v>
      </c>
      <c r="F256" s="162"/>
      <c r="G256" s="59"/>
      <c r="H256" s="59"/>
      <c r="I256" s="58">
        <v>369063464.47549802</v>
      </c>
      <c r="J256" s="59"/>
      <c r="K256" s="59"/>
      <c r="L256" s="59"/>
      <c r="M256" s="10">
        <v>244505877.06345069</v>
      </c>
      <c r="N256" s="10">
        <v>131841857.93977217</v>
      </c>
      <c r="O256" s="58">
        <v>47091699.581285276</v>
      </c>
      <c r="P256" s="59"/>
    </row>
    <row r="257" spans="2:16" ht="11.25" customHeight="1" x14ac:dyDescent="0.2">
      <c r="B257" s="27">
        <v>44348</v>
      </c>
      <c r="C257" s="28">
        <v>51898</v>
      </c>
      <c r="D257" s="10">
        <v>248</v>
      </c>
      <c r="E257" s="29">
        <v>7550</v>
      </c>
      <c r="F257" s="162"/>
      <c r="G257" s="59"/>
      <c r="H257" s="59"/>
      <c r="I257" s="58">
        <v>355992167.90827501</v>
      </c>
      <c r="J257" s="59"/>
      <c r="K257" s="59"/>
      <c r="L257" s="59"/>
      <c r="M257" s="10">
        <v>235446083.48521644</v>
      </c>
      <c r="N257" s="10">
        <v>126633781.40863918</v>
      </c>
      <c r="O257" s="58">
        <v>45039882.135453813</v>
      </c>
      <c r="P257" s="59"/>
    </row>
    <row r="258" spans="2:16" ht="11.25" customHeight="1" x14ac:dyDescent="0.2">
      <c r="B258" s="27">
        <v>44348</v>
      </c>
      <c r="C258" s="28">
        <v>51926</v>
      </c>
      <c r="D258" s="10">
        <v>249</v>
      </c>
      <c r="E258" s="29">
        <v>7578</v>
      </c>
      <c r="F258" s="162"/>
      <c r="G258" s="59"/>
      <c r="H258" s="59"/>
      <c r="I258" s="58">
        <v>343176225.04803199</v>
      </c>
      <c r="J258" s="59"/>
      <c r="K258" s="59"/>
      <c r="L258" s="59"/>
      <c r="M258" s="10">
        <v>226622143.50411719</v>
      </c>
      <c r="N258" s="10">
        <v>121607837.05653897</v>
      </c>
      <c r="O258" s="58">
        <v>43086800.42901402</v>
      </c>
      <c r="P258" s="59"/>
    </row>
    <row r="259" spans="2:16" ht="11.25" customHeight="1" x14ac:dyDescent="0.2">
      <c r="B259" s="27">
        <v>44348</v>
      </c>
      <c r="C259" s="28">
        <v>51957</v>
      </c>
      <c r="D259" s="10">
        <v>250</v>
      </c>
      <c r="E259" s="29">
        <v>7609</v>
      </c>
      <c r="F259" s="162"/>
      <c r="G259" s="59"/>
      <c r="H259" s="59"/>
      <c r="I259" s="58">
        <v>330202524.84883797</v>
      </c>
      <c r="J259" s="59"/>
      <c r="K259" s="59"/>
      <c r="L259" s="59"/>
      <c r="M259" s="10">
        <v>217684907.22709808</v>
      </c>
      <c r="N259" s="10">
        <v>116514944.61370723</v>
      </c>
      <c r="O259" s="58">
        <v>41107487.525780961</v>
      </c>
      <c r="P259" s="59"/>
    </row>
    <row r="260" spans="2:16" ht="11.25" customHeight="1" x14ac:dyDescent="0.2">
      <c r="B260" s="27">
        <v>44348</v>
      </c>
      <c r="C260" s="28">
        <v>51987</v>
      </c>
      <c r="D260" s="10">
        <v>251</v>
      </c>
      <c r="E260" s="29">
        <v>7639</v>
      </c>
      <c r="F260" s="162"/>
      <c r="G260" s="59"/>
      <c r="H260" s="59"/>
      <c r="I260" s="58">
        <v>317516186.67057598</v>
      </c>
      <c r="J260" s="59"/>
      <c r="K260" s="59"/>
      <c r="L260" s="59"/>
      <c r="M260" s="10">
        <v>208977899.60823479</v>
      </c>
      <c r="N260" s="10">
        <v>111579250.83213256</v>
      </c>
      <c r="O260" s="58">
        <v>39204762.313435718</v>
      </c>
      <c r="P260" s="59"/>
    </row>
    <row r="261" spans="2:16" ht="11.25" customHeight="1" x14ac:dyDescent="0.2">
      <c r="B261" s="27">
        <v>44348</v>
      </c>
      <c r="C261" s="28">
        <v>52018</v>
      </c>
      <c r="D261" s="10">
        <v>252</v>
      </c>
      <c r="E261" s="29">
        <v>7670</v>
      </c>
      <c r="F261" s="162"/>
      <c r="G261" s="59"/>
      <c r="H261" s="59"/>
      <c r="I261" s="58">
        <v>305141026.62437302</v>
      </c>
      <c r="J261" s="59"/>
      <c r="K261" s="59"/>
      <c r="L261" s="59"/>
      <c r="M261" s="10">
        <v>200492380.26371822</v>
      </c>
      <c r="N261" s="10">
        <v>106776343.84916379</v>
      </c>
      <c r="O261" s="58">
        <v>37358295.211790033</v>
      </c>
      <c r="P261" s="59"/>
    </row>
    <row r="262" spans="2:16" ht="11.25" customHeight="1" x14ac:dyDescent="0.2">
      <c r="B262" s="27">
        <v>44348</v>
      </c>
      <c r="C262" s="28">
        <v>52048</v>
      </c>
      <c r="D262" s="10">
        <v>253</v>
      </c>
      <c r="E262" s="29">
        <v>7700</v>
      </c>
      <c r="F262" s="162"/>
      <c r="G262" s="59"/>
      <c r="H262" s="59"/>
      <c r="I262" s="58">
        <v>293053863.92917401</v>
      </c>
      <c r="J262" s="59"/>
      <c r="K262" s="59"/>
      <c r="L262" s="59"/>
      <c r="M262" s="10">
        <v>192234477.29626232</v>
      </c>
      <c r="N262" s="10">
        <v>102126446.90828307</v>
      </c>
      <c r="O262" s="58">
        <v>35584945.88208618</v>
      </c>
      <c r="P262" s="59"/>
    </row>
    <row r="263" spans="2:16" ht="11.25" customHeight="1" x14ac:dyDescent="0.2">
      <c r="B263" s="27">
        <v>44348</v>
      </c>
      <c r="C263" s="28">
        <v>52079</v>
      </c>
      <c r="D263" s="10">
        <v>254</v>
      </c>
      <c r="E263" s="29">
        <v>7731</v>
      </c>
      <c r="F263" s="162"/>
      <c r="G263" s="59"/>
      <c r="H263" s="59"/>
      <c r="I263" s="58">
        <v>280912737.93965298</v>
      </c>
      <c r="J263" s="59"/>
      <c r="K263" s="59"/>
      <c r="L263" s="59"/>
      <c r="M263" s="10">
        <v>183957729.60121512</v>
      </c>
      <c r="N263" s="10">
        <v>97480797.880406797</v>
      </c>
      <c r="O263" s="58">
        <v>33822350.195445605</v>
      </c>
      <c r="P263" s="59"/>
    </row>
    <row r="264" spans="2:16" ht="11.25" customHeight="1" x14ac:dyDescent="0.2">
      <c r="B264" s="27">
        <v>44348</v>
      </c>
      <c r="C264" s="28">
        <v>52110</v>
      </c>
      <c r="D264" s="10">
        <v>255</v>
      </c>
      <c r="E264" s="29">
        <v>7762</v>
      </c>
      <c r="F264" s="162"/>
      <c r="G264" s="59"/>
      <c r="H264" s="59"/>
      <c r="I264" s="58">
        <v>269096455.14003903</v>
      </c>
      <c r="J264" s="59"/>
      <c r="K264" s="59"/>
      <c r="L264" s="59"/>
      <c r="M264" s="10">
        <v>175920869.96834984</v>
      </c>
      <c r="N264" s="10">
        <v>92984913.469933987</v>
      </c>
      <c r="O264" s="58">
        <v>32125790.101121496</v>
      </c>
      <c r="P264" s="59"/>
    </row>
    <row r="265" spans="2:16" ht="11.25" customHeight="1" x14ac:dyDescent="0.2">
      <c r="B265" s="27">
        <v>44348</v>
      </c>
      <c r="C265" s="28">
        <v>52140</v>
      </c>
      <c r="D265" s="10">
        <v>256</v>
      </c>
      <c r="E265" s="29">
        <v>7792</v>
      </c>
      <c r="F265" s="162"/>
      <c r="G265" s="59"/>
      <c r="H265" s="59"/>
      <c r="I265" s="58">
        <v>257255250.18546101</v>
      </c>
      <c r="J265" s="59"/>
      <c r="K265" s="59"/>
      <c r="L265" s="59"/>
      <c r="M265" s="10">
        <v>167903672.13350216</v>
      </c>
      <c r="N265" s="10">
        <v>88528904.278307542</v>
      </c>
      <c r="O265" s="58">
        <v>30460883.714004774</v>
      </c>
      <c r="P265" s="59"/>
    </row>
    <row r="266" spans="2:16" ht="11.25" customHeight="1" x14ac:dyDescent="0.2">
      <c r="B266" s="27">
        <v>44348</v>
      </c>
      <c r="C266" s="28">
        <v>52171</v>
      </c>
      <c r="D266" s="10">
        <v>257</v>
      </c>
      <c r="E266" s="29">
        <v>7823</v>
      </c>
      <c r="F266" s="162"/>
      <c r="G266" s="59"/>
      <c r="H266" s="59"/>
      <c r="I266" s="58">
        <v>245760102.75194901</v>
      </c>
      <c r="J266" s="59"/>
      <c r="K266" s="59"/>
      <c r="L266" s="59"/>
      <c r="M266" s="10">
        <v>160129042.45266992</v>
      </c>
      <c r="N266" s="10">
        <v>84214930.39746742</v>
      </c>
      <c r="O266" s="58">
        <v>28853807.052897308</v>
      </c>
      <c r="P266" s="59"/>
    </row>
    <row r="267" spans="2:16" ht="11.25" customHeight="1" x14ac:dyDescent="0.2">
      <c r="B267" s="27">
        <v>44348</v>
      </c>
      <c r="C267" s="28">
        <v>52201</v>
      </c>
      <c r="D267" s="10">
        <v>258</v>
      </c>
      <c r="E267" s="29">
        <v>7853</v>
      </c>
      <c r="F267" s="162"/>
      <c r="G267" s="59"/>
      <c r="H267" s="59"/>
      <c r="I267" s="58">
        <v>234438644.18005401</v>
      </c>
      <c r="J267" s="59"/>
      <c r="K267" s="59"/>
      <c r="L267" s="59"/>
      <c r="M267" s="10">
        <v>152501630.89154288</v>
      </c>
      <c r="N267" s="10">
        <v>80006126.194211602</v>
      </c>
      <c r="O267" s="58">
        <v>27299415.940799285</v>
      </c>
      <c r="P267" s="59"/>
    </row>
    <row r="268" spans="2:16" ht="11.25" customHeight="1" x14ac:dyDescent="0.2">
      <c r="B268" s="27">
        <v>44348</v>
      </c>
      <c r="C268" s="28">
        <v>52232</v>
      </c>
      <c r="D268" s="10">
        <v>259</v>
      </c>
      <c r="E268" s="29">
        <v>7884</v>
      </c>
      <c r="F268" s="162"/>
      <c r="G268" s="59"/>
      <c r="H268" s="59"/>
      <c r="I268" s="58">
        <v>223212918.852617</v>
      </c>
      <c r="J268" s="59"/>
      <c r="K268" s="59"/>
      <c r="L268" s="59"/>
      <c r="M268" s="10">
        <v>144953061.61726108</v>
      </c>
      <c r="N268" s="10">
        <v>75852559.586101249</v>
      </c>
      <c r="O268" s="58">
        <v>25772525.179511424</v>
      </c>
      <c r="P268" s="59"/>
    </row>
    <row r="269" spans="2:16" ht="11.25" customHeight="1" x14ac:dyDescent="0.2">
      <c r="B269" s="27">
        <v>44348</v>
      </c>
      <c r="C269" s="28">
        <v>52263</v>
      </c>
      <c r="D269" s="10">
        <v>260</v>
      </c>
      <c r="E269" s="29">
        <v>7915</v>
      </c>
      <c r="F269" s="162"/>
      <c r="G269" s="59"/>
      <c r="H269" s="59"/>
      <c r="I269" s="58">
        <v>212061920.67166099</v>
      </c>
      <c r="J269" s="59"/>
      <c r="K269" s="59"/>
      <c r="L269" s="59"/>
      <c r="M269" s="10">
        <v>137478104.54240039</v>
      </c>
      <c r="N269" s="10">
        <v>71758024.854783356</v>
      </c>
      <c r="O269" s="58">
        <v>24278051.485617347</v>
      </c>
      <c r="P269" s="59"/>
    </row>
    <row r="270" spans="2:16" ht="11.25" customHeight="1" x14ac:dyDescent="0.2">
      <c r="B270" s="27">
        <v>44348</v>
      </c>
      <c r="C270" s="28">
        <v>52291</v>
      </c>
      <c r="D270" s="10">
        <v>261</v>
      </c>
      <c r="E270" s="29">
        <v>7943</v>
      </c>
      <c r="F270" s="162"/>
      <c r="G270" s="59"/>
      <c r="H270" s="59"/>
      <c r="I270" s="58">
        <v>201231941.14852801</v>
      </c>
      <c r="J270" s="59"/>
      <c r="K270" s="59"/>
      <c r="L270" s="59"/>
      <c r="M270" s="10">
        <v>130257243.90750636</v>
      </c>
      <c r="N270" s="10">
        <v>67832830.794712782</v>
      </c>
      <c r="O270" s="58">
        <v>22862214.993241325</v>
      </c>
      <c r="P270" s="59"/>
    </row>
    <row r="271" spans="2:16" ht="11.25" customHeight="1" x14ac:dyDescent="0.2">
      <c r="B271" s="27">
        <v>44348</v>
      </c>
      <c r="C271" s="28">
        <v>52322</v>
      </c>
      <c r="D271" s="10">
        <v>262</v>
      </c>
      <c r="E271" s="29">
        <v>7974</v>
      </c>
      <c r="F271" s="162"/>
      <c r="G271" s="59"/>
      <c r="H271" s="59"/>
      <c r="I271" s="58">
        <v>190589177.709968</v>
      </c>
      <c r="J271" s="59"/>
      <c r="K271" s="59"/>
      <c r="L271" s="59"/>
      <c r="M271" s="10">
        <v>123158951.68170261</v>
      </c>
      <c r="N271" s="10">
        <v>63973208.542317167</v>
      </c>
      <c r="O271" s="58">
        <v>21470052.961462338</v>
      </c>
      <c r="P271" s="59"/>
    </row>
    <row r="272" spans="2:16" ht="11.25" customHeight="1" x14ac:dyDescent="0.2">
      <c r="B272" s="27">
        <v>44348</v>
      </c>
      <c r="C272" s="28">
        <v>52352</v>
      </c>
      <c r="D272" s="10">
        <v>263</v>
      </c>
      <c r="E272" s="29">
        <v>8004</v>
      </c>
      <c r="F272" s="162"/>
      <c r="G272" s="59"/>
      <c r="H272" s="59"/>
      <c r="I272" s="58">
        <v>180098652.416329</v>
      </c>
      <c r="J272" s="59"/>
      <c r="K272" s="59"/>
      <c r="L272" s="59"/>
      <c r="M272" s="10">
        <v>116188934.98156506</v>
      </c>
      <c r="N272" s="10">
        <v>60204185.840489469</v>
      </c>
      <c r="O272" s="58">
        <v>20122306.220642902</v>
      </c>
      <c r="P272" s="59"/>
    </row>
    <row r="273" spans="2:16" ht="11.25" customHeight="1" x14ac:dyDescent="0.2">
      <c r="B273" s="27">
        <v>44348</v>
      </c>
      <c r="C273" s="28">
        <v>52383</v>
      </c>
      <c r="D273" s="10">
        <v>264</v>
      </c>
      <c r="E273" s="29">
        <v>8035</v>
      </c>
      <c r="F273" s="162"/>
      <c r="G273" s="59"/>
      <c r="H273" s="59"/>
      <c r="I273" s="58">
        <v>169791244.85140899</v>
      </c>
      <c r="J273" s="59"/>
      <c r="K273" s="59"/>
      <c r="L273" s="59"/>
      <c r="M273" s="10">
        <v>109353422.28915636</v>
      </c>
      <c r="N273" s="10">
        <v>56518208.705194682</v>
      </c>
      <c r="O273" s="58">
        <v>18810315.266051788</v>
      </c>
      <c r="P273" s="59"/>
    </row>
    <row r="274" spans="2:16" ht="11.25" customHeight="1" x14ac:dyDescent="0.2">
      <c r="B274" s="27">
        <v>44348</v>
      </c>
      <c r="C274" s="28">
        <v>52413</v>
      </c>
      <c r="D274" s="10">
        <v>265</v>
      </c>
      <c r="E274" s="29">
        <v>8065</v>
      </c>
      <c r="F274" s="162"/>
      <c r="G274" s="59"/>
      <c r="H274" s="59"/>
      <c r="I274" s="58">
        <v>159698062.133405</v>
      </c>
      <c r="J274" s="59"/>
      <c r="K274" s="59"/>
      <c r="L274" s="59"/>
      <c r="M274" s="10">
        <v>102684121.8172338</v>
      </c>
      <c r="N274" s="10">
        <v>52940625.744816169</v>
      </c>
      <c r="O274" s="58">
        <v>17547402.55691262</v>
      </c>
      <c r="P274" s="59"/>
    </row>
    <row r="275" spans="2:16" ht="11.25" customHeight="1" x14ac:dyDescent="0.2">
      <c r="B275" s="27">
        <v>44348</v>
      </c>
      <c r="C275" s="28">
        <v>52444</v>
      </c>
      <c r="D275" s="10">
        <v>266</v>
      </c>
      <c r="E275" s="29">
        <v>8096</v>
      </c>
      <c r="F275" s="162"/>
      <c r="G275" s="59"/>
      <c r="H275" s="59"/>
      <c r="I275" s="58">
        <v>149829413.08170301</v>
      </c>
      <c r="J275" s="59"/>
      <c r="K275" s="59"/>
      <c r="L275" s="59"/>
      <c r="M275" s="10">
        <v>96175289.972133785</v>
      </c>
      <c r="N275" s="10">
        <v>49458777.136552803</v>
      </c>
      <c r="O275" s="58">
        <v>16323893.886908883</v>
      </c>
      <c r="P275" s="59"/>
    </row>
    <row r="276" spans="2:16" ht="11.25" customHeight="1" x14ac:dyDescent="0.2">
      <c r="B276" s="27">
        <v>44348</v>
      </c>
      <c r="C276" s="28">
        <v>52475</v>
      </c>
      <c r="D276" s="10">
        <v>267</v>
      </c>
      <c r="E276" s="29">
        <v>8127</v>
      </c>
      <c r="F276" s="162"/>
      <c r="G276" s="59"/>
      <c r="H276" s="59"/>
      <c r="I276" s="58">
        <v>140222754.96557</v>
      </c>
      <c r="J276" s="59"/>
      <c r="K276" s="59"/>
      <c r="L276" s="59"/>
      <c r="M276" s="10">
        <v>89856128.042294055</v>
      </c>
      <c r="N276" s="10">
        <v>46091587.172040351</v>
      </c>
      <c r="O276" s="58">
        <v>15148117.727087492</v>
      </c>
      <c r="P276" s="59"/>
    </row>
    <row r="277" spans="2:16" ht="11.25" customHeight="1" x14ac:dyDescent="0.2">
      <c r="B277" s="27">
        <v>44348</v>
      </c>
      <c r="C277" s="28">
        <v>52505</v>
      </c>
      <c r="D277" s="10">
        <v>268</v>
      </c>
      <c r="E277" s="29">
        <v>8157</v>
      </c>
      <c r="F277" s="162"/>
      <c r="G277" s="59"/>
      <c r="H277" s="59"/>
      <c r="I277" s="58">
        <v>130567995.180176</v>
      </c>
      <c r="J277" s="59"/>
      <c r="K277" s="59"/>
      <c r="L277" s="59"/>
      <c r="M277" s="10">
        <v>83531927.194237158</v>
      </c>
      <c r="N277" s="10">
        <v>42742136.934197187</v>
      </c>
      <c r="O277" s="58">
        <v>13989729.688942973</v>
      </c>
      <c r="P277" s="59"/>
    </row>
    <row r="278" spans="2:16" ht="11.25" customHeight="1" x14ac:dyDescent="0.2">
      <c r="B278" s="27">
        <v>44348</v>
      </c>
      <c r="C278" s="28">
        <v>52536</v>
      </c>
      <c r="D278" s="10">
        <v>269</v>
      </c>
      <c r="E278" s="29">
        <v>8188</v>
      </c>
      <c r="F278" s="162"/>
      <c r="G278" s="59"/>
      <c r="H278" s="59"/>
      <c r="I278" s="58">
        <v>121569242.072295</v>
      </c>
      <c r="J278" s="59"/>
      <c r="K278" s="59"/>
      <c r="L278" s="59"/>
      <c r="M278" s="10">
        <v>77642990.380522266</v>
      </c>
      <c r="N278" s="10">
        <v>39627810.416091584</v>
      </c>
      <c r="O278" s="58">
        <v>12915457.300111683</v>
      </c>
      <c r="P278" s="59"/>
    </row>
    <row r="279" spans="2:16" ht="11.25" customHeight="1" x14ac:dyDescent="0.2">
      <c r="B279" s="27">
        <v>44348</v>
      </c>
      <c r="C279" s="28">
        <v>52566</v>
      </c>
      <c r="D279" s="10">
        <v>270</v>
      </c>
      <c r="E279" s="29">
        <v>8218</v>
      </c>
      <c r="F279" s="162"/>
      <c r="G279" s="59"/>
      <c r="H279" s="59"/>
      <c r="I279" s="58">
        <v>112784647.740786</v>
      </c>
      <c r="J279" s="59"/>
      <c r="K279" s="59"/>
      <c r="L279" s="59"/>
      <c r="M279" s="10">
        <v>71914272.669225842</v>
      </c>
      <c r="N279" s="10">
        <v>36613621.081528343</v>
      </c>
      <c r="O279" s="58">
        <v>11884159.650595145</v>
      </c>
      <c r="P279" s="59"/>
    </row>
    <row r="280" spans="2:16" ht="11.25" customHeight="1" x14ac:dyDescent="0.2">
      <c r="B280" s="27">
        <v>44348</v>
      </c>
      <c r="C280" s="28">
        <v>52597</v>
      </c>
      <c r="D280" s="10">
        <v>271</v>
      </c>
      <c r="E280" s="29">
        <v>8249</v>
      </c>
      <c r="F280" s="162"/>
      <c r="G280" s="59"/>
      <c r="H280" s="59"/>
      <c r="I280" s="58">
        <v>104188244.74144299</v>
      </c>
      <c r="J280" s="59"/>
      <c r="K280" s="59"/>
      <c r="L280" s="59"/>
      <c r="M280" s="10">
        <v>66320318.855312258</v>
      </c>
      <c r="N280" s="10">
        <v>33679705.760929637</v>
      </c>
      <c r="O280" s="58">
        <v>10885558.172711274</v>
      </c>
      <c r="P280" s="59"/>
    </row>
    <row r="281" spans="2:16" ht="11.25" customHeight="1" x14ac:dyDescent="0.2">
      <c r="B281" s="27">
        <v>44348</v>
      </c>
      <c r="C281" s="28">
        <v>52628</v>
      </c>
      <c r="D281" s="10">
        <v>272</v>
      </c>
      <c r="E281" s="29">
        <v>8280</v>
      </c>
      <c r="F281" s="162"/>
      <c r="G281" s="59"/>
      <c r="H281" s="59"/>
      <c r="I281" s="58">
        <v>95735586.510323003</v>
      </c>
      <c r="J281" s="59"/>
      <c r="K281" s="59"/>
      <c r="L281" s="59"/>
      <c r="M281" s="10">
        <v>60836478.251838364</v>
      </c>
      <c r="N281" s="10">
        <v>30816253.734521329</v>
      </c>
      <c r="O281" s="58">
        <v>9917880.59295021</v>
      </c>
      <c r="P281" s="59"/>
    </row>
    <row r="282" spans="2:16" ht="11.25" customHeight="1" x14ac:dyDescent="0.2">
      <c r="B282" s="27">
        <v>44348</v>
      </c>
      <c r="C282" s="28">
        <v>52657</v>
      </c>
      <c r="D282" s="10">
        <v>273</v>
      </c>
      <c r="E282" s="29">
        <v>8309</v>
      </c>
      <c r="F282" s="162"/>
      <c r="G282" s="59"/>
      <c r="H282" s="59"/>
      <c r="I282" s="58">
        <v>87437248.965885997</v>
      </c>
      <c r="J282" s="59"/>
      <c r="K282" s="59"/>
      <c r="L282" s="59"/>
      <c r="M282" s="10">
        <v>55475022.842685446</v>
      </c>
      <c r="N282" s="10">
        <v>28033589.361446068</v>
      </c>
      <c r="O282" s="58">
        <v>8986556.077637285</v>
      </c>
      <c r="P282" s="59"/>
    </row>
    <row r="283" spans="2:16" ht="11.25" customHeight="1" x14ac:dyDescent="0.2">
      <c r="B283" s="27">
        <v>44348</v>
      </c>
      <c r="C283" s="28">
        <v>52688</v>
      </c>
      <c r="D283" s="10">
        <v>274</v>
      </c>
      <c r="E283" s="29">
        <v>8340</v>
      </c>
      <c r="F283" s="162"/>
      <c r="G283" s="59"/>
      <c r="H283" s="59"/>
      <c r="I283" s="58">
        <v>79313821.074787006</v>
      </c>
      <c r="J283" s="59"/>
      <c r="K283" s="59"/>
      <c r="L283" s="59"/>
      <c r="M283" s="10">
        <v>50235722.997846015</v>
      </c>
      <c r="N283" s="10">
        <v>25321414.801500253</v>
      </c>
      <c r="O283" s="58">
        <v>8082750.4141173512</v>
      </c>
      <c r="P283" s="59"/>
    </row>
    <row r="284" spans="2:16" ht="11.25" customHeight="1" x14ac:dyDescent="0.2">
      <c r="B284" s="27">
        <v>44348</v>
      </c>
      <c r="C284" s="28">
        <v>52718</v>
      </c>
      <c r="D284" s="10">
        <v>275</v>
      </c>
      <c r="E284" s="29">
        <v>8370</v>
      </c>
      <c r="F284" s="162"/>
      <c r="G284" s="59"/>
      <c r="H284" s="59"/>
      <c r="I284" s="58">
        <v>71305501.450683996</v>
      </c>
      <c r="J284" s="59"/>
      <c r="K284" s="59"/>
      <c r="L284" s="59"/>
      <c r="M284" s="10">
        <v>45089288.529080957</v>
      </c>
      <c r="N284" s="10">
        <v>22671406.319457043</v>
      </c>
      <c r="O284" s="58">
        <v>7207186.2402315885</v>
      </c>
      <c r="P284" s="59"/>
    </row>
    <row r="285" spans="2:16" ht="11.25" customHeight="1" x14ac:dyDescent="0.2">
      <c r="B285" s="27">
        <v>44348</v>
      </c>
      <c r="C285" s="28">
        <v>52749</v>
      </c>
      <c r="D285" s="10">
        <v>276</v>
      </c>
      <c r="E285" s="29">
        <v>8401</v>
      </c>
      <c r="F285" s="162"/>
      <c r="G285" s="59"/>
      <c r="H285" s="59"/>
      <c r="I285" s="58">
        <v>63570975.864072002</v>
      </c>
      <c r="J285" s="59"/>
      <c r="K285" s="59"/>
      <c r="L285" s="59"/>
      <c r="M285" s="10">
        <v>40130262.586107478</v>
      </c>
      <c r="N285" s="10">
        <v>20126635.07515474</v>
      </c>
      <c r="O285" s="58">
        <v>6371109.5996644981</v>
      </c>
      <c r="P285" s="59"/>
    </row>
    <row r="286" spans="2:16" ht="11.25" customHeight="1" x14ac:dyDescent="0.2">
      <c r="B286" s="27">
        <v>44348</v>
      </c>
      <c r="C286" s="28">
        <v>52779</v>
      </c>
      <c r="D286" s="10">
        <v>277</v>
      </c>
      <c r="E286" s="29">
        <v>8431</v>
      </c>
      <c r="F286" s="162"/>
      <c r="G286" s="59"/>
      <c r="H286" s="59"/>
      <c r="I286" s="58">
        <v>56144407.262290999</v>
      </c>
      <c r="J286" s="59"/>
      <c r="K286" s="59"/>
      <c r="L286" s="59"/>
      <c r="M286" s="10">
        <v>35383939.581359968</v>
      </c>
      <c r="N286" s="10">
        <v>17702521.189683389</v>
      </c>
      <c r="O286" s="58">
        <v>5580782.6688958891</v>
      </c>
      <c r="P286" s="59"/>
    </row>
    <row r="287" spans="2:16" ht="11.25" customHeight="1" x14ac:dyDescent="0.2">
      <c r="B287" s="27">
        <v>44348</v>
      </c>
      <c r="C287" s="28">
        <v>52810</v>
      </c>
      <c r="D287" s="10">
        <v>278</v>
      </c>
      <c r="E287" s="29">
        <v>8462</v>
      </c>
      <c r="F287" s="162"/>
      <c r="G287" s="59"/>
      <c r="H287" s="59"/>
      <c r="I287" s="58">
        <v>49074052.567364998</v>
      </c>
      <c r="J287" s="59"/>
      <c r="K287" s="59"/>
      <c r="L287" s="59"/>
      <c r="M287" s="10">
        <v>30875527.522497617</v>
      </c>
      <c r="N287" s="10">
        <v>15407685.93776135</v>
      </c>
      <c r="O287" s="58">
        <v>4836754.276568016</v>
      </c>
      <c r="P287" s="59"/>
    </row>
    <row r="288" spans="2:16" ht="11.25" customHeight="1" x14ac:dyDescent="0.2">
      <c r="B288" s="27">
        <v>44348</v>
      </c>
      <c r="C288" s="28">
        <v>52841</v>
      </c>
      <c r="D288" s="10">
        <v>279</v>
      </c>
      <c r="E288" s="29">
        <v>8493</v>
      </c>
      <c r="F288" s="162"/>
      <c r="G288" s="59"/>
      <c r="H288" s="59"/>
      <c r="I288" s="58">
        <v>42374243.979565002</v>
      </c>
      <c r="J288" s="59"/>
      <c r="K288" s="59"/>
      <c r="L288" s="59"/>
      <c r="M288" s="10">
        <v>26615044.983321741</v>
      </c>
      <c r="N288" s="10">
        <v>13247817.246654388</v>
      </c>
      <c r="O288" s="58">
        <v>4141117.5144464076</v>
      </c>
      <c r="P288" s="59"/>
    </row>
    <row r="289" spans="2:16" ht="11.25" customHeight="1" x14ac:dyDescent="0.2">
      <c r="B289" s="27">
        <v>44348</v>
      </c>
      <c r="C289" s="28">
        <v>52871</v>
      </c>
      <c r="D289" s="10">
        <v>280</v>
      </c>
      <c r="E289" s="29">
        <v>8523</v>
      </c>
      <c r="F289" s="162"/>
      <c r="G289" s="59"/>
      <c r="H289" s="59"/>
      <c r="I289" s="58">
        <v>36085599.866076998</v>
      </c>
      <c r="J289" s="59"/>
      <c r="K289" s="59"/>
      <c r="L289" s="59"/>
      <c r="M289" s="10">
        <v>22627977.13608595</v>
      </c>
      <c r="N289" s="10">
        <v>11235505.648778062</v>
      </c>
      <c r="O289" s="58">
        <v>3497694.9689230639</v>
      </c>
      <c r="P289" s="59"/>
    </row>
    <row r="290" spans="2:16" ht="11.25" customHeight="1" x14ac:dyDescent="0.2">
      <c r="B290" s="27">
        <v>44348</v>
      </c>
      <c r="C290" s="28">
        <v>52902</v>
      </c>
      <c r="D290" s="10">
        <v>281</v>
      </c>
      <c r="E290" s="29">
        <v>8554</v>
      </c>
      <c r="F290" s="162"/>
      <c r="G290" s="59"/>
      <c r="H290" s="59"/>
      <c r="I290" s="58">
        <v>30368308.037693001</v>
      </c>
      <c r="J290" s="59"/>
      <c r="K290" s="59"/>
      <c r="L290" s="59"/>
      <c r="M290" s="10">
        <v>19010571.684549015</v>
      </c>
      <c r="N290" s="10">
        <v>9415343.3304712623</v>
      </c>
      <c r="O290" s="58">
        <v>2918650.4871427668</v>
      </c>
      <c r="P290" s="59"/>
    </row>
    <row r="291" spans="2:16" ht="11.25" customHeight="1" x14ac:dyDescent="0.2">
      <c r="B291" s="27">
        <v>44348</v>
      </c>
      <c r="C291" s="28">
        <v>52932</v>
      </c>
      <c r="D291" s="10">
        <v>282</v>
      </c>
      <c r="E291" s="29">
        <v>8584</v>
      </c>
      <c r="F291" s="162"/>
      <c r="G291" s="59"/>
      <c r="H291" s="59"/>
      <c r="I291" s="58">
        <v>25386076.87737</v>
      </c>
      <c r="J291" s="59"/>
      <c r="K291" s="59"/>
      <c r="L291" s="59"/>
      <c r="M291" s="10">
        <v>15865608.463342393</v>
      </c>
      <c r="N291" s="10">
        <v>7838401.1130204145</v>
      </c>
      <c r="O291" s="58">
        <v>2419855.8541620546</v>
      </c>
      <c r="P291" s="59"/>
    </row>
    <row r="292" spans="2:16" ht="11.25" customHeight="1" x14ac:dyDescent="0.2">
      <c r="B292" s="27">
        <v>44348</v>
      </c>
      <c r="C292" s="28">
        <v>52963</v>
      </c>
      <c r="D292" s="10">
        <v>283</v>
      </c>
      <c r="E292" s="29">
        <v>8615</v>
      </c>
      <c r="F292" s="162"/>
      <c r="G292" s="59"/>
      <c r="H292" s="59"/>
      <c r="I292" s="58">
        <v>22080501.527449001</v>
      </c>
      <c r="J292" s="59"/>
      <c r="K292" s="59"/>
      <c r="L292" s="59"/>
      <c r="M292" s="10">
        <v>13776308.326404883</v>
      </c>
      <c r="N292" s="10">
        <v>6788873.218824761</v>
      </c>
      <c r="O292" s="58">
        <v>2086970.5992940746</v>
      </c>
      <c r="P292" s="59"/>
    </row>
    <row r="293" spans="2:16" ht="11.25" customHeight="1" x14ac:dyDescent="0.2">
      <c r="B293" s="27">
        <v>44348</v>
      </c>
      <c r="C293" s="28">
        <v>52994</v>
      </c>
      <c r="D293" s="10">
        <v>284</v>
      </c>
      <c r="E293" s="29">
        <v>8646</v>
      </c>
      <c r="F293" s="162"/>
      <c r="G293" s="59"/>
      <c r="H293" s="59"/>
      <c r="I293" s="58">
        <v>18994183.400922</v>
      </c>
      <c r="J293" s="59"/>
      <c r="K293" s="59"/>
      <c r="L293" s="59"/>
      <c r="M293" s="10">
        <v>11830615.142219206</v>
      </c>
      <c r="N293" s="10">
        <v>5815221.5307875155</v>
      </c>
      <c r="O293" s="58">
        <v>1780088.1778458864</v>
      </c>
      <c r="P293" s="59"/>
    </row>
    <row r="294" spans="2:16" ht="11.25" customHeight="1" x14ac:dyDescent="0.2">
      <c r="B294" s="27">
        <v>44348</v>
      </c>
      <c r="C294" s="28">
        <v>53022</v>
      </c>
      <c r="D294" s="10">
        <v>285</v>
      </c>
      <c r="E294" s="29">
        <v>8674</v>
      </c>
      <c r="F294" s="162"/>
      <c r="G294" s="59"/>
      <c r="H294" s="59"/>
      <c r="I294" s="58">
        <v>16169742.242977999</v>
      </c>
      <c r="J294" s="59"/>
      <c r="K294" s="59"/>
      <c r="L294" s="59"/>
      <c r="M294" s="10">
        <v>10055968.856016884</v>
      </c>
      <c r="N294" s="10">
        <v>4931556.043379657</v>
      </c>
      <c r="O294" s="58">
        <v>1503814.389828013</v>
      </c>
      <c r="P294" s="59"/>
    </row>
    <row r="295" spans="2:16" ht="11.25" customHeight="1" x14ac:dyDescent="0.2">
      <c r="B295" s="27">
        <v>44348</v>
      </c>
      <c r="C295" s="28">
        <v>53053</v>
      </c>
      <c r="D295" s="10">
        <v>286</v>
      </c>
      <c r="E295" s="29">
        <v>8705</v>
      </c>
      <c r="F295" s="162"/>
      <c r="G295" s="59"/>
      <c r="H295" s="59"/>
      <c r="I295" s="58">
        <v>13607729.551214</v>
      </c>
      <c r="J295" s="59"/>
      <c r="K295" s="59"/>
      <c r="L295" s="59"/>
      <c r="M295" s="10">
        <v>8448298.9034004994</v>
      </c>
      <c r="N295" s="10">
        <v>4132600.4351181691</v>
      </c>
      <c r="O295" s="58">
        <v>1254845.6224522593</v>
      </c>
      <c r="P295" s="59"/>
    </row>
    <row r="296" spans="2:16" ht="11.25" customHeight="1" x14ac:dyDescent="0.2">
      <c r="B296" s="27">
        <v>44348</v>
      </c>
      <c r="C296" s="28">
        <v>53083</v>
      </c>
      <c r="D296" s="10">
        <v>287</v>
      </c>
      <c r="E296" s="29">
        <v>8735</v>
      </c>
      <c r="F296" s="162"/>
      <c r="G296" s="59"/>
      <c r="H296" s="59"/>
      <c r="I296" s="58">
        <v>11203611.906540999</v>
      </c>
      <c r="J296" s="59"/>
      <c r="K296" s="59"/>
      <c r="L296" s="59"/>
      <c r="M296" s="10">
        <v>6944295.9068759736</v>
      </c>
      <c r="N296" s="10">
        <v>3388536.2183901644</v>
      </c>
      <c r="O296" s="58">
        <v>1024696.1354286473</v>
      </c>
      <c r="P296" s="59"/>
    </row>
    <row r="297" spans="2:16" ht="11.25" customHeight="1" x14ac:dyDescent="0.2">
      <c r="B297" s="27">
        <v>44348</v>
      </c>
      <c r="C297" s="28">
        <v>53114</v>
      </c>
      <c r="D297" s="10">
        <v>288</v>
      </c>
      <c r="E297" s="29">
        <v>8766</v>
      </c>
      <c r="F297" s="162"/>
      <c r="G297" s="59"/>
      <c r="H297" s="59"/>
      <c r="I297" s="58">
        <v>9069891.9371620007</v>
      </c>
      <c r="J297" s="59"/>
      <c r="K297" s="59"/>
      <c r="L297" s="59"/>
      <c r="M297" s="10">
        <v>5612224.7389321318</v>
      </c>
      <c r="N297" s="10">
        <v>2731574.5651428681</v>
      </c>
      <c r="O297" s="58">
        <v>822531.70305922045</v>
      </c>
      <c r="P297" s="59"/>
    </row>
    <row r="298" spans="2:16" ht="11.25" customHeight="1" x14ac:dyDescent="0.2">
      <c r="B298" s="27">
        <v>44348</v>
      </c>
      <c r="C298" s="28">
        <v>53144</v>
      </c>
      <c r="D298" s="10">
        <v>289</v>
      </c>
      <c r="E298" s="29">
        <v>8796</v>
      </c>
      <c r="F298" s="162"/>
      <c r="G298" s="59"/>
      <c r="H298" s="59"/>
      <c r="I298" s="58">
        <v>7575688.5319609996</v>
      </c>
      <c r="J298" s="59"/>
      <c r="K298" s="59"/>
      <c r="L298" s="59"/>
      <c r="M298" s="10">
        <v>4679954.3001686083</v>
      </c>
      <c r="N298" s="10">
        <v>2272214.8082023081</v>
      </c>
      <c r="O298" s="58">
        <v>681404.59082129388</v>
      </c>
      <c r="P298" s="59"/>
    </row>
    <row r="299" spans="2:16" ht="11.25" customHeight="1" x14ac:dyDescent="0.2">
      <c r="B299" s="27">
        <v>44348</v>
      </c>
      <c r="C299" s="28">
        <v>53175</v>
      </c>
      <c r="D299" s="10">
        <v>290</v>
      </c>
      <c r="E299" s="29">
        <v>8827</v>
      </c>
      <c r="F299" s="162"/>
      <c r="G299" s="59"/>
      <c r="H299" s="59"/>
      <c r="I299" s="58">
        <v>6423722.3762630001</v>
      </c>
      <c r="J299" s="59"/>
      <c r="K299" s="59"/>
      <c r="L299" s="59"/>
      <c r="M299" s="10">
        <v>3961585.5933498167</v>
      </c>
      <c r="N299" s="10">
        <v>1918540.2291215865</v>
      </c>
      <c r="O299" s="58">
        <v>572905.77377949783</v>
      </c>
      <c r="P299" s="59"/>
    </row>
    <row r="300" spans="2:16" ht="11.25" customHeight="1" x14ac:dyDescent="0.2">
      <c r="B300" s="27">
        <v>44348</v>
      </c>
      <c r="C300" s="28">
        <v>53206</v>
      </c>
      <c r="D300" s="10">
        <v>291</v>
      </c>
      <c r="E300" s="29">
        <v>8858</v>
      </c>
      <c r="F300" s="162"/>
      <c r="G300" s="59"/>
      <c r="H300" s="59"/>
      <c r="I300" s="58">
        <v>5581510.8027560003</v>
      </c>
      <c r="J300" s="59"/>
      <c r="K300" s="59"/>
      <c r="L300" s="59"/>
      <c r="M300" s="10">
        <v>3436345.5527570662</v>
      </c>
      <c r="N300" s="10">
        <v>1659941.5222519585</v>
      </c>
      <c r="O300" s="58">
        <v>493584.7091476568</v>
      </c>
      <c r="P300" s="59"/>
    </row>
    <row r="301" spans="2:16" ht="11.25" customHeight="1" x14ac:dyDescent="0.2">
      <c r="B301" s="27">
        <v>44348</v>
      </c>
      <c r="C301" s="28">
        <v>53236</v>
      </c>
      <c r="D301" s="10">
        <v>292</v>
      </c>
      <c r="E301" s="29">
        <v>8888</v>
      </c>
      <c r="F301" s="162"/>
      <c r="G301" s="59"/>
      <c r="H301" s="59"/>
      <c r="I301" s="58">
        <v>4891385.2924490003</v>
      </c>
      <c r="J301" s="59"/>
      <c r="K301" s="59"/>
      <c r="L301" s="59"/>
      <c r="M301" s="10">
        <v>3006515.8195541841</v>
      </c>
      <c r="N301" s="10">
        <v>1448735.8929318939</v>
      </c>
      <c r="O301" s="58">
        <v>429016.71388468373</v>
      </c>
      <c r="P301" s="59"/>
    </row>
    <row r="302" spans="2:16" ht="11.25" customHeight="1" x14ac:dyDescent="0.2">
      <c r="B302" s="27">
        <v>44348</v>
      </c>
      <c r="C302" s="28">
        <v>53267</v>
      </c>
      <c r="D302" s="10">
        <v>293</v>
      </c>
      <c r="E302" s="29">
        <v>8919</v>
      </c>
      <c r="F302" s="162"/>
      <c r="G302" s="59"/>
      <c r="H302" s="59"/>
      <c r="I302" s="58">
        <v>4348847.2141669998</v>
      </c>
      <c r="J302" s="59"/>
      <c r="K302" s="59"/>
      <c r="L302" s="59"/>
      <c r="M302" s="10">
        <v>2668508.2456710804</v>
      </c>
      <c r="N302" s="10">
        <v>1282591.5332781663</v>
      </c>
      <c r="O302" s="58">
        <v>378207.36363660457</v>
      </c>
      <c r="P302" s="59"/>
    </row>
    <row r="303" spans="2:16" ht="11.25" customHeight="1" x14ac:dyDescent="0.2">
      <c r="B303" s="27">
        <v>44348</v>
      </c>
      <c r="C303" s="28">
        <v>53297</v>
      </c>
      <c r="D303" s="10">
        <v>294</v>
      </c>
      <c r="E303" s="29">
        <v>8949</v>
      </c>
      <c r="F303" s="162"/>
      <c r="G303" s="59"/>
      <c r="H303" s="59"/>
      <c r="I303" s="58">
        <v>3926151.0243990002</v>
      </c>
      <c r="J303" s="59"/>
      <c r="K303" s="59"/>
      <c r="L303" s="59"/>
      <c r="M303" s="10">
        <v>2405182.0868167253</v>
      </c>
      <c r="N303" s="10">
        <v>1153181.1840078097</v>
      </c>
      <c r="O303" s="58">
        <v>338653.245900276</v>
      </c>
      <c r="P303" s="59"/>
    </row>
    <row r="304" spans="2:16" ht="11.25" customHeight="1" x14ac:dyDescent="0.2">
      <c r="B304" s="27">
        <v>44348</v>
      </c>
      <c r="C304" s="28">
        <v>53328</v>
      </c>
      <c r="D304" s="10">
        <v>295</v>
      </c>
      <c r="E304" s="29">
        <v>8980</v>
      </c>
      <c r="F304" s="162"/>
      <c r="G304" s="59"/>
      <c r="H304" s="59"/>
      <c r="I304" s="58">
        <v>3563136.7604970001</v>
      </c>
      <c r="J304" s="59"/>
      <c r="K304" s="59"/>
      <c r="L304" s="59"/>
      <c r="M304" s="10">
        <v>2179095.3313377597</v>
      </c>
      <c r="N304" s="10">
        <v>1042125.2291673581</v>
      </c>
      <c r="O304" s="58">
        <v>304743.34101550811</v>
      </c>
      <c r="P304" s="59"/>
    </row>
    <row r="305" spans="2:16" ht="11.25" customHeight="1" x14ac:dyDescent="0.2">
      <c r="B305" s="27">
        <v>44348</v>
      </c>
      <c r="C305" s="28">
        <v>53359</v>
      </c>
      <c r="D305" s="10">
        <v>296</v>
      </c>
      <c r="E305" s="29">
        <v>9011</v>
      </c>
      <c r="F305" s="162"/>
      <c r="G305" s="59"/>
      <c r="H305" s="59"/>
      <c r="I305" s="58">
        <v>3343783.0162149998</v>
      </c>
      <c r="J305" s="59"/>
      <c r="K305" s="59"/>
      <c r="L305" s="59"/>
      <c r="M305" s="10">
        <v>2041477.5344669167</v>
      </c>
      <c r="N305" s="10">
        <v>973828.26971381437</v>
      </c>
      <c r="O305" s="58">
        <v>283565.44814572652</v>
      </c>
      <c r="P305" s="59"/>
    </row>
    <row r="306" spans="2:16" ht="11.25" customHeight="1" x14ac:dyDescent="0.2">
      <c r="B306" s="27">
        <v>44348</v>
      </c>
      <c r="C306" s="28">
        <v>53387</v>
      </c>
      <c r="D306" s="10">
        <v>297</v>
      </c>
      <c r="E306" s="29">
        <v>9039</v>
      </c>
      <c r="F306" s="162"/>
      <c r="G306" s="59"/>
      <c r="H306" s="59"/>
      <c r="I306" s="58">
        <v>3180315.6263230001</v>
      </c>
      <c r="J306" s="59"/>
      <c r="K306" s="59"/>
      <c r="L306" s="59"/>
      <c r="M306" s="10">
        <v>1938701.1308751483</v>
      </c>
      <c r="N306" s="10">
        <v>922677.12228455744</v>
      </c>
      <c r="O306" s="58">
        <v>267642.88203290064</v>
      </c>
      <c r="P306" s="59"/>
    </row>
    <row r="307" spans="2:16" ht="11.25" customHeight="1" x14ac:dyDescent="0.2">
      <c r="B307" s="27">
        <v>44348</v>
      </c>
      <c r="C307" s="28">
        <v>53418</v>
      </c>
      <c r="D307" s="10">
        <v>298</v>
      </c>
      <c r="E307" s="29">
        <v>9070</v>
      </c>
      <c r="F307" s="162"/>
      <c r="G307" s="59"/>
      <c r="H307" s="59"/>
      <c r="I307" s="58">
        <v>3031340.5273759998</v>
      </c>
      <c r="J307" s="59"/>
      <c r="K307" s="59"/>
      <c r="L307" s="59"/>
      <c r="M307" s="10">
        <v>1844752.6606673065</v>
      </c>
      <c r="N307" s="10">
        <v>875731.81366829376</v>
      </c>
      <c r="O307" s="58">
        <v>252949.42238020801</v>
      </c>
      <c r="P307" s="59"/>
    </row>
    <row r="308" spans="2:16" ht="11.25" customHeight="1" x14ac:dyDescent="0.2">
      <c r="B308" s="27">
        <v>44348</v>
      </c>
      <c r="C308" s="28">
        <v>53448</v>
      </c>
      <c r="D308" s="10">
        <v>299</v>
      </c>
      <c r="E308" s="29">
        <v>9100</v>
      </c>
      <c r="F308" s="162"/>
      <c r="G308" s="59"/>
      <c r="H308" s="59"/>
      <c r="I308" s="58">
        <v>2888038.569011</v>
      </c>
      <c r="J308" s="59"/>
      <c r="K308" s="59"/>
      <c r="L308" s="59"/>
      <c r="M308" s="10">
        <v>1754659.9714786906</v>
      </c>
      <c r="N308" s="10">
        <v>830913.31379603827</v>
      </c>
      <c r="O308" s="58">
        <v>239020.06829410934</v>
      </c>
      <c r="P308" s="59"/>
    </row>
    <row r="309" spans="2:16" ht="11.25" customHeight="1" x14ac:dyDescent="0.2">
      <c r="B309" s="27">
        <v>44348</v>
      </c>
      <c r="C309" s="28">
        <v>53479</v>
      </c>
      <c r="D309" s="10">
        <v>300</v>
      </c>
      <c r="E309" s="29">
        <v>9131</v>
      </c>
      <c r="F309" s="162"/>
      <c r="G309" s="59"/>
      <c r="H309" s="59"/>
      <c r="I309" s="58">
        <v>2748075.2218829999</v>
      </c>
      <c r="J309" s="59"/>
      <c r="K309" s="59"/>
      <c r="L309" s="59"/>
      <c r="M309" s="10">
        <v>1666791.8770603356</v>
      </c>
      <c r="N309" s="10">
        <v>787296.31223946915</v>
      </c>
      <c r="O309" s="58">
        <v>225513.98800924729</v>
      </c>
      <c r="P309" s="59"/>
    </row>
    <row r="310" spans="2:16" ht="11.25" customHeight="1" x14ac:dyDescent="0.2">
      <c r="B310" s="27">
        <v>44348</v>
      </c>
      <c r="C310" s="28">
        <v>53509</v>
      </c>
      <c r="D310" s="10">
        <v>301</v>
      </c>
      <c r="E310" s="29">
        <v>9161</v>
      </c>
      <c r="F310" s="162"/>
      <c r="G310" s="59"/>
      <c r="H310" s="59"/>
      <c r="I310" s="58">
        <v>2617015.5553250001</v>
      </c>
      <c r="J310" s="59"/>
      <c r="K310" s="59"/>
      <c r="L310" s="59"/>
      <c r="M310" s="10">
        <v>1584694.7656539998</v>
      </c>
      <c r="N310" s="10">
        <v>746676.06936219649</v>
      </c>
      <c r="O310" s="58">
        <v>213001.95228811709</v>
      </c>
      <c r="P310" s="59"/>
    </row>
    <row r="311" spans="2:16" ht="11.25" customHeight="1" x14ac:dyDescent="0.2">
      <c r="B311" s="27">
        <v>44348</v>
      </c>
      <c r="C311" s="28">
        <v>53540</v>
      </c>
      <c r="D311" s="10">
        <v>302</v>
      </c>
      <c r="E311" s="29">
        <v>9192</v>
      </c>
      <c r="F311" s="162"/>
      <c r="G311" s="59"/>
      <c r="H311" s="59"/>
      <c r="I311" s="58">
        <v>2425452.8600229998</v>
      </c>
      <c r="J311" s="59"/>
      <c r="K311" s="59"/>
      <c r="L311" s="59"/>
      <c r="M311" s="10">
        <v>1466205.8120440014</v>
      </c>
      <c r="N311" s="10">
        <v>689089.51011511311</v>
      </c>
      <c r="O311" s="58">
        <v>195741.81446118414</v>
      </c>
      <c r="P311" s="59"/>
    </row>
    <row r="312" spans="2:16" ht="11.25" customHeight="1" x14ac:dyDescent="0.2">
      <c r="B312" s="27">
        <v>44348</v>
      </c>
      <c r="C312" s="28">
        <v>53571</v>
      </c>
      <c r="D312" s="10">
        <v>303</v>
      </c>
      <c r="E312" s="29">
        <v>9223</v>
      </c>
      <c r="F312" s="162"/>
      <c r="G312" s="59"/>
      <c r="H312" s="59"/>
      <c r="I312" s="58">
        <v>2303574.5161009999</v>
      </c>
      <c r="J312" s="59"/>
      <c r="K312" s="59"/>
      <c r="L312" s="59"/>
      <c r="M312" s="10">
        <v>1390167.5374889895</v>
      </c>
      <c r="N312" s="10">
        <v>651691.32182808837</v>
      </c>
      <c r="O312" s="58">
        <v>184334.45886495357</v>
      </c>
      <c r="P312" s="59"/>
    </row>
    <row r="313" spans="2:16" ht="11.25" customHeight="1" x14ac:dyDescent="0.2">
      <c r="B313" s="27">
        <v>44348</v>
      </c>
      <c r="C313" s="28">
        <v>53601</v>
      </c>
      <c r="D313" s="10">
        <v>304</v>
      </c>
      <c r="E313" s="29">
        <v>9253</v>
      </c>
      <c r="F313" s="162"/>
      <c r="G313" s="59"/>
      <c r="H313" s="59"/>
      <c r="I313" s="58">
        <v>2184088.2231049999</v>
      </c>
      <c r="J313" s="59"/>
      <c r="K313" s="59"/>
      <c r="L313" s="59"/>
      <c r="M313" s="10">
        <v>1315896.1459148293</v>
      </c>
      <c r="N313" s="10">
        <v>615355.62828612234</v>
      </c>
      <c r="O313" s="58">
        <v>173343.21660656712</v>
      </c>
      <c r="P313" s="59"/>
    </row>
    <row r="314" spans="2:16" ht="11.25" customHeight="1" x14ac:dyDescent="0.2">
      <c r="B314" s="27">
        <v>44348</v>
      </c>
      <c r="C314" s="28">
        <v>53632</v>
      </c>
      <c r="D314" s="10">
        <v>305</v>
      </c>
      <c r="E314" s="29">
        <v>9284</v>
      </c>
      <c r="F314" s="162"/>
      <c r="G314" s="59"/>
      <c r="H314" s="59"/>
      <c r="I314" s="58">
        <v>2067436.726763</v>
      </c>
      <c r="J314" s="59"/>
      <c r="K314" s="59"/>
      <c r="L314" s="59"/>
      <c r="M314" s="10">
        <v>1243501.8733709787</v>
      </c>
      <c r="N314" s="10">
        <v>580022.8447645657</v>
      </c>
      <c r="O314" s="58">
        <v>162698.06679045016</v>
      </c>
      <c r="P314" s="59"/>
    </row>
    <row r="315" spans="2:16" ht="11.25" customHeight="1" x14ac:dyDescent="0.2">
      <c r="B315" s="27">
        <v>44348</v>
      </c>
      <c r="C315" s="28">
        <v>53662</v>
      </c>
      <c r="D315" s="10">
        <v>306</v>
      </c>
      <c r="E315" s="29">
        <v>9314</v>
      </c>
      <c r="F315" s="162"/>
      <c r="G315" s="59"/>
      <c r="H315" s="59"/>
      <c r="I315" s="58">
        <v>1953943.489324</v>
      </c>
      <c r="J315" s="59"/>
      <c r="K315" s="59"/>
      <c r="L315" s="59"/>
      <c r="M315" s="10">
        <v>1173310.0116732388</v>
      </c>
      <c r="N315" s="10">
        <v>545935.32807339169</v>
      </c>
      <c r="O315" s="58">
        <v>152508.68483308839</v>
      </c>
      <c r="P315" s="59"/>
    </row>
    <row r="316" spans="2:16" ht="11.25" customHeight="1" x14ac:dyDescent="0.2">
      <c r="B316" s="27">
        <v>44348</v>
      </c>
      <c r="C316" s="28">
        <v>53693</v>
      </c>
      <c r="D316" s="10">
        <v>307</v>
      </c>
      <c r="E316" s="29">
        <v>9345</v>
      </c>
      <c r="F316" s="162"/>
      <c r="G316" s="59"/>
      <c r="H316" s="59"/>
      <c r="I316" s="58">
        <v>1846912.220069</v>
      </c>
      <c r="J316" s="59"/>
      <c r="K316" s="59"/>
      <c r="L316" s="59"/>
      <c r="M316" s="10">
        <v>1107158.5319285817</v>
      </c>
      <c r="N316" s="10">
        <v>513845.22656717413</v>
      </c>
      <c r="O316" s="58">
        <v>142936.2299455936</v>
      </c>
      <c r="P316" s="59"/>
    </row>
    <row r="317" spans="2:16" ht="11.25" customHeight="1" x14ac:dyDescent="0.2">
      <c r="B317" s="27">
        <v>44348</v>
      </c>
      <c r="C317" s="28">
        <v>53724</v>
      </c>
      <c r="D317" s="10">
        <v>308</v>
      </c>
      <c r="E317" s="29">
        <v>9376</v>
      </c>
      <c r="F317" s="162"/>
      <c r="G317" s="59"/>
      <c r="H317" s="59"/>
      <c r="I317" s="58">
        <v>1745454.1690169999</v>
      </c>
      <c r="J317" s="59"/>
      <c r="K317" s="59"/>
      <c r="L317" s="59"/>
      <c r="M317" s="10">
        <v>1044563.3532095936</v>
      </c>
      <c r="N317" s="10">
        <v>483561.14076741983</v>
      </c>
      <c r="O317" s="58">
        <v>133942.37940277925</v>
      </c>
      <c r="P317" s="59"/>
    </row>
    <row r="318" spans="2:16" ht="11.25" customHeight="1" x14ac:dyDescent="0.2">
      <c r="B318" s="27">
        <v>44348</v>
      </c>
      <c r="C318" s="28">
        <v>53752</v>
      </c>
      <c r="D318" s="10">
        <v>309</v>
      </c>
      <c r="E318" s="29">
        <v>9404</v>
      </c>
      <c r="F318" s="162"/>
      <c r="G318" s="59"/>
      <c r="H318" s="59"/>
      <c r="I318" s="58">
        <v>1645472.2269600001</v>
      </c>
      <c r="J318" s="59"/>
      <c r="K318" s="59"/>
      <c r="L318" s="59"/>
      <c r="M318" s="10">
        <v>983220.70356113615</v>
      </c>
      <c r="N318" s="10">
        <v>454118.02375166776</v>
      </c>
      <c r="O318" s="58">
        <v>125305.56717964853</v>
      </c>
      <c r="P318" s="59"/>
    </row>
    <row r="319" spans="2:16" ht="11.25" customHeight="1" x14ac:dyDescent="0.2">
      <c r="B319" s="27">
        <v>44348</v>
      </c>
      <c r="C319" s="28">
        <v>53783</v>
      </c>
      <c r="D319" s="10">
        <v>310</v>
      </c>
      <c r="E319" s="29">
        <v>9435</v>
      </c>
      <c r="F319" s="162"/>
      <c r="G319" s="59"/>
      <c r="H319" s="59"/>
      <c r="I319" s="58">
        <v>1552543.3134039999</v>
      </c>
      <c r="J319" s="59"/>
      <c r="K319" s="59"/>
      <c r="L319" s="59"/>
      <c r="M319" s="10">
        <v>926119.359120387</v>
      </c>
      <c r="N319" s="10">
        <v>426656.90613796026</v>
      </c>
      <c r="O319" s="58">
        <v>117229.5308015206</v>
      </c>
      <c r="P319" s="59"/>
    </row>
    <row r="320" spans="2:16" ht="11.25" customHeight="1" x14ac:dyDescent="0.2">
      <c r="B320" s="27">
        <v>44348</v>
      </c>
      <c r="C320" s="28">
        <v>53813</v>
      </c>
      <c r="D320" s="10">
        <v>311</v>
      </c>
      <c r="E320" s="29">
        <v>9465</v>
      </c>
      <c r="F320" s="162"/>
      <c r="G320" s="59"/>
      <c r="H320" s="59"/>
      <c r="I320" s="58">
        <v>1461165.8888429999</v>
      </c>
      <c r="J320" s="59"/>
      <c r="K320" s="59"/>
      <c r="L320" s="59"/>
      <c r="M320" s="10">
        <v>870180.45171671908</v>
      </c>
      <c r="N320" s="10">
        <v>399899.54254283733</v>
      </c>
      <c r="O320" s="58">
        <v>109427.18766407759</v>
      </c>
      <c r="P320" s="59"/>
    </row>
    <row r="321" spans="2:16" ht="11.25" customHeight="1" x14ac:dyDescent="0.2">
      <c r="B321" s="27">
        <v>44348</v>
      </c>
      <c r="C321" s="28">
        <v>53844</v>
      </c>
      <c r="D321" s="10">
        <v>312</v>
      </c>
      <c r="E321" s="29">
        <v>9496</v>
      </c>
      <c r="F321" s="162"/>
      <c r="G321" s="59"/>
      <c r="H321" s="59"/>
      <c r="I321" s="58">
        <v>1372811.742784</v>
      </c>
      <c r="J321" s="59"/>
      <c r="K321" s="59"/>
      <c r="L321" s="59"/>
      <c r="M321" s="10">
        <v>816175.51561750611</v>
      </c>
      <c r="N321" s="10">
        <v>374127.16211224638</v>
      </c>
      <c r="O321" s="58">
        <v>101941.3051849793</v>
      </c>
      <c r="P321" s="59"/>
    </row>
    <row r="322" spans="2:16" ht="11.25" customHeight="1" x14ac:dyDescent="0.2">
      <c r="B322" s="27">
        <v>44348</v>
      </c>
      <c r="C322" s="28">
        <v>53874</v>
      </c>
      <c r="D322" s="10">
        <v>313</v>
      </c>
      <c r="E322" s="29">
        <v>9526</v>
      </c>
      <c r="F322" s="162"/>
      <c r="G322" s="59"/>
      <c r="H322" s="59"/>
      <c r="I322" s="58">
        <v>1293652.3960140001</v>
      </c>
      <c r="J322" s="59"/>
      <c r="K322" s="59"/>
      <c r="L322" s="59"/>
      <c r="M322" s="10">
        <v>767850.61149009073</v>
      </c>
      <c r="N322" s="10">
        <v>351109.17565583432</v>
      </c>
      <c r="O322" s="58">
        <v>95277.249800419886</v>
      </c>
      <c r="P322" s="59"/>
    </row>
    <row r="323" spans="2:16" ht="11.25" customHeight="1" x14ac:dyDescent="0.2">
      <c r="B323" s="27">
        <v>44348</v>
      </c>
      <c r="C323" s="28">
        <v>53905</v>
      </c>
      <c r="D323" s="10">
        <v>314</v>
      </c>
      <c r="E323" s="29">
        <v>9557</v>
      </c>
      <c r="F323" s="162"/>
      <c r="G323" s="59"/>
      <c r="H323" s="59"/>
      <c r="I323" s="58">
        <v>1215424.2888539999</v>
      </c>
      <c r="J323" s="59"/>
      <c r="K323" s="59"/>
      <c r="L323" s="59"/>
      <c r="M323" s="10">
        <v>720194.54453076213</v>
      </c>
      <c r="N323" s="10">
        <v>328480.32738038927</v>
      </c>
      <c r="O323" s="58">
        <v>88759.126156856379</v>
      </c>
      <c r="P323" s="59"/>
    </row>
    <row r="324" spans="2:16" ht="11.25" customHeight="1" x14ac:dyDescent="0.2">
      <c r="B324" s="27">
        <v>44348</v>
      </c>
      <c r="C324" s="28">
        <v>53936</v>
      </c>
      <c r="D324" s="10">
        <v>315</v>
      </c>
      <c r="E324" s="29">
        <v>9588</v>
      </c>
      <c r="F324" s="162"/>
      <c r="G324" s="59"/>
      <c r="H324" s="59"/>
      <c r="I324" s="58">
        <v>1139568.74049</v>
      </c>
      <c r="J324" s="59"/>
      <c r="K324" s="59"/>
      <c r="L324" s="59"/>
      <c r="M324" s="10">
        <v>674101.39045249531</v>
      </c>
      <c r="N324" s="10">
        <v>306675.3385832574</v>
      </c>
      <c r="O324" s="58">
        <v>82516.18218071686</v>
      </c>
      <c r="P324" s="59"/>
    </row>
    <row r="325" spans="2:16" ht="11.25" customHeight="1" x14ac:dyDescent="0.2">
      <c r="B325" s="27">
        <v>44348</v>
      </c>
      <c r="C325" s="28">
        <v>53966</v>
      </c>
      <c r="D325" s="10">
        <v>316</v>
      </c>
      <c r="E325" s="29">
        <v>9618</v>
      </c>
      <c r="F325" s="162"/>
      <c r="G325" s="59"/>
      <c r="H325" s="59"/>
      <c r="I325" s="58">
        <v>1067918.1819180001</v>
      </c>
      <c r="J325" s="59"/>
      <c r="K325" s="59"/>
      <c r="L325" s="59"/>
      <c r="M325" s="10">
        <v>630680.25770436181</v>
      </c>
      <c r="N325" s="10">
        <v>286215.16054039082</v>
      </c>
      <c r="O325" s="58">
        <v>76695.342329274587</v>
      </c>
      <c r="P325" s="59"/>
    </row>
    <row r="326" spans="2:16" ht="11.25" customHeight="1" x14ac:dyDescent="0.2">
      <c r="B326" s="27">
        <v>44348</v>
      </c>
      <c r="C326" s="28">
        <v>53997</v>
      </c>
      <c r="D326" s="10">
        <v>317</v>
      </c>
      <c r="E326" s="29">
        <v>9649</v>
      </c>
      <c r="F326" s="162"/>
      <c r="G326" s="59"/>
      <c r="H326" s="59"/>
      <c r="I326" s="58">
        <v>997720.97225700004</v>
      </c>
      <c r="J326" s="59"/>
      <c r="K326" s="59"/>
      <c r="L326" s="59"/>
      <c r="M326" s="10">
        <v>588224.53627912153</v>
      </c>
      <c r="N326" s="10">
        <v>266269.01192280516</v>
      </c>
      <c r="O326" s="58">
        <v>71048.285517746364</v>
      </c>
      <c r="P326" s="59"/>
    </row>
    <row r="327" spans="2:16" ht="11.25" customHeight="1" x14ac:dyDescent="0.2">
      <c r="B327" s="27">
        <v>44348</v>
      </c>
      <c r="C327" s="28">
        <v>54027</v>
      </c>
      <c r="D327" s="10">
        <v>318</v>
      </c>
      <c r="E327" s="29">
        <v>9679</v>
      </c>
      <c r="F327" s="162"/>
      <c r="G327" s="59"/>
      <c r="H327" s="59"/>
      <c r="I327" s="58">
        <v>929565.07238799997</v>
      </c>
      <c r="J327" s="59"/>
      <c r="K327" s="59"/>
      <c r="L327" s="59"/>
      <c r="M327" s="10">
        <v>547142.42665949231</v>
      </c>
      <c r="N327" s="10">
        <v>247062.96565318829</v>
      </c>
      <c r="O327" s="58">
        <v>65653.322517325316</v>
      </c>
      <c r="P327" s="59"/>
    </row>
    <row r="328" spans="2:16" ht="11.25" customHeight="1" x14ac:dyDescent="0.2">
      <c r="B328" s="27">
        <v>44348</v>
      </c>
      <c r="C328" s="28">
        <v>54058</v>
      </c>
      <c r="D328" s="10">
        <v>319</v>
      </c>
      <c r="E328" s="29">
        <v>9710</v>
      </c>
      <c r="F328" s="162"/>
      <c r="G328" s="59"/>
      <c r="H328" s="59"/>
      <c r="I328" s="58">
        <v>864723.042105</v>
      </c>
      <c r="J328" s="59"/>
      <c r="K328" s="59"/>
      <c r="L328" s="59"/>
      <c r="M328" s="10">
        <v>508113.11638303124</v>
      </c>
      <c r="N328" s="10">
        <v>228855.71216037727</v>
      </c>
      <c r="O328" s="58">
        <v>60557.429939897753</v>
      </c>
      <c r="P328" s="59"/>
    </row>
    <row r="329" spans="2:16" ht="11.25" customHeight="1" x14ac:dyDescent="0.2">
      <c r="B329" s="27">
        <v>44348</v>
      </c>
      <c r="C329" s="28">
        <v>54089</v>
      </c>
      <c r="D329" s="10">
        <v>320</v>
      </c>
      <c r="E329" s="29">
        <v>9741</v>
      </c>
      <c r="F329" s="162"/>
      <c r="G329" s="59"/>
      <c r="H329" s="59"/>
      <c r="I329" s="58">
        <v>801777.07143300003</v>
      </c>
      <c r="J329" s="59"/>
      <c r="K329" s="59"/>
      <c r="L329" s="59"/>
      <c r="M329" s="10">
        <v>470326.86441110191</v>
      </c>
      <c r="N329" s="10">
        <v>211297.92368031305</v>
      </c>
      <c r="O329" s="58">
        <v>55674.654128084527</v>
      </c>
      <c r="P329" s="59"/>
    </row>
    <row r="330" spans="2:16" ht="11.25" customHeight="1" x14ac:dyDescent="0.2">
      <c r="B330" s="27">
        <v>44348</v>
      </c>
      <c r="C330" s="28">
        <v>54118</v>
      </c>
      <c r="D330" s="10">
        <v>321</v>
      </c>
      <c r="E330" s="29">
        <v>9770</v>
      </c>
      <c r="F330" s="162"/>
      <c r="G330" s="59"/>
      <c r="H330" s="59"/>
      <c r="I330" s="58">
        <v>740673.70096199994</v>
      </c>
      <c r="J330" s="59"/>
      <c r="K330" s="59"/>
      <c r="L330" s="59"/>
      <c r="M330" s="10">
        <v>433793.87875899218</v>
      </c>
      <c r="N330" s="10">
        <v>194421.50689434126</v>
      </c>
      <c r="O330" s="58">
        <v>51024.898614265308</v>
      </c>
      <c r="P330" s="59"/>
    </row>
    <row r="331" spans="2:16" ht="11.25" customHeight="1" x14ac:dyDescent="0.2">
      <c r="B331" s="27">
        <v>44348</v>
      </c>
      <c r="C331" s="28">
        <v>54149</v>
      </c>
      <c r="D331" s="10">
        <v>322</v>
      </c>
      <c r="E331" s="29">
        <v>9801</v>
      </c>
      <c r="F331" s="162"/>
      <c r="G331" s="59"/>
      <c r="H331" s="59"/>
      <c r="I331" s="58">
        <v>681942.20025999995</v>
      </c>
      <c r="J331" s="59"/>
      <c r="K331" s="59"/>
      <c r="L331" s="59"/>
      <c r="M331" s="10">
        <v>398718.91651615035</v>
      </c>
      <c r="N331" s="10">
        <v>178246.83158816738</v>
      </c>
      <c r="O331" s="58">
        <v>46581.80188507928</v>
      </c>
      <c r="P331" s="59"/>
    </row>
    <row r="332" spans="2:16" ht="11.25" customHeight="1" x14ac:dyDescent="0.2">
      <c r="B332" s="27">
        <v>44348</v>
      </c>
      <c r="C332" s="28">
        <v>54179</v>
      </c>
      <c r="D332" s="10">
        <v>323</v>
      </c>
      <c r="E332" s="29">
        <v>9831</v>
      </c>
      <c r="F332" s="162"/>
      <c r="G332" s="59"/>
      <c r="H332" s="59"/>
      <c r="I332" s="58">
        <v>624354.569288</v>
      </c>
      <c r="J332" s="59"/>
      <c r="K332" s="59"/>
      <c r="L332" s="59"/>
      <c r="M332" s="10">
        <v>364449.30702786963</v>
      </c>
      <c r="N332" s="10">
        <v>162525.63608361452</v>
      </c>
      <c r="O332" s="58">
        <v>42299.226233719106</v>
      </c>
      <c r="P332" s="59"/>
    </row>
    <row r="333" spans="2:16" ht="11.25" customHeight="1" x14ac:dyDescent="0.2">
      <c r="B333" s="27">
        <v>44348</v>
      </c>
      <c r="C333" s="28">
        <v>54210</v>
      </c>
      <c r="D333" s="10">
        <v>324</v>
      </c>
      <c r="E333" s="29">
        <v>9862</v>
      </c>
      <c r="F333" s="162"/>
      <c r="G333" s="59"/>
      <c r="H333" s="59"/>
      <c r="I333" s="58">
        <v>571705.03900999995</v>
      </c>
      <c r="J333" s="59"/>
      <c r="K333" s="59"/>
      <c r="L333" s="59"/>
      <c r="M333" s="10">
        <v>333150.62590301788</v>
      </c>
      <c r="N333" s="10">
        <v>148190.19586804279</v>
      </c>
      <c r="O333" s="58">
        <v>38404.900142802675</v>
      </c>
      <c r="P333" s="59"/>
    </row>
    <row r="334" spans="2:16" ht="11.25" customHeight="1" x14ac:dyDescent="0.2">
      <c r="B334" s="27">
        <v>44348</v>
      </c>
      <c r="C334" s="28">
        <v>54240</v>
      </c>
      <c r="D334" s="10">
        <v>325</v>
      </c>
      <c r="E334" s="29">
        <v>9892</v>
      </c>
      <c r="F334" s="162"/>
      <c r="G334" s="59"/>
      <c r="H334" s="59"/>
      <c r="I334" s="58">
        <v>525472.90873699996</v>
      </c>
      <c r="J334" s="59"/>
      <c r="K334" s="59"/>
      <c r="L334" s="59"/>
      <c r="M334" s="10">
        <v>305707.08522141038</v>
      </c>
      <c r="N334" s="10">
        <v>135648.22339017899</v>
      </c>
      <c r="O334" s="58">
        <v>35010.423301451781</v>
      </c>
      <c r="P334" s="59"/>
    </row>
    <row r="335" spans="2:16" ht="11.25" customHeight="1" x14ac:dyDescent="0.2">
      <c r="B335" s="27">
        <v>44348</v>
      </c>
      <c r="C335" s="28">
        <v>54271</v>
      </c>
      <c r="D335" s="10">
        <v>326</v>
      </c>
      <c r="E335" s="29">
        <v>9923</v>
      </c>
      <c r="F335" s="162"/>
      <c r="G335" s="59"/>
      <c r="H335" s="59"/>
      <c r="I335" s="58">
        <v>483275.35915999999</v>
      </c>
      <c r="J335" s="59"/>
      <c r="K335" s="59"/>
      <c r="L335" s="59"/>
      <c r="M335" s="10">
        <v>280680.73499726225</v>
      </c>
      <c r="N335" s="10">
        <v>124226.80160028097</v>
      </c>
      <c r="O335" s="58">
        <v>31926.784071467035</v>
      </c>
      <c r="P335" s="59"/>
    </row>
    <row r="336" spans="2:16" ht="11.25" customHeight="1" x14ac:dyDescent="0.2">
      <c r="B336" s="27">
        <v>44348</v>
      </c>
      <c r="C336" s="28">
        <v>54302</v>
      </c>
      <c r="D336" s="10">
        <v>327</v>
      </c>
      <c r="E336" s="29">
        <v>9954</v>
      </c>
      <c r="F336" s="162"/>
      <c r="G336" s="59"/>
      <c r="H336" s="59"/>
      <c r="I336" s="58">
        <v>442047.14978500002</v>
      </c>
      <c r="J336" s="59"/>
      <c r="K336" s="59"/>
      <c r="L336" s="59"/>
      <c r="M336" s="10">
        <v>256300.42515100565</v>
      </c>
      <c r="N336" s="10">
        <v>113147.80105705677</v>
      </c>
      <c r="O336" s="58">
        <v>28956.26942970671</v>
      </c>
      <c r="P336" s="59"/>
    </row>
    <row r="337" spans="2:16" ht="11.25" customHeight="1" x14ac:dyDescent="0.2">
      <c r="B337" s="27">
        <v>44348</v>
      </c>
      <c r="C337" s="28">
        <v>54332</v>
      </c>
      <c r="D337" s="10">
        <v>328</v>
      </c>
      <c r="E337" s="29">
        <v>9984</v>
      </c>
      <c r="F337" s="162"/>
      <c r="G337" s="59"/>
      <c r="H337" s="59"/>
      <c r="I337" s="58">
        <v>404989.60531499999</v>
      </c>
      <c r="J337" s="59"/>
      <c r="K337" s="59"/>
      <c r="L337" s="59"/>
      <c r="M337" s="10">
        <v>234428.91028717958</v>
      </c>
      <c r="N337" s="10">
        <v>103237.55908874526</v>
      </c>
      <c r="O337" s="58">
        <v>26311.784403918089</v>
      </c>
      <c r="P337" s="59"/>
    </row>
    <row r="338" spans="2:16" ht="11.25" customHeight="1" x14ac:dyDescent="0.2">
      <c r="B338" s="27">
        <v>44348</v>
      </c>
      <c r="C338" s="28">
        <v>54363</v>
      </c>
      <c r="D338" s="10">
        <v>329</v>
      </c>
      <c r="E338" s="29">
        <v>10015</v>
      </c>
      <c r="F338" s="162"/>
      <c r="G338" s="59"/>
      <c r="H338" s="59"/>
      <c r="I338" s="58">
        <v>368697.41585500003</v>
      </c>
      <c r="J338" s="59"/>
      <c r="K338" s="59"/>
      <c r="L338" s="59"/>
      <c r="M338" s="10">
        <v>213059.13772219568</v>
      </c>
      <c r="N338" s="10">
        <v>93588.140164410172</v>
      </c>
      <c r="O338" s="58">
        <v>23751.443582222353</v>
      </c>
      <c r="P338" s="59"/>
    </row>
    <row r="339" spans="2:16" ht="11.25" customHeight="1" x14ac:dyDescent="0.2">
      <c r="B339" s="27">
        <v>44348</v>
      </c>
      <c r="C339" s="28">
        <v>54393</v>
      </c>
      <c r="D339" s="10">
        <v>330</v>
      </c>
      <c r="E339" s="29">
        <v>10045</v>
      </c>
      <c r="F339" s="162"/>
      <c r="G339" s="59"/>
      <c r="H339" s="59"/>
      <c r="I339" s="58">
        <v>336706.58600499999</v>
      </c>
      <c r="J339" s="59"/>
      <c r="K339" s="59"/>
      <c r="L339" s="59"/>
      <c r="M339" s="10">
        <v>194253.22737040574</v>
      </c>
      <c r="N339" s="10">
        <v>85117.461328143225</v>
      </c>
      <c r="O339" s="58">
        <v>21513.146730979159</v>
      </c>
      <c r="P339" s="59"/>
    </row>
    <row r="340" spans="2:16" ht="11.25" customHeight="1" x14ac:dyDescent="0.2">
      <c r="B340" s="27">
        <v>44348</v>
      </c>
      <c r="C340" s="28">
        <v>54424</v>
      </c>
      <c r="D340" s="10">
        <v>331</v>
      </c>
      <c r="E340" s="29">
        <v>10076</v>
      </c>
      <c r="F340" s="162"/>
      <c r="G340" s="59"/>
      <c r="H340" s="59"/>
      <c r="I340" s="58">
        <v>306359.51957</v>
      </c>
      <c r="J340" s="59"/>
      <c r="K340" s="59"/>
      <c r="L340" s="59"/>
      <c r="M340" s="10">
        <v>176445.58280005289</v>
      </c>
      <c r="N340" s="10">
        <v>77117.91913276269</v>
      </c>
      <c r="O340" s="58">
        <v>19408.733613617813</v>
      </c>
      <c r="P340" s="59"/>
    </row>
    <row r="341" spans="2:16" ht="11.25" customHeight="1" x14ac:dyDescent="0.2">
      <c r="B341" s="27">
        <v>44348</v>
      </c>
      <c r="C341" s="28">
        <v>54455</v>
      </c>
      <c r="D341" s="10">
        <v>332</v>
      </c>
      <c r="E341" s="29">
        <v>10107</v>
      </c>
      <c r="F341" s="162"/>
      <c r="G341" s="59"/>
      <c r="H341" s="59"/>
      <c r="I341" s="58">
        <v>275970.645946</v>
      </c>
      <c r="J341" s="59"/>
      <c r="K341" s="59"/>
      <c r="L341" s="59"/>
      <c r="M341" s="10">
        <v>158673.74788016544</v>
      </c>
      <c r="N341" s="10">
        <v>69174.126657044631</v>
      </c>
      <c r="O341" s="58">
        <v>17335.732667694036</v>
      </c>
      <c r="P341" s="59"/>
    </row>
    <row r="342" spans="2:16" ht="11.25" customHeight="1" x14ac:dyDescent="0.2">
      <c r="B342" s="27">
        <v>44348</v>
      </c>
      <c r="C342" s="28">
        <v>54483</v>
      </c>
      <c r="D342" s="10">
        <v>333</v>
      </c>
      <c r="E342" s="29">
        <v>10135</v>
      </c>
      <c r="F342" s="162"/>
      <c r="G342" s="59"/>
      <c r="H342" s="59"/>
      <c r="I342" s="58">
        <v>246954.97244899999</v>
      </c>
      <c r="J342" s="59"/>
      <c r="K342" s="59"/>
      <c r="L342" s="59"/>
      <c r="M342" s="10">
        <v>141773.18234056479</v>
      </c>
      <c r="N342" s="10">
        <v>61664.300439881816</v>
      </c>
      <c r="O342" s="58">
        <v>15394.561983405423</v>
      </c>
      <c r="P342" s="59"/>
    </row>
    <row r="343" spans="2:16" ht="11.25" customHeight="1" x14ac:dyDescent="0.2">
      <c r="B343" s="27">
        <v>44348</v>
      </c>
      <c r="C343" s="28">
        <v>54514</v>
      </c>
      <c r="D343" s="10">
        <v>334</v>
      </c>
      <c r="E343" s="29">
        <v>10166</v>
      </c>
      <c r="F343" s="162"/>
      <c r="G343" s="59"/>
      <c r="H343" s="59"/>
      <c r="I343" s="58">
        <v>219520.09134399999</v>
      </c>
      <c r="J343" s="59"/>
      <c r="K343" s="59"/>
      <c r="L343" s="59"/>
      <c r="M343" s="10">
        <v>125809.47979821842</v>
      </c>
      <c r="N343" s="10">
        <v>54581.715386392927</v>
      </c>
      <c r="O343" s="58">
        <v>13568.671482770953</v>
      </c>
      <c r="P343" s="59"/>
    </row>
    <row r="344" spans="2:16" ht="11.25" customHeight="1" x14ac:dyDescent="0.2">
      <c r="B344" s="27">
        <v>44348</v>
      </c>
      <c r="C344" s="28">
        <v>54544</v>
      </c>
      <c r="D344" s="10">
        <v>335</v>
      </c>
      <c r="E344" s="29">
        <v>10196</v>
      </c>
      <c r="F344" s="162"/>
      <c r="G344" s="59"/>
      <c r="H344" s="59"/>
      <c r="I344" s="58">
        <v>192226.04183599999</v>
      </c>
      <c r="J344" s="59"/>
      <c r="K344" s="59"/>
      <c r="L344" s="59"/>
      <c r="M344" s="10">
        <v>109986.11848311026</v>
      </c>
      <c r="N344" s="10">
        <v>47599.397636791771</v>
      </c>
      <c r="O344" s="58">
        <v>11784.405754151356</v>
      </c>
      <c r="P344" s="59"/>
    </row>
    <row r="345" spans="2:16" ht="11.25" customHeight="1" x14ac:dyDescent="0.2">
      <c r="B345" s="27">
        <v>44348</v>
      </c>
      <c r="C345" s="28">
        <v>54575</v>
      </c>
      <c r="D345" s="10">
        <v>336</v>
      </c>
      <c r="E345" s="29">
        <v>10227</v>
      </c>
      <c r="F345" s="162"/>
      <c r="G345" s="59"/>
      <c r="H345" s="59"/>
      <c r="I345" s="58">
        <v>166694.62422200001</v>
      </c>
      <c r="J345" s="59"/>
      <c r="K345" s="59"/>
      <c r="L345" s="59"/>
      <c r="M345" s="10">
        <v>95216.020337354523</v>
      </c>
      <c r="N345" s="10">
        <v>41102.449057280872</v>
      </c>
      <c r="O345" s="58">
        <v>10132.825181585216</v>
      </c>
      <c r="P345" s="59"/>
    </row>
    <row r="346" spans="2:16" ht="11.25" customHeight="1" x14ac:dyDescent="0.2">
      <c r="B346" s="27">
        <v>44348</v>
      </c>
      <c r="C346" s="28">
        <v>54605</v>
      </c>
      <c r="D346" s="10">
        <v>337</v>
      </c>
      <c r="E346" s="29">
        <v>10257</v>
      </c>
      <c r="F346" s="162"/>
      <c r="G346" s="59"/>
      <c r="H346" s="59"/>
      <c r="I346" s="58">
        <v>142081.27681499999</v>
      </c>
      <c r="J346" s="59"/>
      <c r="K346" s="59"/>
      <c r="L346" s="59"/>
      <c r="M346" s="10">
        <v>81023.657329230802</v>
      </c>
      <c r="N346" s="10">
        <v>34889.864619173633</v>
      </c>
      <c r="O346" s="58">
        <v>8566.0029173732037</v>
      </c>
      <c r="P346" s="59"/>
    </row>
    <row r="347" spans="2:16" ht="11.25" customHeight="1" x14ac:dyDescent="0.2">
      <c r="B347" s="27">
        <v>44348</v>
      </c>
      <c r="C347" s="28">
        <v>54636</v>
      </c>
      <c r="D347" s="10">
        <v>338</v>
      </c>
      <c r="E347" s="29">
        <v>10288</v>
      </c>
      <c r="F347" s="162"/>
      <c r="G347" s="59"/>
      <c r="H347" s="59"/>
      <c r="I347" s="58">
        <v>119198.15</v>
      </c>
      <c r="J347" s="59"/>
      <c r="K347" s="59"/>
      <c r="L347" s="59"/>
      <c r="M347" s="10">
        <v>67858.97349521787</v>
      </c>
      <c r="N347" s="10">
        <v>29146.661686772004</v>
      </c>
      <c r="O347" s="58">
        <v>7125.6481386437326</v>
      </c>
      <c r="P347" s="59"/>
    </row>
    <row r="348" spans="2:16" ht="11.25" customHeight="1" x14ac:dyDescent="0.2">
      <c r="B348" s="27">
        <v>44348</v>
      </c>
      <c r="C348" s="28">
        <v>54667</v>
      </c>
      <c r="D348" s="10">
        <v>339</v>
      </c>
      <c r="E348" s="29">
        <v>10319</v>
      </c>
      <c r="F348" s="162"/>
      <c r="G348" s="59"/>
      <c r="H348" s="59"/>
      <c r="I348" s="58">
        <v>99545.19</v>
      </c>
      <c r="J348" s="59"/>
      <c r="K348" s="59"/>
      <c r="L348" s="59"/>
      <c r="M348" s="10">
        <v>56574.513711344785</v>
      </c>
      <c r="N348" s="10">
        <v>24237.981897261936</v>
      </c>
      <c r="O348" s="58">
        <v>5900.4974851689894</v>
      </c>
      <c r="P348" s="59"/>
    </row>
    <row r="349" spans="2:16" ht="11.25" customHeight="1" x14ac:dyDescent="0.2">
      <c r="B349" s="27">
        <v>44348</v>
      </c>
      <c r="C349" s="28">
        <v>54697</v>
      </c>
      <c r="D349" s="10">
        <v>340</v>
      </c>
      <c r="E349" s="29">
        <v>10349</v>
      </c>
      <c r="F349" s="162"/>
      <c r="G349" s="59"/>
      <c r="H349" s="59"/>
      <c r="I349" s="58">
        <v>79866.009999999995</v>
      </c>
      <c r="J349" s="59"/>
      <c r="K349" s="59"/>
      <c r="L349" s="59"/>
      <c r="M349" s="10">
        <v>45315.742295066513</v>
      </c>
      <c r="N349" s="10">
        <v>19366.649503360077</v>
      </c>
      <c r="O349" s="58">
        <v>4695.2935446347046</v>
      </c>
      <c r="P349" s="59"/>
    </row>
    <row r="350" spans="2:16" ht="11.25" customHeight="1" x14ac:dyDescent="0.2">
      <c r="B350" s="27">
        <v>44348</v>
      </c>
      <c r="C350" s="28">
        <v>54728</v>
      </c>
      <c r="D350" s="10">
        <v>341</v>
      </c>
      <c r="E350" s="29">
        <v>10380</v>
      </c>
      <c r="F350" s="162"/>
      <c r="G350" s="59"/>
      <c r="H350" s="59"/>
      <c r="I350" s="58">
        <v>60772.49</v>
      </c>
      <c r="J350" s="59"/>
      <c r="K350" s="59"/>
      <c r="L350" s="59"/>
      <c r="M350" s="10">
        <v>34423.650206534337</v>
      </c>
      <c r="N350" s="10">
        <v>14674.266679313349</v>
      </c>
      <c r="O350" s="58">
        <v>3542.5931881286638</v>
      </c>
      <c r="P350" s="59"/>
    </row>
    <row r="351" spans="2:16" ht="11.25" customHeight="1" x14ac:dyDescent="0.2">
      <c r="B351" s="27">
        <v>44348</v>
      </c>
      <c r="C351" s="28">
        <v>54758</v>
      </c>
      <c r="D351" s="10">
        <v>342</v>
      </c>
      <c r="E351" s="29">
        <v>10410</v>
      </c>
      <c r="F351" s="162"/>
      <c r="G351" s="59"/>
      <c r="H351" s="59"/>
      <c r="I351" s="58">
        <v>47790.91</v>
      </c>
      <c r="J351" s="59"/>
      <c r="K351" s="59"/>
      <c r="L351" s="59"/>
      <c r="M351" s="10">
        <v>27025.998585757843</v>
      </c>
      <c r="N351" s="10">
        <v>11492.407167393587</v>
      </c>
      <c r="O351" s="58">
        <v>2763.0704841556412</v>
      </c>
      <c r="P351" s="59"/>
    </row>
    <row r="352" spans="2:16" ht="11.25" customHeight="1" x14ac:dyDescent="0.2">
      <c r="B352" s="27">
        <v>44348</v>
      </c>
      <c r="C352" s="28">
        <v>54789</v>
      </c>
      <c r="D352" s="10">
        <v>343</v>
      </c>
      <c r="E352" s="29">
        <v>10441</v>
      </c>
      <c r="F352" s="162"/>
      <c r="G352" s="59"/>
      <c r="H352" s="59"/>
      <c r="I352" s="58">
        <v>41276.120000000003</v>
      </c>
      <c r="J352" s="59"/>
      <c r="K352" s="59"/>
      <c r="L352" s="59"/>
      <c r="M352" s="10">
        <v>23302.262754454954</v>
      </c>
      <c r="N352" s="10">
        <v>9883.7429612165179</v>
      </c>
      <c r="O352" s="58">
        <v>2366.2412520770108</v>
      </c>
      <c r="P352" s="59"/>
    </row>
    <row r="353" spans="2:16" ht="11.25" customHeight="1" x14ac:dyDescent="0.2">
      <c r="B353" s="27">
        <v>44348</v>
      </c>
      <c r="C353" s="28">
        <v>54820</v>
      </c>
      <c r="D353" s="10">
        <v>344</v>
      </c>
      <c r="E353" s="29">
        <v>10472</v>
      </c>
      <c r="F353" s="162"/>
      <c r="G353" s="59"/>
      <c r="H353" s="59"/>
      <c r="I353" s="58">
        <v>35258.559999999998</v>
      </c>
      <c r="J353" s="59"/>
      <c r="K353" s="59"/>
      <c r="L353" s="59"/>
      <c r="M353" s="10">
        <v>19871.31367701849</v>
      </c>
      <c r="N353" s="10">
        <v>8407.0575295707604</v>
      </c>
      <c r="O353" s="58">
        <v>2004.186893738545</v>
      </c>
      <c r="P353" s="59"/>
    </row>
    <row r="354" spans="2:16" ht="11.25" customHeight="1" x14ac:dyDescent="0.2">
      <c r="B354" s="27">
        <v>44348</v>
      </c>
      <c r="C354" s="28">
        <v>54848</v>
      </c>
      <c r="D354" s="10">
        <v>345</v>
      </c>
      <c r="E354" s="29">
        <v>10500</v>
      </c>
      <c r="F354" s="162"/>
      <c r="G354" s="59"/>
      <c r="H354" s="59"/>
      <c r="I354" s="58">
        <v>30135.03</v>
      </c>
      <c r="J354" s="59"/>
      <c r="K354" s="59"/>
      <c r="L354" s="59"/>
      <c r="M354" s="10">
        <v>16957.731666597272</v>
      </c>
      <c r="N354" s="10">
        <v>7157.9113498569468</v>
      </c>
      <c r="O354" s="58">
        <v>1699.8692786748477</v>
      </c>
      <c r="P354" s="59"/>
    </row>
    <row r="355" spans="2:16" ht="11.25" customHeight="1" x14ac:dyDescent="0.2">
      <c r="B355" s="27">
        <v>44348</v>
      </c>
      <c r="C355" s="28">
        <v>54879</v>
      </c>
      <c r="D355" s="10">
        <v>346</v>
      </c>
      <c r="E355" s="29">
        <v>10531</v>
      </c>
      <c r="F355" s="162"/>
      <c r="G355" s="59"/>
      <c r="H355" s="59"/>
      <c r="I355" s="58">
        <v>25003.08</v>
      </c>
      <c r="J355" s="59"/>
      <c r="K355" s="59"/>
      <c r="L355" s="59"/>
      <c r="M355" s="10">
        <v>14045.992112752368</v>
      </c>
      <c r="N355" s="10">
        <v>5913.7787122412192</v>
      </c>
      <c r="O355" s="58">
        <v>1398.4627372796429</v>
      </c>
      <c r="P355" s="59"/>
    </row>
    <row r="356" spans="2:16" ht="11.25" customHeight="1" x14ac:dyDescent="0.2">
      <c r="B356" s="27">
        <v>44348</v>
      </c>
      <c r="C356" s="28">
        <v>54909</v>
      </c>
      <c r="D356" s="10">
        <v>347</v>
      </c>
      <c r="E356" s="29">
        <v>10561</v>
      </c>
      <c r="F356" s="162"/>
      <c r="G356" s="59"/>
      <c r="H356" s="59"/>
      <c r="I356" s="58">
        <v>19863.419999999998</v>
      </c>
      <c r="J356" s="59"/>
      <c r="K356" s="59"/>
      <c r="L356" s="59"/>
      <c r="M356" s="10">
        <v>11140.366937686687</v>
      </c>
      <c r="N356" s="10">
        <v>4678.8800595075118</v>
      </c>
      <c r="O356" s="58">
        <v>1101.9041663199123</v>
      </c>
      <c r="P356" s="59"/>
    </row>
    <row r="357" spans="2:16" ht="11.25" customHeight="1" x14ac:dyDescent="0.2">
      <c r="B357" s="27">
        <v>44348</v>
      </c>
      <c r="C357" s="28">
        <v>54940</v>
      </c>
      <c r="D357" s="10">
        <v>348</v>
      </c>
      <c r="E357" s="29">
        <v>10592</v>
      </c>
      <c r="F357" s="162"/>
      <c r="G357" s="59"/>
      <c r="H357" s="59"/>
      <c r="I357" s="58">
        <v>16013.4</v>
      </c>
      <c r="J357" s="59"/>
      <c r="K357" s="59"/>
      <c r="L357" s="59"/>
      <c r="M357" s="10">
        <v>8965.8568635568554</v>
      </c>
      <c r="N357" s="10">
        <v>3756.0235866831931</v>
      </c>
      <c r="O357" s="58">
        <v>880.81934267577833</v>
      </c>
      <c r="P357" s="59"/>
    </row>
    <row r="358" spans="2:16" ht="11.25" customHeight="1" x14ac:dyDescent="0.2">
      <c r="B358" s="27">
        <v>44348</v>
      </c>
      <c r="C358" s="28">
        <v>54970</v>
      </c>
      <c r="D358" s="10">
        <v>349</v>
      </c>
      <c r="E358" s="29">
        <v>10622</v>
      </c>
      <c r="F358" s="162"/>
      <c r="G358" s="59"/>
      <c r="H358" s="59"/>
      <c r="I358" s="58">
        <v>12156.9</v>
      </c>
      <c r="J358" s="59"/>
      <c r="K358" s="59"/>
      <c r="L358" s="59"/>
      <c r="M358" s="10">
        <v>6795.4411204994412</v>
      </c>
      <c r="N358" s="10">
        <v>2839.7749948101414</v>
      </c>
      <c r="O358" s="58">
        <v>663.22142359540317</v>
      </c>
      <c r="P358" s="59"/>
    </row>
    <row r="359" spans="2:16" ht="11.25" customHeight="1" x14ac:dyDescent="0.2">
      <c r="B359" s="27">
        <v>44348</v>
      </c>
      <c r="C359" s="28">
        <v>55001</v>
      </c>
      <c r="D359" s="10">
        <v>350</v>
      </c>
      <c r="E359" s="29">
        <v>10653</v>
      </c>
      <c r="F359" s="162"/>
      <c r="G359" s="59"/>
      <c r="H359" s="59"/>
      <c r="I359" s="58">
        <v>8293.39</v>
      </c>
      <c r="J359" s="59"/>
      <c r="K359" s="59"/>
      <c r="L359" s="59"/>
      <c r="M359" s="10">
        <v>4627.9608599996836</v>
      </c>
      <c r="N359" s="10">
        <v>1929.079150176276</v>
      </c>
      <c r="O359" s="58">
        <v>448.62273886729099</v>
      </c>
      <c r="P359" s="59"/>
    </row>
    <row r="360" spans="2:16" ht="11.25" customHeight="1" x14ac:dyDescent="0.2">
      <c r="B360" s="27">
        <v>44348</v>
      </c>
      <c r="C360" s="28">
        <v>55032</v>
      </c>
      <c r="D360" s="10">
        <v>351</v>
      </c>
      <c r="E360" s="29">
        <v>10684</v>
      </c>
      <c r="F360" s="162"/>
      <c r="G360" s="59"/>
      <c r="H360" s="59"/>
      <c r="I360" s="58">
        <v>5971.14</v>
      </c>
      <c r="J360" s="59"/>
      <c r="K360" s="59"/>
      <c r="L360" s="59"/>
      <c r="M360" s="10">
        <v>3326.4241230241341</v>
      </c>
      <c r="N360" s="10">
        <v>1383.0315395020336</v>
      </c>
      <c r="O360" s="58">
        <v>320.27271325724502</v>
      </c>
      <c r="P360" s="59"/>
    </row>
    <row r="361" spans="2:16" ht="11.25" customHeight="1" x14ac:dyDescent="0.2">
      <c r="B361" s="27">
        <v>44348</v>
      </c>
      <c r="C361" s="28">
        <v>55062</v>
      </c>
      <c r="D361" s="10">
        <v>352</v>
      </c>
      <c r="E361" s="29">
        <v>10714</v>
      </c>
      <c r="F361" s="162"/>
      <c r="G361" s="59"/>
      <c r="H361" s="59"/>
      <c r="I361" s="58">
        <v>4492.58</v>
      </c>
      <c r="J361" s="59"/>
      <c r="K361" s="59"/>
      <c r="L361" s="59"/>
      <c r="M361" s="10">
        <v>2498.6345874778949</v>
      </c>
      <c r="N361" s="10">
        <v>1036.3035297215226</v>
      </c>
      <c r="O361" s="58">
        <v>238.99615593929002</v>
      </c>
      <c r="P361" s="59"/>
    </row>
    <row r="362" spans="2:16" ht="11.25" customHeight="1" x14ac:dyDescent="0.2">
      <c r="B362" s="27">
        <v>44348</v>
      </c>
      <c r="C362" s="28">
        <v>55093</v>
      </c>
      <c r="D362" s="10">
        <v>353</v>
      </c>
      <c r="E362" s="29">
        <v>10745</v>
      </c>
      <c r="F362" s="162"/>
      <c r="G362" s="59"/>
      <c r="H362" s="59"/>
      <c r="I362" s="58">
        <v>3010.42</v>
      </c>
      <c r="J362" s="59"/>
      <c r="K362" s="59"/>
      <c r="L362" s="59"/>
      <c r="M362" s="10">
        <v>1671.4631166826584</v>
      </c>
      <c r="N362" s="10">
        <v>691.47283072912671</v>
      </c>
      <c r="O362" s="58">
        <v>158.79458127814902</v>
      </c>
      <c r="P362" s="59"/>
    </row>
    <row r="363" spans="2:16" ht="11.25" customHeight="1" x14ac:dyDescent="0.2">
      <c r="B363" s="27">
        <v>44348</v>
      </c>
      <c r="C363" s="28">
        <v>55123</v>
      </c>
      <c r="D363" s="10">
        <v>354</v>
      </c>
      <c r="E363" s="29">
        <v>10775</v>
      </c>
      <c r="F363" s="162"/>
      <c r="G363" s="59"/>
      <c r="H363" s="59"/>
      <c r="I363" s="58">
        <v>1524.65</v>
      </c>
      <c r="J363" s="59"/>
      <c r="K363" s="59"/>
      <c r="L363" s="59"/>
      <c r="M363" s="10">
        <v>845.13565740543413</v>
      </c>
      <c r="N363" s="10">
        <v>348.76630136316425</v>
      </c>
      <c r="O363" s="58">
        <v>79.764777313564238</v>
      </c>
      <c r="P363" s="59"/>
    </row>
    <row r="364" spans="2:16" ht="11.25" customHeight="1" x14ac:dyDescent="0.2">
      <c r="B364" s="27">
        <v>44348</v>
      </c>
      <c r="C364" s="28">
        <v>55154</v>
      </c>
      <c r="D364" s="10">
        <v>355</v>
      </c>
      <c r="E364" s="29">
        <v>10806</v>
      </c>
      <c r="F364" s="162"/>
      <c r="G364" s="59"/>
      <c r="H364" s="59"/>
      <c r="I364" s="58">
        <v>764.91</v>
      </c>
      <c r="J364" s="59"/>
      <c r="K364" s="59"/>
      <c r="L364" s="59"/>
      <c r="M364" s="10">
        <v>423.28159516047145</v>
      </c>
      <c r="N364" s="10">
        <v>174.23346285592118</v>
      </c>
      <c r="O364" s="58">
        <v>39.679375576176533</v>
      </c>
      <c r="P364" s="59"/>
    </row>
    <row r="365" spans="2:16" ht="11.25" customHeight="1" x14ac:dyDescent="0.2">
      <c r="B365" s="27">
        <v>44348</v>
      </c>
      <c r="C365" s="28">
        <v>55185</v>
      </c>
      <c r="D365" s="10">
        <v>356</v>
      </c>
      <c r="E365" s="29">
        <v>10837</v>
      </c>
      <c r="F365" s="162"/>
      <c r="G365" s="59"/>
      <c r="H365" s="59"/>
      <c r="I365" s="58">
        <v>0</v>
      </c>
      <c r="J365" s="59"/>
      <c r="K365" s="59"/>
      <c r="L365" s="59"/>
      <c r="M365" s="10">
        <v>0</v>
      </c>
      <c r="N365" s="10">
        <v>0</v>
      </c>
      <c r="O365" s="58">
        <v>0</v>
      </c>
      <c r="P365" s="59"/>
    </row>
    <row r="366" spans="2:16" ht="11.25" customHeight="1" x14ac:dyDescent="0.2">
      <c r="B366" s="27">
        <v>44348</v>
      </c>
      <c r="C366" s="28">
        <v>55213</v>
      </c>
      <c r="D366" s="10">
        <v>357</v>
      </c>
      <c r="E366" s="29">
        <v>10865</v>
      </c>
      <c r="F366" s="162"/>
      <c r="G366" s="59"/>
      <c r="H366" s="59"/>
      <c r="I366" s="58">
        <v>0</v>
      </c>
      <c r="J366" s="59"/>
      <c r="K366" s="59"/>
      <c r="L366" s="59"/>
      <c r="M366" s="10">
        <v>0</v>
      </c>
      <c r="N366" s="10">
        <v>0</v>
      </c>
      <c r="O366" s="58">
        <v>0</v>
      </c>
      <c r="P366" s="59"/>
    </row>
    <row r="367" spans="2:16" ht="15" customHeight="1" x14ac:dyDescent="0.2">
      <c r="B367" s="30"/>
      <c r="C367" s="31"/>
      <c r="D367" s="31"/>
      <c r="E367" s="30"/>
      <c r="F367" s="159"/>
      <c r="G367" s="160"/>
      <c r="H367" s="160"/>
      <c r="I367" s="161">
        <v>1443889778397.5239</v>
      </c>
      <c r="J367" s="160"/>
      <c r="K367" s="160"/>
      <c r="L367" s="160"/>
      <c r="M367" s="32">
        <v>1285744389401.3708</v>
      </c>
      <c r="N367" s="32">
        <v>1096493225537.7683</v>
      </c>
      <c r="O367" s="161">
        <v>869883447888.82935</v>
      </c>
      <c r="P367" s="160"/>
    </row>
  </sheetData>
  <mergeCells count="1084">
    <mergeCell ref="F11:H11"/>
    <mergeCell ref="I11:L11"/>
    <mergeCell ref="O11:P11"/>
    <mergeCell ref="F12:H12"/>
    <mergeCell ref="I12:L12"/>
    <mergeCell ref="O12:P12"/>
    <mergeCell ref="F9:H9"/>
    <mergeCell ref="I9:L9"/>
    <mergeCell ref="O9:P9"/>
    <mergeCell ref="F10:H10"/>
    <mergeCell ref="I10:L10"/>
    <mergeCell ref="O10:P10"/>
    <mergeCell ref="K2:O2"/>
    <mergeCell ref="B4:P4"/>
    <mergeCell ref="B6:F6"/>
    <mergeCell ref="B8:D8"/>
    <mergeCell ref="E8:H8"/>
    <mergeCell ref="I8:P8"/>
    <mergeCell ref="H6:K6"/>
    <mergeCell ref="F17:H17"/>
    <mergeCell ref="I17:L17"/>
    <mergeCell ref="O17:P17"/>
    <mergeCell ref="F18:H18"/>
    <mergeCell ref="I18:L18"/>
    <mergeCell ref="O18:P18"/>
    <mergeCell ref="F15:H15"/>
    <mergeCell ref="I15:L15"/>
    <mergeCell ref="O15:P15"/>
    <mergeCell ref="F16:H16"/>
    <mergeCell ref="I16:L16"/>
    <mergeCell ref="O16:P16"/>
    <mergeCell ref="F13:H13"/>
    <mergeCell ref="I13:L13"/>
    <mergeCell ref="O13:P13"/>
    <mergeCell ref="F14:H14"/>
    <mergeCell ref="I14:L14"/>
    <mergeCell ref="O14:P14"/>
    <mergeCell ref="F23:H23"/>
    <mergeCell ref="I23:L23"/>
    <mergeCell ref="O23:P23"/>
    <mergeCell ref="F24:H24"/>
    <mergeCell ref="I24:L24"/>
    <mergeCell ref="O24:P24"/>
    <mergeCell ref="F21:H21"/>
    <mergeCell ref="I21:L21"/>
    <mergeCell ref="O21:P21"/>
    <mergeCell ref="F22:H22"/>
    <mergeCell ref="I22:L22"/>
    <mergeCell ref="O22:P22"/>
    <mergeCell ref="F19:H19"/>
    <mergeCell ref="I19:L19"/>
    <mergeCell ref="O19:P19"/>
    <mergeCell ref="F20:H20"/>
    <mergeCell ref="I20:L20"/>
    <mergeCell ref="O20:P20"/>
    <mergeCell ref="F29:H29"/>
    <mergeCell ref="I29:L29"/>
    <mergeCell ref="O29:P29"/>
    <mergeCell ref="F30:H30"/>
    <mergeCell ref="I30:L30"/>
    <mergeCell ref="O30:P30"/>
    <mergeCell ref="F27:H27"/>
    <mergeCell ref="I27:L27"/>
    <mergeCell ref="O27:P27"/>
    <mergeCell ref="F28:H28"/>
    <mergeCell ref="I28:L28"/>
    <mergeCell ref="O28:P28"/>
    <mergeCell ref="F25:H25"/>
    <mergeCell ref="I25:L25"/>
    <mergeCell ref="O25:P25"/>
    <mergeCell ref="F26:H26"/>
    <mergeCell ref="I26:L26"/>
    <mergeCell ref="O26:P26"/>
    <mergeCell ref="F35:H35"/>
    <mergeCell ref="I35:L35"/>
    <mergeCell ref="O35:P35"/>
    <mergeCell ref="F36:H36"/>
    <mergeCell ref="I36:L36"/>
    <mergeCell ref="O36:P36"/>
    <mergeCell ref="F33:H33"/>
    <mergeCell ref="I33:L33"/>
    <mergeCell ref="O33:P33"/>
    <mergeCell ref="F34:H34"/>
    <mergeCell ref="I34:L34"/>
    <mergeCell ref="O34:P34"/>
    <mergeCell ref="F31:H31"/>
    <mergeCell ref="I31:L31"/>
    <mergeCell ref="O31:P31"/>
    <mergeCell ref="F32:H32"/>
    <mergeCell ref="I32:L32"/>
    <mergeCell ref="O32:P32"/>
    <mergeCell ref="F41:H41"/>
    <mergeCell ref="I41:L41"/>
    <mergeCell ref="O41:P41"/>
    <mergeCell ref="F42:H42"/>
    <mergeCell ref="I42:L42"/>
    <mergeCell ref="O42:P42"/>
    <mergeCell ref="F39:H39"/>
    <mergeCell ref="I39:L39"/>
    <mergeCell ref="O39:P39"/>
    <mergeCell ref="F40:H40"/>
    <mergeCell ref="I40:L40"/>
    <mergeCell ref="O40:P40"/>
    <mergeCell ref="F37:H37"/>
    <mergeCell ref="I37:L37"/>
    <mergeCell ref="O37:P37"/>
    <mergeCell ref="F38:H38"/>
    <mergeCell ref="I38:L38"/>
    <mergeCell ref="O38:P38"/>
    <mergeCell ref="F47:H47"/>
    <mergeCell ref="I47:L47"/>
    <mergeCell ref="O47:P47"/>
    <mergeCell ref="F48:H48"/>
    <mergeCell ref="I48:L48"/>
    <mergeCell ref="O48:P48"/>
    <mergeCell ref="F45:H45"/>
    <mergeCell ref="I45:L45"/>
    <mergeCell ref="O45:P45"/>
    <mergeCell ref="F46:H46"/>
    <mergeCell ref="I46:L46"/>
    <mergeCell ref="O46:P46"/>
    <mergeCell ref="F43:H43"/>
    <mergeCell ref="I43:L43"/>
    <mergeCell ref="O43:P43"/>
    <mergeCell ref="F44:H44"/>
    <mergeCell ref="I44:L44"/>
    <mergeCell ref="O44:P44"/>
    <mergeCell ref="F53:H53"/>
    <mergeCell ref="I53:L53"/>
    <mergeCell ref="O53:P53"/>
    <mergeCell ref="F54:H54"/>
    <mergeCell ref="I54:L54"/>
    <mergeCell ref="O54:P54"/>
    <mergeCell ref="F51:H51"/>
    <mergeCell ref="I51:L51"/>
    <mergeCell ref="O51:P51"/>
    <mergeCell ref="F52:H52"/>
    <mergeCell ref="I52:L52"/>
    <mergeCell ref="O52:P52"/>
    <mergeCell ref="F49:H49"/>
    <mergeCell ref="I49:L49"/>
    <mergeCell ref="O49:P49"/>
    <mergeCell ref="F50:H50"/>
    <mergeCell ref="I50:L50"/>
    <mergeCell ref="O50:P50"/>
    <mergeCell ref="F59:H59"/>
    <mergeCell ref="I59:L59"/>
    <mergeCell ref="O59:P59"/>
    <mergeCell ref="F60:H60"/>
    <mergeCell ref="I60:L60"/>
    <mergeCell ref="O60:P60"/>
    <mergeCell ref="F57:H57"/>
    <mergeCell ref="I57:L57"/>
    <mergeCell ref="O57:P57"/>
    <mergeCell ref="F58:H58"/>
    <mergeCell ref="I58:L58"/>
    <mergeCell ref="O58:P58"/>
    <mergeCell ref="F55:H55"/>
    <mergeCell ref="I55:L55"/>
    <mergeCell ref="O55:P55"/>
    <mergeCell ref="F56:H56"/>
    <mergeCell ref="I56:L56"/>
    <mergeCell ref="O56:P56"/>
    <mergeCell ref="F65:H65"/>
    <mergeCell ref="I65:L65"/>
    <mergeCell ref="O65:P65"/>
    <mergeCell ref="F66:H66"/>
    <mergeCell ref="I66:L66"/>
    <mergeCell ref="O66:P66"/>
    <mergeCell ref="F63:H63"/>
    <mergeCell ref="I63:L63"/>
    <mergeCell ref="O63:P63"/>
    <mergeCell ref="F64:H64"/>
    <mergeCell ref="I64:L64"/>
    <mergeCell ref="O64:P64"/>
    <mergeCell ref="F61:H61"/>
    <mergeCell ref="I61:L61"/>
    <mergeCell ref="O61:P61"/>
    <mergeCell ref="F62:H62"/>
    <mergeCell ref="I62:L62"/>
    <mergeCell ref="O62:P62"/>
    <mergeCell ref="F71:H71"/>
    <mergeCell ref="I71:L71"/>
    <mergeCell ref="O71:P71"/>
    <mergeCell ref="F72:H72"/>
    <mergeCell ref="I72:L72"/>
    <mergeCell ref="O72:P72"/>
    <mergeCell ref="F69:H69"/>
    <mergeCell ref="I69:L69"/>
    <mergeCell ref="O69:P69"/>
    <mergeCell ref="F70:H70"/>
    <mergeCell ref="I70:L70"/>
    <mergeCell ref="O70:P70"/>
    <mergeCell ref="F67:H67"/>
    <mergeCell ref="I67:L67"/>
    <mergeCell ref="O67:P67"/>
    <mergeCell ref="F68:H68"/>
    <mergeCell ref="I68:L68"/>
    <mergeCell ref="O68:P68"/>
    <mergeCell ref="F77:H77"/>
    <mergeCell ref="I77:L77"/>
    <mergeCell ref="O77:P77"/>
    <mergeCell ref="F78:H78"/>
    <mergeCell ref="I78:L78"/>
    <mergeCell ref="O78:P78"/>
    <mergeCell ref="F75:H75"/>
    <mergeCell ref="I75:L75"/>
    <mergeCell ref="O75:P75"/>
    <mergeCell ref="F76:H76"/>
    <mergeCell ref="I76:L76"/>
    <mergeCell ref="O76:P76"/>
    <mergeCell ref="F73:H73"/>
    <mergeCell ref="I73:L73"/>
    <mergeCell ref="O73:P73"/>
    <mergeCell ref="F74:H74"/>
    <mergeCell ref="I74:L74"/>
    <mergeCell ref="O74:P74"/>
    <mergeCell ref="F83:H83"/>
    <mergeCell ref="I83:L83"/>
    <mergeCell ref="O83:P83"/>
    <mergeCell ref="F84:H84"/>
    <mergeCell ref="I84:L84"/>
    <mergeCell ref="O84:P84"/>
    <mergeCell ref="F81:H81"/>
    <mergeCell ref="I81:L81"/>
    <mergeCell ref="O81:P81"/>
    <mergeCell ref="F82:H82"/>
    <mergeCell ref="I82:L82"/>
    <mergeCell ref="O82:P82"/>
    <mergeCell ref="F79:H79"/>
    <mergeCell ref="I79:L79"/>
    <mergeCell ref="O79:P79"/>
    <mergeCell ref="F80:H80"/>
    <mergeCell ref="I80:L80"/>
    <mergeCell ref="O80:P80"/>
    <mergeCell ref="F89:H89"/>
    <mergeCell ref="I89:L89"/>
    <mergeCell ref="O89:P89"/>
    <mergeCell ref="F90:H90"/>
    <mergeCell ref="I90:L90"/>
    <mergeCell ref="O90:P90"/>
    <mergeCell ref="F87:H87"/>
    <mergeCell ref="I87:L87"/>
    <mergeCell ref="O87:P87"/>
    <mergeCell ref="F88:H88"/>
    <mergeCell ref="I88:L88"/>
    <mergeCell ref="O88:P88"/>
    <mergeCell ref="F85:H85"/>
    <mergeCell ref="I85:L85"/>
    <mergeCell ref="O85:P85"/>
    <mergeCell ref="F86:H86"/>
    <mergeCell ref="I86:L86"/>
    <mergeCell ref="O86:P86"/>
    <mergeCell ref="F95:H95"/>
    <mergeCell ref="I95:L95"/>
    <mergeCell ref="O95:P95"/>
    <mergeCell ref="F96:H96"/>
    <mergeCell ref="I96:L96"/>
    <mergeCell ref="O96:P96"/>
    <mergeCell ref="F93:H93"/>
    <mergeCell ref="I93:L93"/>
    <mergeCell ref="O93:P93"/>
    <mergeCell ref="F94:H94"/>
    <mergeCell ref="I94:L94"/>
    <mergeCell ref="O94:P94"/>
    <mergeCell ref="F91:H91"/>
    <mergeCell ref="I91:L91"/>
    <mergeCell ref="O91:P91"/>
    <mergeCell ref="F92:H92"/>
    <mergeCell ref="I92:L92"/>
    <mergeCell ref="O92:P92"/>
    <mergeCell ref="F101:H101"/>
    <mergeCell ref="I101:L101"/>
    <mergeCell ref="O101:P101"/>
    <mergeCell ref="F102:H102"/>
    <mergeCell ref="I102:L102"/>
    <mergeCell ref="O102:P102"/>
    <mergeCell ref="F99:H99"/>
    <mergeCell ref="I99:L99"/>
    <mergeCell ref="O99:P99"/>
    <mergeCell ref="F100:H100"/>
    <mergeCell ref="I100:L100"/>
    <mergeCell ref="O100:P100"/>
    <mergeCell ref="F97:H97"/>
    <mergeCell ref="I97:L97"/>
    <mergeCell ref="O97:P97"/>
    <mergeCell ref="F98:H98"/>
    <mergeCell ref="I98:L98"/>
    <mergeCell ref="O98:P98"/>
    <mergeCell ref="F107:H107"/>
    <mergeCell ref="I107:L107"/>
    <mergeCell ref="O107:P107"/>
    <mergeCell ref="F108:H108"/>
    <mergeCell ref="I108:L108"/>
    <mergeCell ref="O108:P108"/>
    <mergeCell ref="F105:H105"/>
    <mergeCell ref="I105:L105"/>
    <mergeCell ref="O105:P105"/>
    <mergeCell ref="F106:H106"/>
    <mergeCell ref="I106:L106"/>
    <mergeCell ref="O106:P106"/>
    <mergeCell ref="F103:H103"/>
    <mergeCell ref="I103:L103"/>
    <mergeCell ref="O103:P103"/>
    <mergeCell ref="F104:H104"/>
    <mergeCell ref="I104:L104"/>
    <mergeCell ref="O104:P104"/>
    <mergeCell ref="F113:H113"/>
    <mergeCell ref="I113:L113"/>
    <mergeCell ref="O113:P113"/>
    <mergeCell ref="F114:H114"/>
    <mergeCell ref="I114:L114"/>
    <mergeCell ref="O114:P114"/>
    <mergeCell ref="F111:H111"/>
    <mergeCell ref="I111:L111"/>
    <mergeCell ref="O111:P111"/>
    <mergeCell ref="F112:H112"/>
    <mergeCell ref="I112:L112"/>
    <mergeCell ref="O112:P112"/>
    <mergeCell ref="F109:H109"/>
    <mergeCell ref="I109:L109"/>
    <mergeCell ref="O109:P109"/>
    <mergeCell ref="F110:H110"/>
    <mergeCell ref="I110:L110"/>
    <mergeCell ref="O110:P110"/>
    <mergeCell ref="F119:H119"/>
    <mergeCell ref="I119:L119"/>
    <mergeCell ref="O119:P119"/>
    <mergeCell ref="F120:H120"/>
    <mergeCell ref="I120:L120"/>
    <mergeCell ref="O120:P120"/>
    <mergeCell ref="F117:H117"/>
    <mergeCell ref="I117:L117"/>
    <mergeCell ref="O117:P117"/>
    <mergeCell ref="F118:H118"/>
    <mergeCell ref="I118:L118"/>
    <mergeCell ref="O118:P118"/>
    <mergeCell ref="F115:H115"/>
    <mergeCell ref="I115:L115"/>
    <mergeCell ref="O115:P115"/>
    <mergeCell ref="F116:H116"/>
    <mergeCell ref="I116:L116"/>
    <mergeCell ref="O116:P116"/>
    <mergeCell ref="F125:H125"/>
    <mergeCell ref="I125:L125"/>
    <mergeCell ref="O125:P125"/>
    <mergeCell ref="F126:H126"/>
    <mergeCell ref="I126:L126"/>
    <mergeCell ref="O126:P126"/>
    <mergeCell ref="F123:H123"/>
    <mergeCell ref="I123:L123"/>
    <mergeCell ref="O123:P123"/>
    <mergeCell ref="F124:H124"/>
    <mergeCell ref="I124:L124"/>
    <mergeCell ref="O124:P124"/>
    <mergeCell ref="F121:H121"/>
    <mergeCell ref="I121:L121"/>
    <mergeCell ref="O121:P121"/>
    <mergeCell ref="F122:H122"/>
    <mergeCell ref="I122:L122"/>
    <mergeCell ref="O122:P122"/>
    <mergeCell ref="F131:H131"/>
    <mergeCell ref="I131:L131"/>
    <mergeCell ref="O131:P131"/>
    <mergeCell ref="F132:H132"/>
    <mergeCell ref="I132:L132"/>
    <mergeCell ref="O132:P132"/>
    <mergeCell ref="F129:H129"/>
    <mergeCell ref="I129:L129"/>
    <mergeCell ref="O129:P129"/>
    <mergeCell ref="F130:H130"/>
    <mergeCell ref="I130:L130"/>
    <mergeCell ref="O130:P130"/>
    <mergeCell ref="F127:H127"/>
    <mergeCell ref="I127:L127"/>
    <mergeCell ref="O127:P127"/>
    <mergeCell ref="F128:H128"/>
    <mergeCell ref="I128:L128"/>
    <mergeCell ref="O128:P128"/>
    <mergeCell ref="F137:H137"/>
    <mergeCell ref="I137:L137"/>
    <mergeCell ref="O137:P137"/>
    <mergeCell ref="F138:H138"/>
    <mergeCell ref="I138:L138"/>
    <mergeCell ref="O138:P138"/>
    <mergeCell ref="F135:H135"/>
    <mergeCell ref="I135:L135"/>
    <mergeCell ref="O135:P135"/>
    <mergeCell ref="F136:H136"/>
    <mergeCell ref="I136:L136"/>
    <mergeCell ref="O136:P136"/>
    <mergeCell ref="F133:H133"/>
    <mergeCell ref="I133:L133"/>
    <mergeCell ref="O133:P133"/>
    <mergeCell ref="F134:H134"/>
    <mergeCell ref="I134:L134"/>
    <mergeCell ref="O134:P134"/>
    <mergeCell ref="F143:H143"/>
    <mergeCell ref="I143:L143"/>
    <mergeCell ref="O143:P143"/>
    <mergeCell ref="F144:H144"/>
    <mergeCell ref="I144:L144"/>
    <mergeCell ref="O144:P144"/>
    <mergeCell ref="F141:H141"/>
    <mergeCell ref="I141:L141"/>
    <mergeCell ref="O141:P141"/>
    <mergeCell ref="F142:H142"/>
    <mergeCell ref="I142:L142"/>
    <mergeCell ref="O142:P142"/>
    <mergeCell ref="F139:H139"/>
    <mergeCell ref="I139:L139"/>
    <mergeCell ref="O139:P139"/>
    <mergeCell ref="F140:H140"/>
    <mergeCell ref="I140:L140"/>
    <mergeCell ref="O140:P140"/>
    <mergeCell ref="F149:H149"/>
    <mergeCell ref="I149:L149"/>
    <mergeCell ref="O149:P149"/>
    <mergeCell ref="F150:H150"/>
    <mergeCell ref="I150:L150"/>
    <mergeCell ref="O150:P150"/>
    <mergeCell ref="F147:H147"/>
    <mergeCell ref="I147:L147"/>
    <mergeCell ref="O147:P147"/>
    <mergeCell ref="F148:H148"/>
    <mergeCell ref="I148:L148"/>
    <mergeCell ref="O148:P148"/>
    <mergeCell ref="F145:H145"/>
    <mergeCell ref="I145:L145"/>
    <mergeCell ref="O145:P145"/>
    <mergeCell ref="F146:H146"/>
    <mergeCell ref="I146:L146"/>
    <mergeCell ref="O146:P146"/>
    <mergeCell ref="F155:H155"/>
    <mergeCell ref="I155:L155"/>
    <mergeCell ref="O155:P155"/>
    <mergeCell ref="F156:H156"/>
    <mergeCell ref="I156:L156"/>
    <mergeCell ref="O156:P156"/>
    <mergeCell ref="F153:H153"/>
    <mergeCell ref="I153:L153"/>
    <mergeCell ref="O153:P153"/>
    <mergeCell ref="F154:H154"/>
    <mergeCell ref="I154:L154"/>
    <mergeCell ref="O154:P154"/>
    <mergeCell ref="F151:H151"/>
    <mergeCell ref="I151:L151"/>
    <mergeCell ref="O151:P151"/>
    <mergeCell ref="F152:H152"/>
    <mergeCell ref="I152:L152"/>
    <mergeCell ref="O152:P152"/>
    <mergeCell ref="F161:H161"/>
    <mergeCell ref="I161:L161"/>
    <mergeCell ref="O161:P161"/>
    <mergeCell ref="F162:H162"/>
    <mergeCell ref="I162:L162"/>
    <mergeCell ref="O162:P162"/>
    <mergeCell ref="F159:H159"/>
    <mergeCell ref="I159:L159"/>
    <mergeCell ref="O159:P159"/>
    <mergeCell ref="F160:H160"/>
    <mergeCell ref="I160:L160"/>
    <mergeCell ref="O160:P160"/>
    <mergeCell ref="F157:H157"/>
    <mergeCell ref="I157:L157"/>
    <mergeCell ref="O157:P157"/>
    <mergeCell ref="F158:H158"/>
    <mergeCell ref="I158:L158"/>
    <mergeCell ref="O158:P158"/>
    <mergeCell ref="F167:H167"/>
    <mergeCell ref="I167:L167"/>
    <mergeCell ref="O167:P167"/>
    <mergeCell ref="F168:H168"/>
    <mergeCell ref="I168:L168"/>
    <mergeCell ref="O168:P168"/>
    <mergeCell ref="F165:H165"/>
    <mergeCell ref="I165:L165"/>
    <mergeCell ref="O165:P165"/>
    <mergeCell ref="F166:H166"/>
    <mergeCell ref="I166:L166"/>
    <mergeCell ref="O166:P166"/>
    <mergeCell ref="F163:H163"/>
    <mergeCell ref="I163:L163"/>
    <mergeCell ref="O163:P163"/>
    <mergeCell ref="F164:H164"/>
    <mergeCell ref="I164:L164"/>
    <mergeCell ref="O164:P164"/>
    <mergeCell ref="F173:H173"/>
    <mergeCell ref="I173:L173"/>
    <mergeCell ref="O173:P173"/>
    <mergeCell ref="F174:H174"/>
    <mergeCell ref="I174:L174"/>
    <mergeCell ref="O174:P174"/>
    <mergeCell ref="F171:H171"/>
    <mergeCell ref="I171:L171"/>
    <mergeCell ref="O171:P171"/>
    <mergeCell ref="F172:H172"/>
    <mergeCell ref="I172:L172"/>
    <mergeCell ref="O172:P172"/>
    <mergeCell ref="F169:H169"/>
    <mergeCell ref="I169:L169"/>
    <mergeCell ref="O169:P169"/>
    <mergeCell ref="F170:H170"/>
    <mergeCell ref="I170:L170"/>
    <mergeCell ref="O170:P170"/>
    <mergeCell ref="F179:H179"/>
    <mergeCell ref="I179:L179"/>
    <mergeCell ref="O179:P179"/>
    <mergeCell ref="F180:H180"/>
    <mergeCell ref="I180:L180"/>
    <mergeCell ref="O180:P180"/>
    <mergeCell ref="F177:H177"/>
    <mergeCell ref="I177:L177"/>
    <mergeCell ref="O177:P177"/>
    <mergeCell ref="F178:H178"/>
    <mergeCell ref="I178:L178"/>
    <mergeCell ref="O178:P178"/>
    <mergeCell ref="F175:H175"/>
    <mergeCell ref="I175:L175"/>
    <mergeCell ref="O175:P175"/>
    <mergeCell ref="F176:H176"/>
    <mergeCell ref="I176:L176"/>
    <mergeCell ref="O176:P176"/>
    <mergeCell ref="F185:H185"/>
    <mergeCell ref="I185:L185"/>
    <mergeCell ref="O185:P185"/>
    <mergeCell ref="F186:H186"/>
    <mergeCell ref="I186:L186"/>
    <mergeCell ref="O186:P186"/>
    <mergeCell ref="F183:H183"/>
    <mergeCell ref="I183:L183"/>
    <mergeCell ref="O183:P183"/>
    <mergeCell ref="F184:H184"/>
    <mergeCell ref="I184:L184"/>
    <mergeCell ref="O184:P184"/>
    <mergeCell ref="F181:H181"/>
    <mergeCell ref="I181:L181"/>
    <mergeCell ref="O181:P181"/>
    <mergeCell ref="F182:H182"/>
    <mergeCell ref="I182:L182"/>
    <mergeCell ref="O182:P182"/>
    <mergeCell ref="F191:H191"/>
    <mergeCell ref="I191:L191"/>
    <mergeCell ref="O191:P191"/>
    <mergeCell ref="F192:H192"/>
    <mergeCell ref="I192:L192"/>
    <mergeCell ref="O192:P192"/>
    <mergeCell ref="F189:H189"/>
    <mergeCell ref="I189:L189"/>
    <mergeCell ref="O189:P189"/>
    <mergeCell ref="F190:H190"/>
    <mergeCell ref="I190:L190"/>
    <mergeCell ref="O190:P190"/>
    <mergeCell ref="F187:H187"/>
    <mergeCell ref="I187:L187"/>
    <mergeCell ref="O187:P187"/>
    <mergeCell ref="F188:H188"/>
    <mergeCell ref="I188:L188"/>
    <mergeCell ref="O188:P188"/>
    <mergeCell ref="F197:H197"/>
    <mergeCell ref="I197:L197"/>
    <mergeCell ref="O197:P197"/>
    <mergeCell ref="F198:H198"/>
    <mergeCell ref="I198:L198"/>
    <mergeCell ref="O198:P198"/>
    <mergeCell ref="F195:H195"/>
    <mergeCell ref="I195:L195"/>
    <mergeCell ref="O195:P195"/>
    <mergeCell ref="F196:H196"/>
    <mergeCell ref="I196:L196"/>
    <mergeCell ref="O196:P196"/>
    <mergeCell ref="F193:H193"/>
    <mergeCell ref="I193:L193"/>
    <mergeCell ref="O193:P193"/>
    <mergeCell ref="F194:H194"/>
    <mergeCell ref="I194:L194"/>
    <mergeCell ref="O194:P194"/>
    <mergeCell ref="F203:H203"/>
    <mergeCell ref="I203:L203"/>
    <mergeCell ref="O203:P203"/>
    <mergeCell ref="F204:H204"/>
    <mergeCell ref="I204:L204"/>
    <mergeCell ref="O204:P204"/>
    <mergeCell ref="F201:H201"/>
    <mergeCell ref="I201:L201"/>
    <mergeCell ref="O201:P201"/>
    <mergeCell ref="F202:H202"/>
    <mergeCell ref="I202:L202"/>
    <mergeCell ref="O202:P202"/>
    <mergeCell ref="F199:H199"/>
    <mergeCell ref="I199:L199"/>
    <mergeCell ref="O199:P199"/>
    <mergeCell ref="F200:H200"/>
    <mergeCell ref="I200:L200"/>
    <mergeCell ref="O200:P200"/>
    <mergeCell ref="F209:H209"/>
    <mergeCell ref="I209:L209"/>
    <mergeCell ref="O209:P209"/>
    <mergeCell ref="F210:H210"/>
    <mergeCell ref="I210:L210"/>
    <mergeCell ref="O210:P210"/>
    <mergeCell ref="F207:H207"/>
    <mergeCell ref="I207:L207"/>
    <mergeCell ref="O207:P207"/>
    <mergeCell ref="F208:H208"/>
    <mergeCell ref="I208:L208"/>
    <mergeCell ref="O208:P208"/>
    <mergeCell ref="F205:H205"/>
    <mergeCell ref="I205:L205"/>
    <mergeCell ref="O205:P205"/>
    <mergeCell ref="F206:H206"/>
    <mergeCell ref="I206:L206"/>
    <mergeCell ref="O206:P206"/>
    <mergeCell ref="F215:H215"/>
    <mergeCell ref="I215:L215"/>
    <mergeCell ref="O215:P215"/>
    <mergeCell ref="F216:H216"/>
    <mergeCell ref="I216:L216"/>
    <mergeCell ref="O216:P216"/>
    <mergeCell ref="F213:H213"/>
    <mergeCell ref="I213:L213"/>
    <mergeCell ref="O213:P213"/>
    <mergeCell ref="F214:H214"/>
    <mergeCell ref="I214:L214"/>
    <mergeCell ref="O214:P214"/>
    <mergeCell ref="F211:H211"/>
    <mergeCell ref="I211:L211"/>
    <mergeCell ref="O211:P211"/>
    <mergeCell ref="F212:H212"/>
    <mergeCell ref="I212:L212"/>
    <mergeCell ref="O212:P212"/>
    <mergeCell ref="F221:H221"/>
    <mergeCell ref="I221:L221"/>
    <mergeCell ref="O221:P221"/>
    <mergeCell ref="F222:H222"/>
    <mergeCell ref="I222:L222"/>
    <mergeCell ref="O222:P222"/>
    <mergeCell ref="F219:H219"/>
    <mergeCell ref="I219:L219"/>
    <mergeCell ref="O219:P219"/>
    <mergeCell ref="F220:H220"/>
    <mergeCell ref="I220:L220"/>
    <mergeCell ref="O220:P220"/>
    <mergeCell ref="F217:H217"/>
    <mergeCell ref="I217:L217"/>
    <mergeCell ref="O217:P217"/>
    <mergeCell ref="F218:H218"/>
    <mergeCell ref="I218:L218"/>
    <mergeCell ref="O218:P218"/>
    <mergeCell ref="F227:H227"/>
    <mergeCell ref="I227:L227"/>
    <mergeCell ref="O227:P227"/>
    <mergeCell ref="F228:H228"/>
    <mergeCell ref="I228:L228"/>
    <mergeCell ref="O228:P228"/>
    <mergeCell ref="F225:H225"/>
    <mergeCell ref="I225:L225"/>
    <mergeCell ref="O225:P225"/>
    <mergeCell ref="F226:H226"/>
    <mergeCell ref="I226:L226"/>
    <mergeCell ref="O226:P226"/>
    <mergeCell ref="F223:H223"/>
    <mergeCell ref="I223:L223"/>
    <mergeCell ref="O223:P223"/>
    <mergeCell ref="F224:H224"/>
    <mergeCell ref="I224:L224"/>
    <mergeCell ref="O224:P224"/>
    <mergeCell ref="F233:H233"/>
    <mergeCell ref="I233:L233"/>
    <mergeCell ref="O233:P233"/>
    <mergeCell ref="F234:H234"/>
    <mergeCell ref="I234:L234"/>
    <mergeCell ref="O234:P234"/>
    <mergeCell ref="F231:H231"/>
    <mergeCell ref="I231:L231"/>
    <mergeCell ref="O231:P231"/>
    <mergeCell ref="F232:H232"/>
    <mergeCell ref="I232:L232"/>
    <mergeCell ref="O232:P232"/>
    <mergeCell ref="F229:H229"/>
    <mergeCell ref="I229:L229"/>
    <mergeCell ref="O229:P229"/>
    <mergeCell ref="F230:H230"/>
    <mergeCell ref="I230:L230"/>
    <mergeCell ref="O230:P230"/>
    <mergeCell ref="F239:H239"/>
    <mergeCell ref="I239:L239"/>
    <mergeCell ref="O239:P239"/>
    <mergeCell ref="F240:H240"/>
    <mergeCell ref="I240:L240"/>
    <mergeCell ref="O240:P240"/>
    <mergeCell ref="F237:H237"/>
    <mergeCell ref="I237:L237"/>
    <mergeCell ref="O237:P237"/>
    <mergeCell ref="F238:H238"/>
    <mergeCell ref="I238:L238"/>
    <mergeCell ref="O238:P238"/>
    <mergeCell ref="F235:H235"/>
    <mergeCell ref="I235:L235"/>
    <mergeCell ref="O235:P235"/>
    <mergeCell ref="F236:H236"/>
    <mergeCell ref="I236:L236"/>
    <mergeCell ref="O236:P236"/>
    <mergeCell ref="F245:H245"/>
    <mergeCell ref="I245:L245"/>
    <mergeCell ref="O245:P245"/>
    <mergeCell ref="F246:H246"/>
    <mergeCell ref="I246:L246"/>
    <mergeCell ref="O246:P246"/>
    <mergeCell ref="F243:H243"/>
    <mergeCell ref="I243:L243"/>
    <mergeCell ref="O243:P243"/>
    <mergeCell ref="F244:H244"/>
    <mergeCell ref="I244:L244"/>
    <mergeCell ref="O244:P244"/>
    <mergeCell ref="F241:H241"/>
    <mergeCell ref="I241:L241"/>
    <mergeCell ref="O241:P241"/>
    <mergeCell ref="F242:H242"/>
    <mergeCell ref="I242:L242"/>
    <mergeCell ref="O242:P242"/>
    <mergeCell ref="F251:H251"/>
    <mergeCell ref="I251:L251"/>
    <mergeCell ref="O251:P251"/>
    <mergeCell ref="F252:H252"/>
    <mergeCell ref="I252:L252"/>
    <mergeCell ref="O252:P252"/>
    <mergeCell ref="F249:H249"/>
    <mergeCell ref="I249:L249"/>
    <mergeCell ref="O249:P249"/>
    <mergeCell ref="F250:H250"/>
    <mergeCell ref="I250:L250"/>
    <mergeCell ref="O250:P250"/>
    <mergeCell ref="F247:H247"/>
    <mergeCell ref="I247:L247"/>
    <mergeCell ref="O247:P247"/>
    <mergeCell ref="F248:H248"/>
    <mergeCell ref="I248:L248"/>
    <mergeCell ref="O248:P248"/>
    <mergeCell ref="F257:H257"/>
    <mergeCell ref="I257:L257"/>
    <mergeCell ref="O257:P257"/>
    <mergeCell ref="F258:H258"/>
    <mergeCell ref="I258:L258"/>
    <mergeCell ref="O258:P258"/>
    <mergeCell ref="F255:H255"/>
    <mergeCell ref="I255:L255"/>
    <mergeCell ref="O255:P255"/>
    <mergeCell ref="F256:H256"/>
    <mergeCell ref="I256:L256"/>
    <mergeCell ref="O256:P256"/>
    <mergeCell ref="F253:H253"/>
    <mergeCell ref="I253:L253"/>
    <mergeCell ref="O253:P253"/>
    <mergeCell ref="F254:H254"/>
    <mergeCell ref="I254:L254"/>
    <mergeCell ref="O254:P254"/>
    <mergeCell ref="F263:H263"/>
    <mergeCell ref="I263:L263"/>
    <mergeCell ref="O263:P263"/>
    <mergeCell ref="F264:H264"/>
    <mergeCell ref="I264:L264"/>
    <mergeCell ref="O264:P264"/>
    <mergeCell ref="F261:H261"/>
    <mergeCell ref="I261:L261"/>
    <mergeCell ref="O261:P261"/>
    <mergeCell ref="F262:H262"/>
    <mergeCell ref="I262:L262"/>
    <mergeCell ref="O262:P262"/>
    <mergeCell ref="F259:H259"/>
    <mergeCell ref="I259:L259"/>
    <mergeCell ref="O259:P259"/>
    <mergeCell ref="F260:H260"/>
    <mergeCell ref="I260:L260"/>
    <mergeCell ref="O260:P260"/>
    <mergeCell ref="F269:H269"/>
    <mergeCell ref="I269:L269"/>
    <mergeCell ref="O269:P269"/>
    <mergeCell ref="F270:H270"/>
    <mergeCell ref="I270:L270"/>
    <mergeCell ref="O270:P270"/>
    <mergeCell ref="F267:H267"/>
    <mergeCell ref="I267:L267"/>
    <mergeCell ref="O267:P267"/>
    <mergeCell ref="F268:H268"/>
    <mergeCell ref="I268:L268"/>
    <mergeCell ref="O268:P268"/>
    <mergeCell ref="F265:H265"/>
    <mergeCell ref="I265:L265"/>
    <mergeCell ref="O265:P265"/>
    <mergeCell ref="F266:H266"/>
    <mergeCell ref="I266:L266"/>
    <mergeCell ref="O266:P266"/>
    <mergeCell ref="F275:H275"/>
    <mergeCell ref="I275:L275"/>
    <mergeCell ref="O275:P275"/>
    <mergeCell ref="F276:H276"/>
    <mergeCell ref="I276:L276"/>
    <mergeCell ref="O276:P276"/>
    <mergeCell ref="F273:H273"/>
    <mergeCell ref="I273:L273"/>
    <mergeCell ref="O273:P273"/>
    <mergeCell ref="F274:H274"/>
    <mergeCell ref="I274:L274"/>
    <mergeCell ref="O274:P274"/>
    <mergeCell ref="F271:H271"/>
    <mergeCell ref="I271:L271"/>
    <mergeCell ref="O271:P271"/>
    <mergeCell ref="F272:H272"/>
    <mergeCell ref="I272:L272"/>
    <mergeCell ref="O272:P272"/>
    <mergeCell ref="F281:H281"/>
    <mergeCell ref="I281:L281"/>
    <mergeCell ref="O281:P281"/>
    <mergeCell ref="F282:H282"/>
    <mergeCell ref="I282:L282"/>
    <mergeCell ref="O282:P282"/>
    <mergeCell ref="F279:H279"/>
    <mergeCell ref="I279:L279"/>
    <mergeCell ref="O279:P279"/>
    <mergeCell ref="F280:H280"/>
    <mergeCell ref="I280:L280"/>
    <mergeCell ref="O280:P280"/>
    <mergeCell ref="F277:H277"/>
    <mergeCell ref="I277:L277"/>
    <mergeCell ref="O277:P277"/>
    <mergeCell ref="F278:H278"/>
    <mergeCell ref="I278:L278"/>
    <mergeCell ref="O278:P278"/>
    <mergeCell ref="F287:H287"/>
    <mergeCell ref="I287:L287"/>
    <mergeCell ref="O287:P287"/>
    <mergeCell ref="F288:H288"/>
    <mergeCell ref="I288:L288"/>
    <mergeCell ref="O288:P288"/>
    <mergeCell ref="F285:H285"/>
    <mergeCell ref="I285:L285"/>
    <mergeCell ref="O285:P285"/>
    <mergeCell ref="F286:H286"/>
    <mergeCell ref="I286:L286"/>
    <mergeCell ref="O286:P286"/>
    <mergeCell ref="F283:H283"/>
    <mergeCell ref="I283:L283"/>
    <mergeCell ref="O283:P283"/>
    <mergeCell ref="F284:H284"/>
    <mergeCell ref="I284:L284"/>
    <mergeCell ref="O284:P284"/>
    <mergeCell ref="F293:H293"/>
    <mergeCell ref="I293:L293"/>
    <mergeCell ref="O293:P293"/>
    <mergeCell ref="F294:H294"/>
    <mergeCell ref="I294:L294"/>
    <mergeCell ref="O294:P294"/>
    <mergeCell ref="F291:H291"/>
    <mergeCell ref="I291:L291"/>
    <mergeCell ref="O291:P291"/>
    <mergeCell ref="F292:H292"/>
    <mergeCell ref="I292:L292"/>
    <mergeCell ref="O292:P292"/>
    <mergeCell ref="F289:H289"/>
    <mergeCell ref="I289:L289"/>
    <mergeCell ref="O289:P289"/>
    <mergeCell ref="F290:H290"/>
    <mergeCell ref="I290:L290"/>
    <mergeCell ref="O290:P290"/>
    <mergeCell ref="F299:H299"/>
    <mergeCell ref="I299:L299"/>
    <mergeCell ref="O299:P299"/>
    <mergeCell ref="F300:H300"/>
    <mergeCell ref="I300:L300"/>
    <mergeCell ref="O300:P300"/>
    <mergeCell ref="F297:H297"/>
    <mergeCell ref="I297:L297"/>
    <mergeCell ref="O297:P297"/>
    <mergeCell ref="F298:H298"/>
    <mergeCell ref="I298:L298"/>
    <mergeCell ref="O298:P298"/>
    <mergeCell ref="F295:H295"/>
    <mergeCell ref="I295:L295"/>
    <mergeCell ref="O295:P295"/>
    <mergeCell ref="F296:H296"/>
    <mergeCell ref="I296:L296"/>
    <mergeCell ref="O296:P296"/>
    <mergeCell ref="F305:H305"/>
    <mergeCell ref="I305:L305"/>
    <mergeCell ref="O305:P305"/>
    <mergeCell ref="F306:H306"/>
    <mergeCell ref="I306:L306"/>
    <mergeCell ref="O306:P306"/>
    <mergeCell ref="F303:H303"/>
    <mergeCell ref="I303:L303"/>
    <mergeCell ref="O303:P303"/>
    <mergeCell ref="F304:H304"/>
    <mergeCell ref="I304:L304"/>
    <mergeCell ref="O304:P304"/>
    <mergeCell ref="F301:H301"/>
    <mergeCell ref="I301:L301"/>
    <mergeCell ref="O301:P301"/>
    <mergeCell ref="F302:H302"/>
    <mergeCell ref="I302:L302"/>
    <mergeCell ref="O302:P302"/>
    <mergeCell ref="F311:H311"/>
    <mergeCell ref="I311:L311"/>
    <mergeCell ref="O311:P311"/>
    <mergeCell ref="F312:H312"/>
    <mergeCell ref="I312:L312"/>
    <mergeCell ref="O312:P312"/>
    <mergeCell ref="F309:H309"/>
    <mergeCell ref="I309:L309"/>
    <mergeCell ref="O309:P309"/>
    <mergeCell ref="F310:H310"/>
    <mergeCell ref="I310:L310"/>
    <mergeCell ref="O310:P310"/>
    <mergeCell ref="F307:H307"/>
    <mergeCell ref="I307:L307"/>
    <mergeCell ref="O307:P307"/>
    <mergeCell ref="F308:H308"/>
    <mergeCell ref="I308:L308"/>
    <mergeCell ref="O308:P308"/>
    <mergeCell ref="F317:H317"/>
    <mergeCell ref="I317:L317"/>
    <mergeCell ref="O317:P317"/>
    <mergeCell ref="F318:H318"/>
    <mergeCell ref="I318:L318"/>
    <mergeCell ref="O318:P318"/>
    <mergeCell ref="F315:H315"/>
    <mergeCell ref="I315:L315"/>
    <mergeCell ref="O315:P315"/>
    <mergeCell ref="F316:H316"/>
    <mergeCell ref="I316:L316"/>
    <mergeCell ref="O316:P316"/>
    <mergeCell ref="F313:H313"/>
    <mergeCell ref="I313:L313"/>
    <mergeCell ref="O313:P313"/>
    <mergeCell ref="F314:H314"/>
    <mergeCell ref="I314:L314"/>
    <mergeCell ref="O314:P314"/>
    <mergeCell ref="F323:H323"/>
    <mergeCell ref="I323:L323"/>
    <mergeCell ref="O323:P323"/>
    <mergeCell ref="F324:H324"/>
    <mergeCell ref="I324:L324"/>
    <mergeCell ref="O324:P324"/>
    <mergeCell ref="F321:H321"/>
    <mergeCell ref="I321:L321"/>
    <mergeCell ref="O321:P321"/>
    <mergeCell ref="F322:H322"/>
    <mergeCell ref="I322:L322"/>
    <mergeCell ref="O322:P322"/>
    <mergeCell ref="F319:H319"/>
    <mergeCell ref="I319:L319"/>
    <mergeCell ref="O319:P319"/>
    <mergeCell ref="F320:H320"/>
    <mergeCell ref="I320:L320"/>
    <mergeCell ref="O320:P320"/>
    <mergeCell ref="F329:H329"/>
    <mergeCell ref="I329:L329"/>
    <mergeCell ref="O329:P329"/>
    <mergeCell ref="F330:H330"/>
    <mergeCell ref="I330:L330"/>
    <mergeCell ref="O330:P330"/>
    <mergeCell ref="F327:H327"/>
    <mergeCell ref="I327:L327"/>
    <mergeCell ref="O327:P327"/>
    <mergeCell ref="F328:H328"/>
    <mergeCell ref="I328:L328"/>
    <mergeCell ref="O328:P328"/>
    <mergeCell ref="F325:H325"/>
    <mergeCell ref="I325:L325"/>
    <mergeCell ref="O325:P325"/>
    <mergeCell ref="F326:H326"/>
    <mergeCell ref="I326:L326"/>
    <mergeCell ref="O326:P326"/>
    <mergeCell ref="F335:H335"/>
    <mergeCell ref="I335:L335"/>
    <mergeCell ref="O335:P335"/>
    <mergeCell ref="F336:H336"/>
    <mergeCell ref="I336:L336"/>
    <mergeCell ref="O336:P336"/>
    <mergeCell ref="F333:H333"/>
    <mergeCell ref="I333:L333"/>
    <mergeCell ref="O333:P333"/>
    <mergeCell ref="F334:H334"/>
    <mergeCell ref="I334:L334"/>
    <mergeCell ref="O334:P334"/>
    <mergeCell ref="F331:H331"/>
    <mergeCell ref="I331:L331"/>
    <mergeCell ref="O331:P331"/>
    <mergeCell ref="F332:H332"/>
    <mergeCell ref="I332:L332"/>
    <mergeCell ref="O332:P332"/>
    <mergeCell ref="F341:H341"/>
    <mergeCell ref="I341:L341"/>
    <mergeCell ref="O341:P341"/>
    <mergeCell ref="F342:H342"/>
    <mergeCell ref="I342:L342"/>
    <mergeCell ref="O342:P342"/>
    <mergeCell ref="F339:H339"/>
    <mergeCell ref="I339:L339"/>
    <mergeCell ref="O339:P339"/>
    <mergeCell ref="F340:H340"/>
    <mergeCell ref="I340:L340"/>
    <mergeCell ref="O340:P340"/>
    <mergeCell ref="F337:H337"/>
    <mergeCell ref="I337:L337"/>
    <mergeCell ref="O337:P337"/>
    <mergeCell ref="F338:H338"/>
    <mergeCell ref="I338:L338"/>
    <mergeCell ref="O338:P338"/>
    <mergeCell ref="F347:H347"/>
    <mergeCell ref="I347:L347"/>
    <mergeCell ref="O347:P347"/>
    <mergeCell ref="F348:H348"/>
    <mergeCell ref="I348:L348"/>
    <mergeCell ref="O348:P348"/>
    <mergeCell ref="F345:H345"/>
    <mergeCell ref="I345:L345"/>
    <mergeCell ref="O345:P345"/>
    <mergeCell ref="F346:H346"/>
    <mergeCell ref="I346:L346"/>
    <mergeCell ref="O346:P346"/>
    <mergeCell ref="F343:H343"/>
    <mergeCell ref="I343:L343"/>
    <mergeCell ref="O343:P343"/>
    <mergeCell ref="F344:H344"/>
    <mergeCell ref="I344:L344"/>
    <mergeCell ref="O344:P344"/>
    <mergeCell ref="F353:H353"/>
    <mergeCell ref="I353:L353"/>
    <mergeCell ref="O353:P353"/>
    <mergeCell ref="F354:H354"/>
    <mergeCell ref="I354:L354"/>
    <mergeCell ref="O354:P354"/>
    <mergeCell ref="F351:H351"/>
    <mergeCell ref="I351:L351"/>
    <mergeCell ref="O351:P351"/>
    <mergeCell ref="F352:H352"/>
    <mergeCell ref="I352:L352"/>
    <mergeCell ref="O352:P352"/>
    <mergeCell ref="F349:H349"/>
    <mergeCell ref="I349:L349"/>
    <mergeCell ref="O349:P349"/>
    <mergeCell ref="F350:H350"/>
    <mergeCell ref="I350:L350"/>
    <mergeCell ref="O350:P350"/>
    <mergeCell ref="F359:H359"/>
    <mergeCell ref="I359:L359"/>
    <mergeCell ref="O359:P359"/>
    <mergeCell ref="F360:H360"/>
    <mergeCell ref="I360:L360"/>
    <mergeCell ref="O360:P360"/>
    <mergeCell ref="F357:H357"/>
    <mergeCell ref="I357:L357"/>
    <mergeCell ref="O357:P357"/>
    <mergeCell ref="F358:H358"/>
    <mergeCell ref="I358:L358"/>
    <mergeCell ref="O358:P358"/>
    <mergeCell ref="F355:H355"/>
    <mergeCell ref="I355:L355"/>
    <mergeCell ref="O355:P355"/>
    <mergeCell ref="F356:H356"/>
    <mergeCell ref="I356:L356"/>
    <mergeCell ref="O356:P356"/>
    <mergeCell ref="F367:H367"/>
    <mergeCell ref="I367:L367"/>
    <mergeCell ref="O367:P367"/>
    <mergeCell ref="F365:H365"/>
    <mergeCell ref="I365:L365"/>
    <mergeCell ref="O365:P365"/>
    <mergeCell ref="F366:H366"/>
    <mergeCell ref="I366:L366"/>
    <mergeCell ref="O366:P366"/>
    <mergeCell ref="F363:H363"/>
    <mergeCell ref="I363:L363"/>
    <mergeCell ref="O363:P363"/>
    <mergeCell ref="F364:H364"/>
    <mergeCell ref="I364:L364"/>
    <mergeCell ref="O364:P364"/>
    <mergeCell ref="F361:H361"/>
    <mergeCell ref="I361:L361"/>
    <mergeCell ref="O361:P361"/>
    <mergeCell ref="F362:H362"/>
    <mergeCell ref="I362:L362"/>
    <mergeCell ref="O362:P362"/>
  </mergeCells>
  <pageMargins left="0.44313725490196088" right="0.44313725490196088" top="0.44313725490196088" bottom="0.44313725490196088" header="0.50980392156862753" footer="0.50980392156862753"/>
  <pageSetup paperSize="9"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view="pageBreakPreview" zoomScale="60" zoomScaleNormal="100" workbookViewId="0">
      <selection activeCell="K2" sqref="K2"/>
    </sheetView>
  </sheetViews>
  <sheetFormatPr defaultRowHeight="12.75" x14ac:dyDescent="0.2"/>
  <cols>
    <col min="1" max="1" width="1" customWidth="1"/>
    <col min="2" max="2" width="142" customWidth="1"/>
  </cols>
  <sheetData>
    <row r="1" ht="1.5" customHeight="1" x14ac:dyDescent="0.2"/>
    <row r="2" ht="409.6" customHeight="1" x14ac:dyDescent="0.2"/>
  </sheetData>
  <pageMargins left="0.44313725490196088" right="0.44313725490196088" top="0.44313725490196088" bottom="0.44313725490196088" header="0.50980392156862753" footer="0.50980392156862753"/>
  <pageSetup paperSize="9" orientation="landscape" r:id="rId1"/>
  <headerFooter alignWithMargins="0">
    <oddFooter>&amp;R&amp;1#&amp;"Calibri"&amp;10&amp;K0000FFClassification :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6154-FAC2-4563-9C54-943CE2859548}">
  <sheetPr>
    <tabColor rgb="FF002060"/>
  </sheetPr>
  <dimension ref="A1:J112"/>
  <sheetViews>
    <sheetView view="pageBreakPreview" zoomScale="60" zoomScaleNormal="100" workbookViewId="0">
      <selection activeCell="A2" sqref="A2"/>
    </sheetView>
  </sheetViews>
  <sheetFormatPr defaultRowHeight="15" x14ac:dyDescent="0.25"/>
  <cols>
    <col min="1" max="1" width="13.28515625" style="215" customWidth="1"/>
    <col min="2" max="2" width="60.5703125" style="215" bestFit="1" customWidth="1"/>
    <col min="3" max="7" width="41" style="215" customWidth="1"/>
    <col min="8" max="8" width="7.28515625" style="215" customWidth="1"/>
    <col min="9" max="9" width="92" style="215" customWidth="1"/>
    <col min="10" max="10" width="47.7109375" style="215" customWidth="1"/>
    <col min="11" max="16384" width="9.140625" style="175"/>
  </cols>
  <sheetData>
    <row r="1" spans="1:10" x14ac:dyDescent="0.25">
      <c r="A1" s="299" t="s">
        <v>2281</v>
      </c>
      <c r="B1" s="299"/>
    </row>
    <row r="2" spans="1:10" ht="31.5" x14ac:dyDescent="0.25">
      <c r="A2" s="174" t="s">
        <v>2282</v>
      </c>
      <c r="B2" s="174"/>
      <c r="C2" s="209"/>
      <c r="D2" s="209"/>
      <c r="E2" s="209"/>
      <c r="F2" s="210" t="s">
        <v>1735</v>
      </c>
      <c r="G2" s="254"/>
      <c r="H2" s="209"/>
      <c r="I2" s="174"/>
      <c r="J2" s="209"/>
    </row>
    <row r="3" spans="1:10" ht="15.75" thickBot="1" x14ac:dyDescent="0.3">
      <c r="A3" s="209"/>
      <c r="B3" s="211"/>
      <c r="C3" s="211"/>
      <c r="D3" s="209"/>
      <c r="E3" s="209"/>
      <c r="F3" s="209"/>
      <c r="G3" s="209"/>
      <c r="H3" s="209"/>
    </row>
    <row r="4" spans="1:10" ht="19.5" thickBot="1" x14ac:dyDescent="0.3">
      <c r="A4" s="212"/>
      <c r="B4" s="213" t="s">
        <v>0</v>
      </c>
      <c r="C4" s="214" t="s">
        <v>1848</v>
      </c>
      <c r="D4" s="212"/>
      <c r="E4" s="212"/>
      <c r="F4" s="209"/>
      <c r="G4" s="209"/>
      <c r="H4" s="209"/>
      <c r="I4" s="223" t="s">
        <v>2283</v>
      </c>
      <c r="J4" s="296" t="s">
        <v>2261</v>
      </c>
    </row>
    <row r="5" spans="1:10" ht="15.75" thickBot="1" x14ac:dyDescent="0.3">
      <c r="H5" s="209"/>
      <c r="I5" s="300" t="s">
        <v>2263</v>
      </c>
      <c r="J5" s="215" t="s">
        <v>45</v>
      </c>
    </row>
    <row r="6" spans="1:10" ht="18.75" x14ac:dyDescent="0.25">
      <c r="A6" s="216"/>
      <c r="B6" s="217" t="s">
        <v>2284</v>
      </c>
      <c r="C6" s="216"/>
      <c r="E6" s="218"/>
      <c r="F6" s="218"/>
      <c r="G6" s="218"/>
      <c r="H6" s="209"/>
      <c r="I6" s="300" t="s">
        <v>2265</v>
      </c>
      <c r="J6" s="215" t="s">
        <v>2266</v>
      </c>
    </row>
    <row r="7" spans="1:10" x14ac:dyDescent="0.25">
      <c r="B7" s="219" t="s">
        <v>2285</v>
      </c>
      <c r="H7" s="209"/>
      <c r="I7" s="300" t="s">
        <v>2268</v>
      </c>
      <c r="J7" s="215" t="s">
        <v>2269</v>
      </c>
    </row>
    <row r="8" spans="1:10" x14ac:dyDescent="0.25">
      <c r="B8" s="219" t="s">
        <v>749</v>
      </c>
      <c r="H8" s="209"/>
      <c r="I8" s="300" t="s">
        <v>2286</v>
      </c>
      <c r="J8" s="215" t="s">
        <v>2287</v>
      </c>
    </row>
    <row r="9" spans="1:10" ht="15.75" thickBot="1" x14ac:dyDescent="0.3">
      <c r="B9" s="221" t="s">
        <v>750</v>
      </c>
      <c r="H9" s="209"/>
    </row>
    <row r="10" spans="1:10" x14ac:dyDescent="0.25">
      <c r="B10" s="222"/>
      <c r="H10" s="209"/>
      <c r="I10" s="301" t="s">
        <v>2288</v>
      </c>
    </row>
    <row r="11" spans="1:10" x14ac:dyDescent="0.25">
      <c r="B11" s="222"/>
      <c r="H11" s="209"/>
      <c r="I11" s="301" t="s">
        <v>2289</v>
      </c>
    </row>
    <row r="12" spans="1:10" ht="37.5" x14ac:dyDescent="0.25">
      <c r="A12" s="223" t="s">
        <v>5</v>
      </c>
      <c r="B12" s="223" t="s">
        <v>748</v>
      </c>
      <c r="C12" s="224"/>
      <c r="D12" s="224"/>
      <c r="E12" s="224"/>
      <c r="F12" s="224"/>
      <c r="G12" s="224"/>
      <c r="H12" s="209"/>
    </row>
    <row r="13" spans="1:10" x14ac:dyDescent="0.25">
      <c r="A13" s="232"/>
      <c r="B13" s="233" t="s">
        <v>751</v>
      </c>
      <c r="C13" s="232" t="s">
        <v>752</v>
      </c>
      <c r="D13" s="232" t="s">
        <v>753</v>
      </c>
      <c r="E13" s="234"/>
      <c r="F13" s="235"/>
      <c r="G13" s="235"/>
      <c r="H13" s="209"/>
    </row>
    <row r="14" spans="1:10" x14ac:dyDescent="0.25">
      <c r="A14" s="215" t="s">
        <v>754</v>
      </c>
      <c r="B14" s="230" t="s">
        <v>755</v>
      </c>
      <c r="C14" s="302"/>
      <c r="D14" s="302"/>
      <c r="E14" s="218"/>
      <c r="F14" s="218"/>
      <c r="G14" s="218"/>
      <c r="H14" s="209"/>
    </row>
    <row r="15" spans="1:10" x14ac:dyDescent="0.25">
      <c r="A15" s="215" t="s">
        <v>756</v>
      </c>
      <c r="B15" s="230" t="s">
        <v>757</v>
      </c>
      <c r="C15" s="215" t="s">
        <v>758</v>
      </c>
      <c r="D15" s="215" t="s">
        <v>759</v>
      </c>
      <c r="E15" s="218"/>
      <c r="F15" s="218"/>
      <c r="G15" s="218"/>
      <c r="H15" s="209"/>
    </row>
    <row r="16" spans="1:10" x14ac:dyDescent="0.25">
      <c r="A16" s="215" t="s">
        <v>760</v>
      </c>
      <c r="B16" s="230" t="s">
        <v>761</v>
      </c>
      <c r="E16" s="218"/>
      <c r="F16" s="218"/>
      <c r="G16" s="218"/>
      <c r="H16" s="209"/>
    </row>
    <row r="17" spans="1:8" x14ac:dyDescent="0.25">
      <c r="A17" s="215" t="s">
        <v>762</v>
      </c>
      <c r="B17" s="230" t="s">
        <v>763</v>
      </c>
      <c r="E17" s="218"/>
      <c r="F17" s="218"/>
      <c r="G17" s="218"/>
      <c r="H17" s="209"/>
    </row>
    <row r="18" spans="1:8" x14ac:dyDescent="0.25">
      <c r="A18" s="215" t="s">
        <v>764</v>
      </c>
      <c r="B18" s="230" t="s">
        <v>765</v>
      </c>
      <c r="E18" s="218"/>
      <c r="F18" s="218"/>
      <c r="G18" s="218"/>
      <c r="H18" s="209"/>
    </row>
    <row r="19" spans="1:8" x14ac:dyDescent="0.25">
      <c r="A19" s="215" t="s">
        <v>766</v>
      </c>
      <c r="B19" s="230" t="s">
        <v>767</v>
      </c>
      <c r="E19" s="218"/>
      <c r="F19" s="218"/>
      <c r="G19" s="218"/>
      <c r="H19" s="209"/>
    </row>
    <row r="20" spans="1:8" x14ac:dyDescent="0.25">
      <c r="A20" s="215" t="s">
        <v>768</v>
      </c>
      <c r="B20" s="230" t="s">
        <v>769</v>
      </c>
      <c r="E20" s="218"/>
      <c r="F20" s="218"/>
      <c r="G20" s="218"/>
      <c r="H20" s="209"/>
    </row>
    <row r="21" spans="1:8" x14ac:dyDescent="0.25">
      <c r="A21" s="215" t="s">
        <v>770</v>
      </c>
      <c r="B21" s="230" t="s">
        <v>771</v>
      </c>
      <c r="E21" s="218"/>
      <c r="F21" s="218"/>
      <c r="G21" s="218"/>
      <c r="H21" s="209"/>
    </row>
    <row r="22" spans="1:8" x14ac:dyDescent="0.25">
      <c r="A22" s="215" t="s">
        <v>772</v>
      </c>
      <c r="B22" s="230" t="s">
        <v>773</v>
      </c>
      <c r="E22" s="218"/>
      <c r="F22" s="218"/>
      <c r="G22" s="218"/>
      <c r="H22" s="209"/>
    </row>
    <row r="23" spans="1:8" ht="30" x14ac:dyDescent="0.25">
      <c r="A23" s="215" t="s">
        <v>774</v>
      </c>
      <c r="B23" s="230" t="s">
        <v>775</v>
      </c>
      <c r="C23" s="215" t="s">
        <v>776</v>
      </c>
      <c r="E23" s="218"/>
      <c r="F23" s="218"/>
      <c r="G23" s="218"/>
      <c r="H23" s="209"/>
    </row>
    <row r="24" spans="1:8" x14ac:dyDescent="0.25">
      <c r="A24" s="215" t="s">
        <v>777</v>
      </c>
      <c r="B24" s="230" t="s">
        <v>778</v>
      </c>
      <c r="C24" s="215" t="s">
        <v>779</v>
      </c>
      <c r="E24" s="218"/>
      <c r="F24" s="218"/>
      <c r="G24" s="218"/>
      <c r="H24" s="209"/>
    </row>
    <row r="25" spans="1:8" x14ac:dyDescent="0.25">
      <c r="A25" s="215" t="s">
        <v>780</v>
      </c>
      <c r="B25" s="228"/>
      <c r="E25" s="218"/>
      <c r="F25" s="218"/>
      <c r="G25" s="218"/>
      <c r="H25" s="209"/>
    </row>
    <row r="26" spans="1:8" x14ac:dyDescent="0.25">
      <c r="A26" s="215" t="s">
        <v>781</v>
      </c>
      <c r="B26" s="228"/>
      <c r="E26" s="218"/>
      <c r="F26" s="218"/>
      <c r="G26" s="218"/>
      <c r="H26" s="209"/>
    </row>
    <row r="27" spans="1:8" x14ac:dyDescent="0.25">
      <c r="A27" s="215" t="s">
        <v>782</v>
      </c>
      <c r="B27" s="228"/>
      <c r="E27" s="218"/>
      <c r="F27" s="218"/>
      <c r="G27" s="218"/>
      <c r="H27" s="209"/>
    </row>
    <row r="28" spans="1:8" x14ac:dyDescent="0.25">
      <c r="A28" s="215" t="s">
        <v>783</v>
      </c>
      <c r="B28" s="228"/>
      <c r="E28" s="218"/>
      <c r="F28" s="218"/>
      <c r="G28" s="218"/>
      <c r="H28" s="209"/>
    </row>
    <row r="29" spans="1:8" x14ac:dyDescent="0.25">
      <c r="A29" s="215" t="s">
        <v>784</v>
      </c>
      <c r="B29" s="228"/>
      <c r="E29" s="218"/>
      <c r="F29" s="218"/>
      <c r="G29" s="218"/>
      <c r="H29" s="209"/>
    </row>
    <row r="30" spans="1:8" x14ac:dyDescent="0.25">
      <c r="A30" s="215" t="s">
        <v>785</v>
      </c>
      <c r="B30" s="228"/>
      <c r="E30" s="218"/>
      <c r="F30" s="218"/>
      <c r="G30" s="218"/>
      <c r="H30" s="209"/>
    </row>
    <row r="31" spans="1:8" x14ac:dyDescent="0.25">
      <c r="A31" s="215" t="s">
        <v>786</v>
      </c>
      <c r="B31" s="228"/>
      <c r="E31" s="218"/>
      <c r="F31" s="218"/>
      <c r="G31" s="218"/>
      <c r="H31" s="209"/>
    </row>
    <row r="32" spans="1:8" x14ac:dyDescent="0.25">
      <c r="A32" s="215" t="s">
        <v>787</v>
      </c>
      <c r="B32" s="228"/>
      <c r="E32" s="218"/>
      <c r="F32" s="218"/>
      <c r="G32" s="218"/>
      <c r="H32" s="209"/>
    </row>
    <row r="33" spans="1:8" ht="18.75" x14ac:dyDescent="0.25">
      <c r="A33" s="224"/>
      <c r="B33" s="223" t="s">
        <v>749</v>
      </c>
      <c r="C33" s="224"/>
      <c r="D33" s="224"/>
      <c r="E33" s="224"/>
      <c r="F33" s="224"/>
      <c r="G33" s="224"/>
      <c r="H33" s="209"/>
    </row>
    <row r="34" spans="1:8" x14ac:dyDescent="0.25">
      <c r="A34" s="232"/>
      <c r="B34" s="233" t="s">
        <v>788</v>
      </c>
      <c r="C34" s="232" t="s">
        <v>789</v>
      </c>
      <c r="D34" s="232" t="s">
        <v>753</v>
      </c>
      <c r="E34" s="232" t="s">
        <v>790</v>
      </c>
      <c r="F34" s="235"/>
      <c r="G34" s="235"/>
      <c r="H34" s="209"/>
    </row>
    <row r="35" spans="1:8" x14ac:dyDescent="0.25">
      <c r="A35" s="215" t="s">
        <v>791</v>
      </c>
      <c r="B35" s="302" t="s">
        <v>2290</v>
      </c>
      <c r="C35" s="302" t="s">
        <v>2291</v>
      </c>
      <c r="D35" s="302" t="s">
        <v>2292</v>
      </c>
      <c r="E35" s="302" t="s">
        <v>2293</v>
      </c>
      <c r="F35" s="303"/>
      <c r="G35" s="303"/>
      <c r="H35" s="209"/>
    </row>
    <row r="36" spans="1:8" x14ac:dyDescent="0.25">
      <c r="A36" s="215" t="s">
        <v>792</v>
      </c>
      <c r="B36" s="230"/>
      <c r="H36" s="209"/>
    </row>
    <row r="37" spans="1:8" x14ac:dyDescent="0.25">
      <c r="A37" s="215" t="s">
        <v>793</v>
      </c>
      <c r="B37" s="230"/>
      <c r="H37" s="209"/>
    </row>
    <row r="38" spans="1:8" x14ac:dyDescent="0.25">
      <c r="A38" s="215" t="s">
        <v>794</v>
      </c>
      <c r="B38" s="230"/>
      <c r="H38" s="209"/>
    </row>
    <row r="39" spans="1:8" x14ac:dyDescent="0.25">
      <c r="A39" s="215" t="s">
        <v>795</v>
      </c>
      <c r="B39" s="230"/>
      <c r="H39" s="209"/>
    </row>
    <row r="40" spans="1:8" x14ac:dyDescent="0.25">
      <c r="A40" s="215" t="s">
        <v>796</v>
      </c>
      <c r="B40" s="230"/>
      <c r="H40" s="209"/>
    </row>
    <row r="41" spans="1:8" x14ac:dyDescent="0.25">
      <c r="A41" s="215" t="s">
        <v>797</v>
      </c>
      <c r="B41" s="230"/>
      <c r="H41" s="209"/>
    </row>
    <row r="42" spans="1:8" x14ac:dyDescent="0.25">
      <c r="A42" s="215" t="s">
        <v>798</v>
      </c>
      <c r="B42" s="230"/>
      <c r="H42" s="209"/>
    </row>
    <row r="43" spans="1:8" x14ac:dyDescent="0.25">
      <c r="A43" s="215" t="s">
        <v>799</v>
      </c>
      <c r="B43" s="230"/>
      <c r="H43" s="209"/>
    </row>
    <row r="44" spans="1:8" x14ac:dyDescent="0.25">
      <c r="A44" s="215" t="s">
        <v>800</v>
      </c>
      <c r="B44" s="230"/>
      <c r="H44" s="209"/>
    </row>
    <row r="45" spans="1:8" x14ac:dyDescent="0.25">
      <c r="A45" s="215" t="s">
        <v>801</v>
      </c>
      <c r="B45" s="230"/>
      <c r="H45" s="209"/>
    </row>
    <row r="46" spans="1:8" x14ac:dyDescent="0.25">
      <c r="A46" s="215" t="s">
        <v>802</v>
      </c>
      <c r="B46" s="230"/>
      <c r="H46" s="209"/>
    </row>
    <row r="47" spans="1:8" x14ac:dyDescent="0.25">
      <c r="A47" s="215" t="s">
        <v>803</v>
      </c>
      <c r="B47" s="230"/>
      <c r="H47" s="209"/>
    </row>
    <row r="48" spans="1:8" x14ac:dyDescent="0.25">
      <c r="A48" s="215" t="s">
        <v>804</v>
      </c>
      <c r="B48" s="230"/>
      <c r="H48" s="209"/>
    </row>
    <row r="49" spans="1:8" x14ac:dyDescent="0.25">
      <c r="A49" s="215" t="s">
        <v>805</v>
      </c>
      <c r="B49" s="230"/>
      <c r="H49" s="209"/>
    </row>
    <row r="50" spans="1:8" x14ac:dyDescent="0.25">
      <c r="A50" s="215" t="s">
        <v>806</v>
      </c>
      <c r="B50" s="230"/>
      <c r="H50" s="209"/>
    </row>
    <row r="51" spans="1:8" x14ac:dyDescent="0.25">
      <c r="A51" s="215" t="s">
        <v>807</v>
      </c>
      <c r="B51" s="230"/>
      <c r="H51" s="209"/>
    </row>
    <row r="52" spans="1:8" x14ac:dyDescent="0.25">
      <c r="A52" s="215" t="s">
        <v>808</v>
      </c>
      <c r="B52" s="230"/>
      <c r="H52" s="209"/>
    </row>
    <row r="53" spans="1:8" x14ac:dyDescent="0.25">
      <c r="A53" s="215" t="s">
        <v>809</v>
      </c>
      <c r="B53" s="230"/>
      <c r="H53" s="209"/>
    </row>
    <row r="54" spans="1:8" x14ac:dyDescent="0.25">
      <c r="A54" s="215" t="s">
        <v>810</v>
      </c>
      <c r="B54" s="230"/>
      <c r="H54" s="209"/>
    </row>
    <row r="55" spans="1:8" x14ac:dyDescent="0.25">
      <c r="A55" s="215" t="s">
        <v>811</v>
      </c>
      <c r="B55" s="230"/>
      <c r="H55" s="209"/>
    </row>
    <row r="56" spans="1:8" x14ac:dyDescent="0.25">
      <c r="A56" s="215" t="s">
        <v>812</v>
      </c>
      <c r="B56" s="230"/>
      <c r="H56" s="209"/>
    </row>
    <row r="57" spans="1:8" x14ac:dyDescent="0.25">
      <c r="A57" s="215" t="s">
        <v>813</v>
      </c>
      <c r="B57" s="230"/>
      <c r="H57" s="209"/>
    </row>
    <row r="58" spans="1:8" x14ac:dyDescent="0.25">
      <c r="A58" s="215" t="s">
        <v>814</v>
      </c>
      <c r="B58" s="230"/>
      <c r="H58" s="209"/>
    </row>
    <row r="59" spans="1:8" x14ac:dyDescent="0.25">
      <c r="A59" s="215" t="s">
        <v>815</v>
      </c>
      <c r="B59" s="230"/>
      <c r="H59" s="209"/>
    </row>
    <row r="60" spans="1:8" x14ac:dyDescent="0.25">
      <c r="A60" s="215" t="s">
        <v>816</v>
      </c>
      <c r="B60" s="230"/>
      <c r="E60" s="230"/>
      <c r="F60" s="230"/>
      <c r="G60" s="230"/>
      <c r="H60" s="209"/>
    </row>
    <row r="61" spans="1:8" x14ac:dyDescent="0.25">
      <c r="A61" s="215" t="s">
        <v>817</v>
      </c>
      <c r="B61" s="230"/>
      <c r="E61" s="230"/>
      <c r="F61" s="230"/>
      <c r="G61" s="230"/>
      <c r="H61" s="209"/>
    </row>
    <row r="62" spans="1:8" x14ac:dyDescent="0.25">
      <c r="A62" s="215" t="s">
        <v>818</v>
      </c>
      <c r="B62" s="230"/>
      <c r="E62" s="230"/>
      <c r="F62" s="230"/>
      <c r="G62" s="230"/>
      <c r="H62" s="209"/>
    </row>
    <row r="63" spans="1:8" x14ac:dyDescent="0.25">
      <c r="A63" s="215" t="s">
        <v>819</v>
      </c>
      <c r="B63" s="230"/>
      <c r="E63" s="230"/>
      <c r="F63" s="230"/>
      <c r="G63" s="230"/>
      <c r="H63" s="209"/>
    </row>
    <row r="64" spans="1:8" x14ac:dyDescent="0.25">
      <c r="A64" s="215" t="s">
        <v>820</v>
      </c>
      <c r="B64" s="230"/>
      <c r="E64" s="230"/>
      <c r="F64" s="230"/>
      <c r="G64" s="230"/>
      <c r="H64" s="209"/>
    </row>
    <row r="65" spans="1:10" x14ac:dyDescent="0.25">
      <c r="A65" s="215" t="s">
        <v>821</v>
      </c>
      <c r="B65" s="230"/>
      <c r="E65" s="230"/>
      <c r="F65" s="230"/>
      <c r="G65" s="230"/>
      <c r="H65" s="209"/>
    </row>
    <row r="66" spans="1:10" x14ac:dyDescent="0.25">
      <c r="A66" s="215" t="s">
        <v>822</v>
      </c>
      <c r="B66" s="230"/>
      <c r="E66" s="230"/>
      <c r="F66" s="230"/>
      <c r="G66" s="230"/>
      <c r="H66" s="209"/>
    </row>
    <row r="67" spans="1:10" x14ac:dyDescent="0.25">
      <c r="A67" s="215" t="s">
        <v>823</v>
      </c>
      <c r="B67" s="230"/>
      <c r="E67" s="230"/>
      <c r="F67" s="230"/>
      <c r="G67" s="230"/>
      <c r="H67" s="209"/>
    </row>
    <row r="68" spans="1:10" x14ac:dyDescent="0.25">
      <c r="A68" s="215" t="s">
        <v>824</v>
      </c>
      <c r="B68" s="230"/>
      <c r="E68" s="230"/>
      <c r="F68" s="230"/>
      <c r="G68" s="230"/>
      <c r="H68" s="209"/>
    </row>
    <row r="69" spans="1:10" x14ac:dyDescent="0.25">
      <c r="A69" s="215" t="s">
        <v>825</v>
      </c>
      <c r="B69" s="230"/>
      <c r="E69" s="230"/>
      <c r="F69" s="230"/>
      <c r="G69" s="230"/>
      <c r="H69" s="209"/>
    </row>
    <row r="70" spans="1:10" x14ac:dyDescent="0.25">
      <c r="A70" s="215" t="s">
        <v>826</v>
      </c>
      <c r="B70" s="230"/>
      <c r="E70" s="230"/>
      <c r="F70" s="230"/>
      <c r="G70" s="230"/>
      <c r="H70" s="209"/>
    </row>
    <row r="71" spans="1:10" x14ac:dyDescent="0.25">
      <c r="A71" s="215" t="s">
        <v>827</v>
      </c>
      <c r="B71" s="230"/>
      <c r="E71" s="230"/>
      <c r="F71" s="230"/>
      <c r="G71" s="230"/>
      <c r="H71" s="209"/>
    </row>
    <row r="72" spans="1:10" x14ac:dyDescent="0.25">
      <c r="A72" s="215" t="s">
        <v>828</v>
      </c>
      <c r="B72" s="230"/>
      <c r="E72" s="230"/>
      <c r="F72" s="230"/>
      <c r="G72" s="230"/>
      <c r="H72" s="209"/>
    </row>
    <row r="73" spans="1:10" ht="18.75" x14ac:dyDescent="0.25">
      <c r="A73" s="224"/>
      <c r="B73" s="223" t="s">
        <v>750</v>
      </c>
      <c r="C73" s="224"/>
      <c r="D73" s="224"/>
      <c r="E73" s="224"/>
      <c r="F73" s="224"/>
      <c r="G73" s="224"/>
      <c r="H73" s="209"/>
    </row>
    <row r="74" spans="1:10" x14ac:dyDescent="0.25">
      <c r="A74" s="232"/>
      <c r="B74" s="233" t="s">
        <v>829</v>
      </c>
      <c r="C74" s="232" t="s">
        <v>830</v>
      </c>
      <c r="D74" s="232"/>
      <c r="E74" s="235"/>
      <c r="F74" s="235"/>
      <c r="G74" s="235"/>
      <c r="H74" s="238"/>
      <c r="I74" s="238"/>
      <c r="J74" s="238"/>
    </row>
    <row r="75" spans="1:10" x14ac:dyDescent="0.25">
      <c r="A75" s="215" t="s">
        <v>831</v>
      </c>
      <c r="B75" s="215" t="s">
        <v>832</v>
      </c>
      <c r="C75" s="262">
        <v>41.611910219985255</v>
      </c>
      <c r="H75" s="209"/>
    </row>
    <row r="76" spans="1:10" x14ac:dyDescent="0.25">
      <c r="A76" s="215" t="s">
        <v>833</v>
      </c>
      <c r="B76" s="215" t="s">
        <v>2294</v>
      </c>
      <c r="C76" s="262">
        <v>179.37901103016378</v>
      </c>
      <c r="H76" s="209"/>
    </row>
    <row r="77" spans="1:10" x14ac:dyDescent="0.25">
      <c r="A77" s="215" t="s">
        <v>834</v>
      </c>
      <c r="H77" s="209"/>
    </row>
    <row r="78" spans="1:10" x14ac:dyDescent="0.25">
      <c r="A78" s="215" t="s">
        <v>835</v>
      </c>
      <c r="H78" s="209"/>
    </row>
    <row r="79" spans="1:10" x14ac:dyDescent="0.25">
      <c r="A79" s="215" t="s">
        <v>836</v>
      </c>
      <c r="H79" s="209"/>
    </row>
    <row r="80" spans="1:10" x14ac:dyDescent="0.25">
      <c r="A80" s="215" t="s">
        <v>837</v>
      </c>
      <c r="H80" s="209"/>
    </row>
    <row r="81" spans="1:8" x14ac:dyDescent="0.25">
      <c r="A81" s="232"/>
      <c r="B81" s="233" t="s">
        <v>838</v>
      </c>
      <c r="C81" s="232" t="s">
        <v>435</v>
      </c>
      <c r="D81" s="232" t="s">
        <v>436</v>
      </c>
      <c r="E81" s="235" t="s">
        <v>839</v>
      </c>
      <c r="F81" s="235" t="s">
        <v>840</v>
      </c>
      <c r="G81" s="235" t="s">
        <v>841</v>
      </c>
      <c r="H81" s="209"/>
    </row>
    <row r="82" spans="1:8" x14ac:dyDescent="0.25">
      <c r="A82" s="215" t="s">
        <v>842</v>
      </c>
      <c r="B82" s="215" t="s">
        <v>2295</v>
      </c>
      <c r="C82" s="281">
        <v>9.9311536716454023E-4</v>
      </c>
      <c r="G82" s="304">
        <f>C82</f>
        <v>9.9311536716454023E-4</v>
      </c>
      <c r="H82" s="209"/>
    </row>
    <row r="83" spans="1:8" x14ac:dyDescent="0.25">
      <c r="A83" s="215" t="s">
        <v>843</v>
      </c>
      <c r="B83" s="215" t="s">
        <v>844</v>
      </c>
      <c r="C83" s="281">
        <v>2.0245132116654367E-4</v>
      </c>
      <c r="G83" s="304">
        <f>C83</f>
        <v>2.0245132116654367E-4</v>
      </c>
      <c r="H83" s="209"/>
    </row>
    <row r="84" spans="1:8" x14ac:dyDescent="0.25">
      <c r="A84" s="215" t="s">
        <v>845</v>
      </c>
      <c r="B84" s="215" t="s">
        <v>846</v>
      </c>
      <c r="C84" s="281">
        <v>4.7586511503293837E-5</v>
      </c>
      <c r="G84" s="304">
        <f>C84</f>
        <v>4.7586511503293837E-5</v>
      </c>
      <c r="H84" s="209"/>
    </row>
    <row r="85" spans="1:8" x14ac:dyDescent="0.25">
      <c r="A85" s="215" t="s">
        <v>847</v>
      </c>
      <c r="B85" s="215" t="s">
        <v>848</v>
      </c>
      <c r="C85" s="281">
        <v>7.7662357636967231E-5</v>
      </c>
      <c r="G85" s="304">
        <f>C85</f>
        <v>7.7662357636967231E-5</v>
      </c>
      <c r="H85" s="209"/>
    </row>
    <row r="86" spans="1:8" x14ac:dyDescent="0.25">
      <c r="A86" s="215" t="s">
        <v>849</v>
      </c>
      <c r="B86" s="215" t="s">
        <v>850</v>
      </c>
      <c r="C86" s="281">
        <v>0</v>
      </c>
      <c r="G86" s="304">
        <f>C86</f>
        <v>0</v>
      </c>
      <c r="H86" s="209"/>
    </row>
    <row r="87" spans="1:8" x14ac:dyDescent="0.25">
      <c r="A87" s="215" t="s">
        <v>851</v>
      </c>
      <c r="H87" s="209"/>
    </row>
    <row r="88" spans="1:8" x14ac:dyDescent="0.25">
      <c r="A88" s="215" t="s">
        <v>852</v>
      </c>
      <c r="H88" s="209"/>
    </row>
    <row r="89" spans="1:8" x14ac:dyDescent="0.25">
      <c r="A89" s="215" t="s">
        <v>853</v>
      </c>
      <c r="H89" s="209"/>
    </row>
    <row r="90" spans="1:8" x14ac:dyDescent="0.25">
      <c r="A90" s="215" t="s">
        <v>854</v>
      </c>
      <c r="H90" s="209"/>
    </row>
    <row r="91" spans="1:8" x14ac:dyDescent="0.25">
      <c r="H91" s="209"/>
    </row>
    <row r="92" spans="1:8" x14ac:dyDescent="0.25">
      <c r="H92" s="209"/>
    </row>
    <row r="93" spans="1:8" x14ac:dyDescent="0.25">
      <c r="H93" s="209"/>
    </row>
    <row r="94" spans="1:8" x14ac:dyDescent="0.25">
      <c r="H94" s="209"/>
    </row>
    <row r="95" spans="1:8" x14ac:dyDescent="0.25">
      <c r="H95" s="209"/>
    </row>
    <row r="96" spans="1:8" x14ac:dyDescent="0.25">
      <c r="H96" s="209"/>
    </row>
    <row r="97" spans="8:8" x14ac:dyDescent="0.25">
      <c r="H97" s="209"/>
    </row>
    <row r="98" spans="8:8" x14ac:dyDescent="0.25">
      <c r="H98" s="209"/>
    </row>
    <row r="99" spans="8:8" x14ac:dyDescent="0.25">
      <c r="H99" s="209"/>
    </row>
    <row r="100" spans="8:8" x14ac:dyDescent="0.25">
      <c r="H100" s="209"/>
    </row>
    <row r="101" spans="8:8" x14ac:dyDescent="0.25">
      <c r="H101" s="209"/>
    </row>
    <row r="102" spans="8:8" x14ac:dyDescent="0.25">
      <c r="H102" s="209"/>
    </row>
    <row r="103" spans="8:8" x14ac:dyDescent="0.25">
      <c r="H103" s="209"/>
    </row>
    <row r="104" spans="8:8" x14ac:dyDescent="0.25">
      <c r="H104" s="209"/>
    </row>
    <row r="105" spans="8:8" x14ac:dyDescent="0.25">
      <c r="H105" s="209"/>
    </row>
    <row r="106" spans="8:8" x14ac:dyDescent="0.25">
      <c r="H106" s="209"/>
    </row>
    <row r="107" spans="8:8" x14ac:dyDescent="0.25">
      <c r="H107" s="209"/>
    </row>
    <row r="108" spans="8:8" x14ac:dyDescent="0.25">
      <c r="H108" s="209"/>
    </row>
    <row r="109" spans="8:8" x14ac:dyDescent="0.25">
      <c r="H109" s="209"/>
    </row>
    <row r="110" spans="8:8" x14ac:dyDescent="0.25">
      <c r="H110" s="209"/>
    </row>
    <row r="111" spans="8:8" x14ac:dyDescent="0.25">
      <c r="H111" s="209"/>
    </row>
    <row r="112" spans="8:8" x14ac:dyDescent="0.25">
      <c r="H112" s="209"/>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F850874F-1795-4C07-9CAD-70A0985E2473}"/>
    <hyperlink ref="B7" location="'E. Optional ECB-ECAIs data'!B12" display="1. Additional information on the programme" xr:uid="{1CE72596-D76B-43E1-84E0-3FC3EEF7A2C7}"/>
    <hyperlink ref="B9" location="'E. Optional ECB-ECAIs data'!B73" display="3.  Additional information on the asset distribution" xr:uid="{0252ABFF-0DFA-4DCE-BA4C-6A9199725269}"/>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8"/>
  <sheetViews>
    <sheetView showGridLines="0" workbookViewId="0"/>
  </sheetViews>
  <sheetFormatPr defaultRowHeight="12.75" x14ac:dyDescent="0.2"/>
  <sheetData>
    <row r="1" spans="1:6" x14ac:dyDescent="0.2">
      <c r="B1" t="s">
        <v>1551</v>
      </c>
      <c r="C1" t="s">
        <v>1552</v>
      </c>
      <c r="D1" t="s">
        <v>1553</v>
      </c>
      <c r="E1" t="s">
        <v>1554</v>
      </c>
      <c r="F1" t="s">
        <v>1555</v>
      </c>
    </row>
    <row r="2" spans="1:6" x14ac:dyDescent="0.2">
      <c r="A2" t="s">
        <v>1194</v>
      </c>
      <c r="B2">
        <v>15061734499.379158</v>
      </c>
      <c r="C2">
        <v>15037012064.977345</v>
      </c>
      <c r="D2">
        <v>15000001949.090494</v>
      </c>
      <c r="E2">
        <v>14938514017.44438</v>
      </c>
      <c r="F2">
        <v>11500000000</v>
      </c>
    </row>
    <row r="3" spans="1:6" x14ac:dyDescent="0.2">
      <c r="A3" t="s">
        <v>1195</v>
      </c>
      <c r="B3">
        <v>14965774451.963594</v>
      </c>
      <c r="C3">
        <v>14915868130.006332</v>
      </c>
      <c r="D3">
        <v>14841315425.435265</v>
      </c>
      <c r="E3">
        <v>14717874601.674349</v>
      </c>
      <c r="F3">
        <v>11500000000</v>
      </c>
    </row>
    <row r="4" spans="1:6" x14ac:dyDescent="0.2">
      <c r="A4" t="s">
        <v>1196</v>
      </c>
      <c r="B4">
        <v>14870972989.525108</v>
      </c>
      <c r="C4">
        <v>14796244639.67012</v>
      </c>
      <c r="D4">
        <v>14684848025.957361</v>
      </c>
      <c r="E4">
        <v>14501027593.529354</v>
      </c>
      <c r="F4">
        <v>11500000000</v>
      </c>
    </row>
    <row r="5" spans="1:6" x14ac:dyDescent="0.2">
      <c r="A5" t="s">
        <v>1197</v>
      </c>
      <c r="B5">
        <v>14775111655.154406</v>
      </c>
      <c r="C5">
        <v>14676734918.77107</v>
      </c>
      <c r="D5">
        <v>14530386644.004177</v>
      </c>
      <c r="E5">
        <v>14289682414.882294</v>
      </c>
      <c r="F5">
        <v>11500000000</v>
      </c>
    </row>
    <row r="6" spans="1:6" x14ac:dyDescent="0.2">
      <c r="A6" t="s">
        <v>1198</v>
      </c>
      <c r="B6">
        <v>14677244460.674013</v>
      </c>
      <c r="C6">
        <v>14554791407.119961</v>
      </c>
      <c r="D6">
        <v>14373012356.908199</v>
      </c>
      <c r="E6">
        <v>14075046054.957472</v>
      </c>
      <c r="F6">
        <v>11500000000</v>
      </c>
    </row>
    <row r="7" spans="1:6" x14ac:dyDescent="0.2">
      <c r="A7" t="s">
        <v>1199</v>
      </c>
      <c r="B7">
        <v>14581676239.434122</v>
      </c>
      <c r="C7">
        <v>14436285739.838408</v>
      </c>
      <c r="D7">
        <v>14220898938.304247</v>
      </c>
      <c r="E7">
        <v>13869000351.867367</v>
      </c>
      <c r="F7">
        <v>11500000000</v>
      </c>
    </row>
    <row r="8" spans="1:6" x14ac:dyDescent="0.2">
      <c r="A8" t="s">
        <v>1200</v>
      </c>
      <c r="B8">
        <v>14487077247.567802</v>
      </c>
      <c r="C8">
        <v>14318303810.684633</v>
      </c>
      <c r="D8">
        <v>14068806181.30788</v>
      </c>
      <c r="E8">
        <v>13662556636.617813</v>
      </c>
      <c r="F8">
        <v>11500000000</v>
      </c>
    </row>
    <row r="9" spans="1:6" x14ac:dyDescent="0.2">
      <c r="A9" t="s">
        <v>1201</v>
      </c>
      <c r="B9">
        <v>14391525563.914724</v>
      </c>
      <c r="C9">
        <v>14199740569.326582</v>
      </c>
      <c r="D9">
        <v>13916825321.228765</v>
      </c>
      <c r="E9">
        <v>13457721122.516033</v>
      </c>
      <c r="F9">
        <v>11500000000</v>
      </c>
    </row>
    <row r="10" spans="1:6" x14ac:dyDescent="0.2">
      <c r="A10" t="s">
        <v>1202</v>
      </c>
      <c r="B10">
        <v>14295140553.424978</v>
      </c>
      <c r="C10">
        <v>14083030803.412201</v>
      </c>
      <c r="D10">
        <v>13770731535.607485</v>
      </c>
      <c r="E10">
        <v>13265492277.589458</v>
      </c>
      <c r="F10">
        <v>11500000000</v>
      </c>
    </row>
    <row r="11" spans="1:6" x14ac:dyDescent="0.2">
      <c r="A11" t="s">
        <v>1203</v>
      </c>
      <c r="B11">
        <v>14197716708.480165</v>
      </c>
      <c r="C11">
        <v>13963329446.79808</v>
      </c>
      <c r="D11">
        <v>13618960495.089037</v>
      </c>
      <c r="E11">
        <v>13063722277.556059</v>
      </c>
      <c r="F11">
        <v>11500000000</v>
      </c>
    </row>
    <row r="12" spans="1:6" x14ac:dyDescent="0.2">
      <c r="A12" t="s">
        <v>1204</v>
      </c>
      <c r="B12">
        <v>14104275781.819542</v>
      </c>
      <c r="C12">
        <v>13848662455.421747</v>
      </c>
      <c r="D12">
        <v>13473876819.566544</v>
      </c>
      <c r="E12">
        <v>12871573326.724171</v>
      </c>
      <c r="F12">
        <v>11500000000</v>
      </c>
    </row>
    <row r="13" spans="1:6" x14ac:dyDescent="0.2">
      <c r="A13" t="s">
        <v>1205</v>
      </c>
      <c r="B13">
        <v>14009138493.44932</v>
      </c>
      <c r="C13">
        <v>13731919429.678873</v>
      </c>
      <c r="D13">
        <v>13326315229.06391</v>
      </c>
      <c r="E13">
        <v>12676686908.975441</v>
      </c>
      <c r="F13">
        <v>11500000000</v>
      </c>
    </row>
    <row r="14" spans="1:6" x14ac:dyDescent="0.2">
      <c r="A14" t="s">
        <v>1206</v>
      </c>
      <c r="B14">
        <v>13913612276.717152</v>
      </c>
      <c r="C14">
        <v>13615897556.007288</v>
      </c>
      <c r="D14">
        <v>13181197825.089193</v>
      </c>
      <c r="E14">
        <v>12487245312.426605</v>
      </c>
      <c r="F14">
        <v>11500000000</v>
      </c>
    </row>
    <row r="15" spans="1:6" x14ac:dyDescent="0.2">
      <c r="A15" t="s">
        <v>1207</v>
      </c>
      <c r="B15">
        <v>13818433106.877045</v>
      </c>
      <c r="C15">
        <v>13499819377.015167</v>
      </c>
      <c r="D15">
        <v>13035588832.993397</v>
      </c>
      <c r="E15">
        <v>12296996194.083473</v>
      </c>
      <c r="F15">
        <v>11500000000</v>
      </c>
    </row>
    <row r="16" spans="1:6" x14ac:dyDescent="0.2">
      <c r="A16" t="s">
        <v>1208</v>
      </c>
      <c r="B16">
        <v>13722040559.542114</v>
      </c>
      <c r="C16">
        <v>13382912394.045694</v>
      </c>
      <c r="D16">
        <v>12889836945.744814</v>
      </c>
      <c r="E16">
        <v>12108000446.124699</v>
      </c>
      <c r="F16">
        <v>11500000000</v>
      </c>
    </row>
    <row r="17" spans="1:6" x14ac:dyDescent="0.2">
      <c r="A17" t="s">
        <v>1209</v>
      </c>
      <c r="B17">
        <v>13627037182.254925</v>
      </c>
      <c r="C17">
        <v>13268442222.705858</v>
      </c>
      <c r="D17">
        <v>12748130293.045692</v>
      </c>
      <c r="E17">
        <v>11925801644.020153</v>
      </c>
      <c r="F17">
        <v>11500000000</v>
      </c>
    </row>
    <row r="18" spans="1:6" x14ac:dyDescent="0.2">
      <c r="A18" t="s">
        <v>1210</v>
      </c>
      <c r="B18">
        <v>13531847269.886305</v>
      </c>
      <c r="C18">
        <v>13153410169.929512</v>
      </c>
      <c r="D18">
        <v>12605469094.335819</v>
      </c>
      <c r="E18">
        <v>11742395924.78043</v>
      </c>
      <c r="F18">
        <v>11500000000</v>
      </c>
    </row>
    <row r="19" spans="1:6" x14ac:dyDescent="0.2">
      <c r="A19" t="s">
        <v>1211</v>
      </c>
      <c r="B19">
        <v>13435993778.261152</v>
      </c>
      <c r="C19">
        <v>13038800192.471199</v>
      </c>
      <c r="D19">
        <v>12464878404.918406</v>
      </c>
      <c r="E19">
        <v>11563833700.246628</v>
      </c>
      <c r="F19">
        <v>11500000000</v>
      </c>
    </row>
    <row r="20" spans="1:6" x14ac:dyDescent="0.2">
      <c r="A20" t="s">
        <v>1212</v>
      </c>
      <c r="B20">
        <v>13341461236.25441</v>
      </c>
      <c r="C20">
        <v>12925103036.97015</v>
      </c>
      <c r="D20">
        <v>12324761471.932222</v>
      </c>
      <c r="E20">
        <v>11385416789.338394</v>
      </c>
      <c r="F20">
        <v>11500000000</v>
      </c>
    </row>
    <row r="21" spans="1:6" x14ac:dyDescent="0.2">
      <c r="A21" t="s">
        <v>1213</v>
      </c>
      <c r="B21">
        <v>13245852925.795448</v>
      </c>
      <c r="C21">
        <v>12810713622.361748</v>
      </c>
      <c r="D21">
        <v>12184618183.339621</v>
      </c>
      <c r="E21">
        <v>11208279567.024282</v>
      </c>
      <c r="F21">
        <v>11500000000</v>
      </c>
    </row>
    <row r="22" spans="1:6" x14ac:dyDescent="0.2">
      <c r="A22" t="s">
        <v>1214</v>
      </c>
      <c r="B22">
        <v>13149403559.815464</v>
      </c>
      <c r="C22">
        <v>12697948797.102034</v>
      </c>
      <c r="D22">
        <v>12049618291.126883</v>
      </c>
      <c r="E22">
        <v>11041684432.905178</v>
      </c>
      <c r="F22">
        <v>11500000000</v>
      </c>
    </row>
    <row r="23" spans="1:6" x14ac:dyDescent="0.2">
      <c r="A23" t="s">
        <v>1215</v>
      </c>
      <c r="B23">
        <v>13056790522.787968</v>
      </c>
      <c r="C23">
        <v>12587130442.144705</v>
      </c>
      <c r="D23">
        <v>11914080872.693903</v>
      </c>
      <c r="E23">
        <v>10871243034.897093</v>
      </c>
      <c r="F23">
        <v>11500000000</v>
      </c>
    </row>
    <row r="24" spans="1:6" x14ac:dyDescent="0.2">
      <c r="A24" t="s">
        <v>1216</v>
      </c>
      <c r="B24">
        <v>12958815188.653736</v>
      </c>
      <c r="C24">
        <v>12472173766.128145</v>
      </c>
      <c r="D24">
        <v>11776215138.216995</v>
      </c>
      <c r="E24">
        <v>10701396996.841335</v>
      </c>
      <c r="F24">
        <v>11500000000</v>
      </c>
    </row>
    <row r="25" spans="1:6" x14ac:dyDescent="0.2">
      <c r="A25" t="s">
        <v>1217</v>
      </c>
      <c r="B25">
        <v>12862312169.470884</v>
      </c>
      <c r="C25">
        <v>12358298517.711294</v>
      </c>
      <c r="D25">
        <v>11639018341.221605</v>
      </c>
      <c r="E25">
        <v>10531924003.880474</v>
      </c>
      <c r="F25">
        <v>11500000000</v>
      </c>
    </row>
    <row r="26" spans="1:6" x14ac:dyDescent="0.2">
      <c r="A26" t="s">
        <v>1218</v>
      </c>
      <c r="B26">
        <v>12765968575.571342</v>
      </c>
      <c r="C26">
        <v>12245597123.407719</v>
      </c>
      <c r="D26">
        <v>11504490917.02632</v>
      </c>
      <c r="E26">
        <v>10367519314.213379</v>
      </c>
      <c r="F26">
        <v>11500000000</v>
      </c>
    </row>
    <row r="27" spans="1:6" x14ac:dyDescent="0.2">
      <c r="A27" t="s">
        <v>1219</v>
      </c>
      <c r="B27">
        <v>12671562911.728567</v>
      </c>
      <c r="C27">
        <v>12134423813.753387</v>
      </c>
      <c r="D27">
        <v>11371053177.544756</v>
      </c>
      <c r="E27">
        <v>10203866257.886053</v>
      </c>
      <c r="F27">
        <v>11500000000</v>
      </c>
    </row>
    <row r="28" spans="1:6" x14ac:dyDescent="0.2">
      <c r="A28" t="s">
        <v>1220</v>
      </c>
      <c r="B28">
        <v>12574005110.377773</v>
      </c>
      <c r="C28">
        <v>12020578993.046236</v>
      </c>
      <c r="D28">
        <v>11235722666.658859</v>
      </c>
      <c r="E28">
        <v>10039722236.661364</v>
      </c>
      <c r="F28">
        <v>11500000000</v>
      </c>
    </row>
    <row r="29" spans="1:6" x14ac:dyDescent="0.2">
      <c r="A29" t="s">
        <v>1221</v>
      </c>
      <c r="B29">
        <v>12480469308.130489</v>
      </c>
      <c r="C29">
        <v>11911576141.920834</v>
      </c>
      <c r="D29">
        <v>11106433552.461061</v>
      </c>
      <c r="E29">
        <v>9883514250.9949303</v>
      </c>
      <c r="F29">
        <v>11500000000</v>
      </c>
    </row>
    <row r="30" spans="1:6" x14ac:dyDescent="0.2">
      <c r="A30" t="s">
        <v>1222</v>
      </c>
      <c r="B30">
        <v>12383599216.37652</v>
      </c>
      <c r="C30">
        <v>11799075543.045364</v>
      </c>
      <c r="D30">
        <v>10973558065.531879</v>
      </c>
      <c r="E30">
        <v>9723908324.7941074</v>
      </c>
      <c r="F30">
        <v>11500000000</v>
      </c>
    </row>
    <row r="31" spans="1:6" x14ac:dyDescent="0.2">
      <c r="A31" t="s">
        <v>1223</v>
      </c>
      <c r="B31">
        <v>12285236674.80216</v>
      </c>
      <c r="C31">
        <v>11686142603.287338</v>
      </c>
      <c r="D31">
        <v>10841776076.759329</v>
      </c>
      <c r="E31">
        <v>9567751927.607914</v>
      </c>
      <c r="F31">
        <v>11500000000</v>
      </c>
    </row>
    <row r="32" spans="1:6" x14ac:dyDescent="0.2">
      <c r="A32" t="s">
        <v>1224</v>
      </c>
      <c r="B32">
        <v>12190376567.378281</v>
      </c>
      <c r="C32">
        <v>11576240865.049381</v>
      </c>
      <c r="D32">
        <v>10712501580.69298</v>
      </c>
      <c r="E32">
        <v>9413627123.2606735</v>
      </c>
      <c r="F32">
        <v>11500000000</v>
      </c>
    </row>
    <row r="33" spans="1:6" x14ac:dyDescent="0.2">
      <c r="A33" t="s">
        <v>1225</v>
      </c>
      <c r="B33">
        <v>12095029114.597609</v>
      </c>
      <c r="C33">
        <v>11466216304.048302</v>
      </c>
      <c r="D33">
        <v>10583701134.928469</v>
      </c>
      <c r="E33">
        <v>9261051088.0573807</v>
      </c>
      <c r="F33">
        <v>11500000000</v>
      </c>
    </row>
    <row r="34" spans="1:6" x14ac:dyDescent="0.2">
      <c r="A34" t="s">
        <v>1226</v>
      </c>
      <c r="B34">
        <v>12000049181.673014</v>
      </c>
      <c r="C34">
        <v>11358123323.272276</v>
      </c>
      <c r="D34">
        <v>10458983044.351768</v>
      </c>
      <c r="E34">
        <v>9115651610.6405029</v>
      </c>
      <c r="F34">
        <v>11500000000</v>
      </c>
    </row>
    <row r="35" spans="1:6" x14ac:dyDescent="0.2">
      <c r="A35" t="s">
        <v>1227</v>
      </c>
      <c r="B35">
        <v>11906223222.482162</v>
      </c>
      <c r="C35">
        <v>11250202857.972303</v>
      </c>
      <c r="D35">
        <v>10333259250.127342</v>
      </c>
      <c r="E35">
        <v>8967929898.0452785</v>
      </c>
      <c r="F35">
        <v>11500000000</v>
      </c>
    </row>
    <row r="36" spans="1:6" x14ac:dyDescent="0.2">
      <c r="A36" t="s">
        <v>1228</v>
      </c>
      <c r="B36">
        <v>11811254706.895306</v>
      </c>
      <c r="C36">
        <v>11142148140.450285</v>
      </c>
      <c r="D36">
        <v>10208822847.742311</v>
      </c>
      <c r="E36">
        <v>8823616625.6289978</v>
      </c>
      <c r="F36">
        <v>11500000000</v>
      </c>
    </row>
    <row r="37" spans="1:6" x14ac:dyDescent="0.2">
      <c r="A37" t="s">
        <v>1229</v>
      </c>
      <c r="B37">
        <v>11711904541.96357</v>
      </c>
      <c r="C37">
        <v>11029687205.481981</v>
      </c>
      <c r="D37">
        <v>10080081151.790339</v>
      </c>
      <c r="E37">
        <v>8675442002.556345</v>
      </c>
      <c r="F37">
        <v>11500000000</v>
      </c>
    </row>
    <row r="38" spans="1:6" x14ac:dyDescent="0.2">
      <c r="A38" t="s">
        <v>1230</v>
      </c>
      <c r="B38">
        <v>11612543888.675627</v>
      </c>
      <c r="C38">
        <v>10918163687.802959</v>
      </c>
      <c r="D38">
        <v>9953600379.5627575</v>
      </c>
      <c r="E38">
        <v>8531469966.9582205</v>
      </c>
      <c r="F38">
        <v>11500000000</v>
      </c>
    </row>
    <row r="39" spans="1:6" x14ac:dyDescent="0.2">
      <c r="A39" t="s">
        <v>1231</v>
      </c>
      <c r="B39">
        <v>11519713586.053699</v>
      </c>
      <c r="C39">
        <v>10812514257.01544</v>
      </c>
      <c r="D39">
        <v>9832215426.4797764</v>
      </c>
      <c r="E39">
        <v>8391733257.7762356</v>
      </c>
      <c r="F39">
        <v>11500000000</v>
      </c>
    </row>
    <row r="40" spans="1:6" x14ac:dyDescent="0.2">
      <c r="A40" t="s">
        <v>1232</v>
      </c>
      <c r="B40">
        <v>11422825776.345312</v>
      </c>
      <c r="C40">
        <v>10703389840.88833</v>
      </c>
      <c r="D40">
        <v>9708231613.2314796</v>
      </c>
      <c r="E40">
        <v>8250818501.9133434</v>
      </c>
      <c r="F40">
        <v>11500000000</v>
      </c>
    </row>
    <row r="41" spans="1:6" x14ac:dyDescent="0.2">
      <c r="A41" t="s">
        <v>1233</v>
      </c>
      <c r="B41">
        <v>11321390164.998217</v>
      </c>
      <c r="C41">
        <v>10590930271.670368</v>
      </c>
      <c r="D41">
        <v>9582584582.0654945</v>
      </c>
      <c r="E41">
        <v>8110649794.4481821</v>
      </c>
      <c r="F41">
        <v>11500000000</v>
      </c>
    </row>
    <row r="42" spans="1:6" x14ac:dyDescent="0.2">
      <c r="A42" t="s">
        <v>1234</v>
      </c>
      <c r="B42">
        <v>11222605368.442007</v>
      </c>
      <c r="C42">
        <v>10480712838.034027</v>
      </c>
      <c r="D42">
        <v>9458743909.0750256</v>
      </c>
      <c r="E42">
        <v>7971922632.2436056</v>
      </c>
      <c r="F42">
        <v>11500000000</v>
      </c>
    </row>
    <row r="43" spans="1:6" x14ac:dyDescent="0.2">
      <c r="A43" t="s">
        <v>1235</v>
      </c>
      <c r="B43">
        <v>11122616501.62122</v>
      </c>
      <c r="C43">
        <v>10370284091.846109</v>
      </c>
      <c r="D43">
        <v>9336047802.1644306</v>
      </c>
      <c r="E43">
        <v>7836258574.4932632</v>
      </c>
      <c r="F43">
        <v>11500000000</v>
      </c>
    </row>
    <row r="44" spans="1:6" x14ac:dyDescent="0.2">
      <c r="A44" t="s">
        <v>1236</v>
      </c>
      <c r="B44">
        <v>11025801860.552876</v>
      </c>
      <c r="C44">
        <v>10262582309.934189</v>
      </c>
      <c r="D44">
        <v>9215590300.3669033</v>
      </c>
      <c r="E44">
        <v>7702389381.8897581</v>
      </c>
      <c r="F44">
        <v>11500000000</v>
      </c>
    </row>
    <row r="45" spans="1:6" x14ac:dyDescent="0.2">
      <c r="A45" t="s">
        <v>1237</v>
      </c>
      <c r="B45">
        <v>10929001788.760735</v>
      </c>
      <c r="C45">
        <v>10155229574.325487</v>
      </c>
      <c r="D45">
        <v>9095997749.7724113</v>
      </c>
      <c r="E45">
        <v>7570233490.1581631</v>
      </c>
      <c r="F45">
        <v>11500000000</v>
      </c>
    </row>
    <row r="46" spans="1:6" x14ac:dyDescent="0.2">
      <c r="A46" t="s">
        <v>1238</v>
      </c>
      <c r="B46">
        <v>10835561202.850674</v>
      </c>
      <c r="C46">
        <v>10052979136.138334</v>
      </c>
      <c r="D46">
        <v>8983725963.4187412</v>
      </c>
      <c r="E46">
        <v>7448184697.6674223</v>
      </c>
      <c r="F46">
        <v>11500000000</v>
      </c>
    </row>
    <row r="47" spans="1:6" x14ac:dyDescent="0.2">
      <c r="A47" t="s">
        <v>1239</v>
      </c>
      <c r="B47">
        <v>10744496836.481174</v>
      </c>
      <c r="C47">
        <v>9951584456.5890713</v>
      </c>
      <c r="D47">
        <v>8870498782.9393444</v>
      </c>
      <c r="E47">
        <v>7323161332.3287191</v>
      </c>
      <c r="F47">
        <v>11500000000</v>
      </c>
    </row>
    <row r="48" spans="1:6" x14ac:dyDescent="0.2">
      <c r="A48" t="s">
        <v>1240</v>
      </c>
      <c r="B48">
        <v>10649774665.880211</v>
      </c>
      <c r="C48">
        <v>9847661909.3824959</v>
      </c>
      <c r="D48">
        <v>8756261132.7178707</v>
      </c>
      <c r="E48">
        <v>7199218412.3649864</v>
      </c>
      <c r="F48">
        <v>11500000000</v>
      </c>
    </row>
    <row r="49" spans="1:6" x14ac:dyDescent="0.2">
      <c r="A49" t="s">
        <v>1241</v>
      </c>
      <c r="B49">
        <v>10554526193.274738</v>
      </c>
      <c r="C49">
        <v>9743034316.5960178</v>
      </c>
      <c r="D49">
        <v>8641196875.4569511</v>
      </c>
      <c r="E49">
        <v>7074523022.6612301</v>
      </c>
      <c r="F49">
        <v>11500000000</v>
      </c>
    </row>
    <row r="50" spans="1:6" x14ac:dyDescent="0.2">
      <c r="A50" t="s">
        <v>1242</v>
      </c>
      <c r="B50">
        <v>10460997436.180111</v>
      </c>
      <c r="C50">
        <v>9640846013.1169014</v>
      </c>
      <c r="D50">
        <v>8529519791.3319407</v>
      </c>
      <c r="E50">
        <v>6954468254.587779</v>
      </c>
      <c r="F50">
        <v>11500000000</v>
      </c>
    </row>
    <row r="51" spans="1:6" x14ac:dyDescent="0.2">
      <c r="A51" t="s">
        <v>1243</v>
      </c>
      <c r="B51">
        <v>10370958756.04171</v>
      </c>
      <c r="C51">
        <v>9541655596.1026821</v>
      </c>
      <c r="D51">
        <v>8420294178.7028742</v>
      </c>
      <c r="E51">
        <v>6836333359.0606537</v>
      </c>
      <c r="F51">
        <v>11500000000</v>
      </c>
    </row>
    <row r="52" spans="1:6" x14ac:dyDescent="0.2">
      <c r="A52" t="s">
        <v>1244</v>
      </c>
      <c r="B52">
        <v>10275049877.409124</v>
      </c>
      <c r="C52">
        <v>9437382280.2590485</v>
      </c>
      <c r="D52">
        <v>8307094829.4300995</v>
      </c>
      <c r="E52">
        <v>6715861869.6911449</v>
      </c>
      <c r="F52">
        <v>11500000000</v>
      </c>
    </row>
    <row r="53" spans="1:6" x14ac:dyDescent="0.2">
      <c r="A53" t="s">
        <v>1245</v>
      </c>
      <c r="B53">
        <v>10188351152.083456</v>
      </c>
      <c r="C53">
        <v>9342391741.4581413</v>
      </c>
      <c r="D53">
        <v>8203240837.0890636</v>
      </c>
      <c r="E53">
        <v>6604715765.6807594</v>
      </c>
      <c r="F53">
        <v>11500000000</v>
      </c>
    </row>
    <row r="54" spans="1:6" x14ac:dyDescent="0.2">
      <c r="A54" t="s">
        <v>1246</v>
      </c>
      <c r="B54">
        <v>10102198527.573856</v>
      </c>
      <c r="C54">
        <v>9247681144.4144802</v>
      </c>
      <c r="D54">
        <v>8099427607.3649988</v>
      </c>
      <c r="E54">
        <v>6493511559.6012526</v>
      </c>
      <c r="F54">
        <v>11500000000</v>
      </c>
    </row>
    <row r="55" spans="1:6" x14ac:dyDescent="0.2">
      <c r="A55" t="s">
        <v>1247</v>
      </c>
      <c r="B55">
        <v>10004686232.393841</v>
      </c>
      <c r="C55">
        <v>9143384459.1896305</v>
      </c>
      <c r="D55">
        <v>7988371058.2299576</v>
      </c>
      <c r="E55">
        <v>6378221585.298315</v>
      </c>
      <c r="F55">
        <v>11500000000</v>
      </c>
    </row>
    <row r="56" spans="1:6" x14ac:dyDescent="0.2">
      <c r="A56" t="s">
        <v>1248</v>
      </c>
      <c r="B56">
        <v>9918139590.1122971</v>
      </c>
      <c r="C56">
        <v>9048914898.6974697</v>
      </c>
      <c r="D56">
        <v>7885728944.6346121</v>
      </c>
      <c r="E56">
        <v>6269600061.2973967</v>
      </c>
      <c r="F56">
        <v>11500000000</v>
      </c>
    </row>
    <row r="57" spans="1:6" x14ac:dyDescent="0.2">
      <c r="A57" t="s">
        <v>1249</v>
      </c>
      <c r="B57">
        <v>9830839407.6796227</v>
      </c>
      <c r="C57">
        <v>8954053156.5416679</v>
      </c>
      <c r="D57">
        <v>7783216343.348032</v>
      </c>
      <c r="E57">
        <v>6161886789.1833458</v>
      </c>
      <c r="F57">
        <v>9000000000</v>
      </c>
    </row>
    <row r="58" spans="1:6" x14ac:dyDescent="0.2">
      <c r="A58" t="s">
        <v>1250</v>
      </c>
      <c r="B58">
        <v>9744984199.9241047</v>
      </c>
      <c r="C58">
        <v>8862256770.2746391</v>
      </c>
      <c r="D58">
        <v>7685725672.5823956</v>
      </c>
      <c r="E58">
        <v>6061421747.9280787</v>
      </c>
      <c r="F58">
        <v>9000000000</v>
      </c>
    </row>
    <row r="59" spans="1:6" x14ac:dyDescent="0.2">
      <c r="A59" t="s">
        <v>1251</v>
      </c>
      <c r="B59">
        <v>9659637691.2349834</v>
      </c>
      <c r="C59">
        <v>8769741781.1874981</v>
      </c>
      <c r="D59">
        <v>7586150409.3338823</v>
      </c>
      <c r="E59">
        <v>5957549952.4701815</v>
      </c>
      <c r="F59">
        <v>9000000000</v>
      </c>
    </row>
    <row r="60" spans="1:6" x14ac:dyDescent="0.2">
      <c r="A60" t="s">
        <v>1252</v>
      </c>
      <c r="B60">
        <v>9574959232.8581791</v>
      </c>
      <c r="C60">
        <v>8678595814.2562714</v>
      </c>
      <c r="D60">
        <v>7488828291.8077564</v>
      </c>
      <c r="E60">
        <v>5857013158.7393074</v>
      </c>
      <c r="F60">
        <v>9000000000</v>
      </c>
    </row>
    <row r="61" spans="1:6" x14ac:dyDescent="0.2">
      <c r="A61" t="s">
        <v>1253</v>
      </c>
      <c r="B61">
        <v>9489523501.1163177</v>
      </c>
      <c r="C61">
        <v>8586569979.9762468</v>
      </c>
      <c r="D61">
        <v>7390574802.6524906</v>
      </c>
      <c r="E61">
        <v>5755686931.5089836</v>
      </c>
      <c r="F61">
        <v>9000000000</v>
      </c>
    </row>
    <row r="62" spans="1:6" x14ac:dyDescent="0.2">
      <c r="A62" t="s">
        <v>1254</v>
      </c>
      <c r="B62">
        <v>9404802661.2818661</v>
      </c>
      <c r="C62">
        <v>8495942328.859642</v>
      </c>
      <c r="D62">
        <v>7294572184.7721519</v>
      </c>
      <c r="E62">
        <v>5657634093.5190144</v>
      </c>
      <c r="F62">
        <v>9000000000</v>
      </c>
    </row>
    <row r="63" spans="1:6" x14ac:dyDescent="0.2">
      <c r="A63" t="s">
        <v>1255</v>
      </c>
      <c r="B63">
        <v>9320111656.8094578</v>
      </c>
      <c r="C63">
        <v>8405155698.812211</v>
      </c>
      <c r="D63">
        <v>7198269895.1633091</v>
      </c>
      <c r="E63">
        <v>5559295710.1339798</v>
      </c>
      <c r="F63">
        <v>9000000000</v>
      </c>
    </row>
    <row r="64" spans="1:6" x14ac:dyDescent="0.2">
      <c r="A64" t="s">
        <v>1256</v>
      </c>
      <c r="B64">
        <v>9236284311.6038895</v>
      </c>
      <c r="C64">
        <v>8315430143.2073231</v>
      </c>
      <c r="D64">
        <v>7103316663.1430168</v>
      </c>
      <c r="E64">
        <v>5462726340.6518116</v>
      </c>
      <c r="F64">
        <v>9000000000</v>
      </c>
    </row>
    <row r="65" spans="1:6" x14ac:dyDescent="0.2">
      <c r="A65" t="s">
        <v>1257</v>
      </c>
      <c r="B65">
        <v>9153039029.4760494</v>
      </c>
      <c r="C65">
        <v>8226958397.6284189</v>
      </c>
      <c r="D65">
        <v>7010444004.989666</v>
      </c>
      <c r="E65">
        <v>5369203655.6978359</v>
      </c>
      <c r="F65">
        <v>9000000000</v>
      </c>
    </row>
    <row r="66" spans="1:6" x14ac:dyDescent="0.2">
      <c r="A66" t="s">
        <v>1258</v>
      </c>
      <c r="B66">
        <v>9067049785.6662121</v>
      </c>
      <c r="C66">
        <v>8135846879.1183519</v>
      </c>
      <c r="D66">
        <v>6915173530.7516842</v>
      </c>
      <c r="E66">
        <v>5273804844.8326263</v>
      </c>
      <c r="F66">
        <v>9000000000</v>
      </c>
    </row>
    <row r="67" spans="1:6" x14ac:dyDescent="0.2">
      <c r="A67" t="s">
        <v>1259</v>
      </c>
      <c r="B67">
        <v>8983606778.4661903</v>
      </c>
      <c r="C67">
        <v>8047742286.7841415</v>
      </c>
      <c r="D67">
        <v>6823452054.901453</v>
      </c>
      <c r="E67">
        <v>5182522541.8238249</v>
      </c>
      <c r="F67">
        <v>9000000000</v>
      </c>
    </row>
    <row r="68" spans="1:6" x14ac:dyDescent="0.2">
      <c r="A68" t="s">
        <v>1260</v>
      </c>
      <c r="B68">
        <v>8900590253.9892807</v>
      </c>
      <c r="C68">
        <v>7959850551.0625381</v>
      </c>
      <c r="D68">
        <v>6731767228.2453651</v>
      </c>
      <c r="E68">
        <v>5091230568.0779247</v>
      </c>
      <c r="F68">
        <v>9000000000</v>
      </c>
    </row>
    <row r="69" spans="1:6" x14ac:dyDescent="0.2">
      <c r="A69" t="s">
        <v>1261</v>
      </c>
      <c r="B69">
        <v>8818082137.6232262</v>
      </c>
      <c r="C69">
        <v>7872687707.667038</v>
      </c>
      <c r="D69">
        <v>6641119482.6341019</v>
      </c>
      <c r="E69">
        <v>5001399984.7237492</v>
      </c>
      <c r="F69">
        <v>9000000000</v>
      </c>
    </row>
    <row r="70" spans="1:6" x14ac:dyDescent="0.2">
      <c r="A70" t="s">
        <v>1262</v>
      </c>
      <c r="B70">
        <v>8736432240.5412827</v>
      </c>
      <c r="C70">
        <v>7787841791.8580685</v>
      </c>
      <c r="D70">
        <v>6554453791.7662687</v>
      </c>
      <c r="E70">
        <v>4917244598.0599775</v>
      </c>
      <c r="F70">
        <v>9000000000</v>
      </c>
    </row>
    <row r="71" spans="1:6" x14ac:dyDescent="0.2">
      <c r="A71" t="s">
        <v>1263</v>
      </c>
      <c r="B71">
        <v>8654863297.1954613</v>
      </c>
      <c r="C71">
        <v>7702044067.7157249</v>
      </c>
      <c r="D71">
        <v>6465758475.1465893</v>
      </c>
      <c r="E71">
        <v>4830158732.7647324</v>
      </c>
      <c r="F71">
        <v>9000000000</v>
      </c>
    </row>
    <row r="72" spans="1:6" x14ac:dyDescent="0.2">
      <c r="A72" t="s">
        <v>1264</v>
      </c>
      <c r="B72">
        <v>8574209534.7714863</v>
      </c>
      <c r="C72">
        <v>7617745150.8759165</v>
      </c>
      <c r="D72">
        <v>6379250925.5734158</v>
      </c>
      <c r="E72">
        <v>4745999565.8585958</v>
      </c>
      <c r="F72">
        <v>6500000000</v>
      </c>
    </row>
    <row r="73" spans="1:6" x14ac:dyDescent="0.2">
      <c r="A73" t="s">
        <v>1265</v>
      </c>
      <c r="B73">
        <v>8493377834.514924</v>
      </c>
      <c r="C73">
        <v>7533131877.1497869</v>
      </c>
      <c r="D73">
        <v>6292350546.9550228</v>
      </c>
      <c r="E73">
        <v>4661519846.7236633</v>
      </c>
      <c r="F73">
        <v>6500000000</v>
      </c>
    </row>
    <row r="74" spans="1:6" x14ac:dyDescent="0.2">
      <c r="A74" t="s">
        <v>1266</v>
      </c>
      <c r="B74">
        <v>8413490295.4996977</v>
      </c>
      <c r="C74">
        <v>7450027647.4932432</v>
      </c>
      <c r="D74">
        <v>6207618096.8852596</v>
      </c>
      <c r="E74">
        <v>4579896909.4224873</v>
      </c>
      <c r="F74">
        <v>6500000000</v>
      </c>
    </row>
    <row r="75" spans="1:6" x14ac:dyDescent="0.2">
      <c r="A75" t="s">
        <v>1267</v>
      </c>
      <c r="B75">
        <v>8333190310.9724207</v>
      </c>
      <c r="C75">
        <v>7366407937.8011265</v>
      </c>
      <c r="D75">
        <v>6122333238.9363737</v>
      </c>
      <c r="E75">
        <v>4497843041.2063866</v>
      </c>
      <c r="F75">
        <v>6500000000</v>
      </c>
    </row>
    <row r="76" spans="1:6" x14ac:dyDescent="0.2">
      <c r="A76" t="s">
        <v>1268</v>
      </c>
      <c r="B76">
        <v>8253318903.6375685</v>
      </c>
      <c r="C76">
        <v>7283428660.1586847</v>
      </c>
      <c r="D76">
        <v>6037972943.7521219</v>
      </c>
      <c r="E76">
        <v>4417078459.8554945</v>
      </c>
      <c r="F76">
        <v>6500000000</v>
      </c>
    </row>
    <row r="77" spans="1:6" x14ac:dyDescent="0.2">
      <c r="A77" t="s">
        <v>1269</v>
      </c>
      <c r="B77">
        <v>8172729654.193119</v>
      </c>
      <c r="C77">
        <v>7200471535.8087559</v>
      </c>
      <c r="D77">
        <v>5954509563.087532</v>
      </c>
      <c r="E77">
        <v>4338164654.248848</v>
      </c>
      <c r="F77">
        <v>6500000000</v>
      </c>
    </row>
    <row r="78" spans="1:6" x14ac:dyDescent="0.2">
      <c r="A78" t="s">
        <v>1270</v>
      </c>
      <c r="B78">
        <v>8093928343.9338751</v>
      </c>
      <c r="C78">
        <v>7118949941.0363665</v>
      </c>
      <c r="D78">
        <v>5872122286.1861382</v>
      </c>
      <c r="E78">
        <v>4260021050.9011927</v>
      </c>
      <c r="F78">
        <v>6500000000</v>
      </c>
    </row>
    <row r="79" spans="1:6" x14ac:dyDescent="0.2">
      <c r="A79" t="s">
        <v>1271</v>
      </c>
      <c r="B79">
        <v>8014292178.4076643</v>
      </c>
      <c r="C79">
        <v>7037336464.901166</v>
      </c>
      <c r="D79">
        <v>5790515588.4901485</v>
      </c>
      <c r="E79">
        <v>4183598249.480185</v>
      </c>
      <c r="F79">
        <v>5000000000</v>
      </c>
    </row>
    <row r="80" spans="1:6" x14ac:dyDescent="0.2">
      <c r="A80" t="s">
        <v>1272</v>
      </c>
      <c r="B80">
        <v>7934694523.4016924</v>
      </c>
      <c r="C80">
        <v>6955624601.0284948</v>
      </c>
      <c r="D80">
        <v>5708725320.0732574</v>
      </c>
      <c r="E80">
        <v>4107035947.9779496</v>
      </c>
      <c r="F80">
        <v>5000000000</v>
      </c>
    </row>
    <row r="81" spans="1:6" x14ac:dyDescent="0.2">
      <c r="A81" t="s">
        <v>1273</v>
      </c>
      <c r="B81">
        <v>7855190841.9056988</v>
      </c>
      <c r="C81">
        <v>6874251910.1230564</v>
      </c>
      <c r="D81">
        <v>5627591281.3832283</v>
      </c>
      <c r="E81">
        <v>4031517272.1129403</v>
      </c>
      <c r="F81">
        <v>5000000000</v>
      </c>
    </row>
    <row r="82" spans="1:6" x14ac:dyDescent="0.2">
      <c r="A82" t="s">
        <v>1274</v>
      </c>
      <c r="B82">
        <v>7774951523.2989225</v>
      </c>
      <c r="C82">
        <v>6793236492.276473</v>
      </c>
      <c r="D82">
        <v>5548036131.5181484</v>
      </c>
      <c r="E82">
        <v>3958774870.0086908</v>
      </c>
      <c r="F82">
        <v>5000000000</v>
      </c>
    </row>
    <row r="83" spans="1:6" x14ac:dyDescent="0.2">
      <c r="A83" t="s">
        <v>1275</v>
      </c>
      <c r="B83">
        <v>7695104587.6722383</v>
      </c>
      <c r="C83">
        <v>6712068035.3705444</v>
      </c>
      <c r="D83">
        <v>5467804646.2225904</v>
      </c>
      <c r="E83">
        <v>3885000985.0521889</v>
      </c>
      <c r="F83">
        <v>5000000000</v>
      </c>
    </row>
    <row r="84" spans="1:6" x14ac:dyDescent="0.2">
      <c r="A84" t="s">
        <v>1276</v>
      </c>
      <c r="B84">
        <v>7615722765.0893507</v>
      </c>
      <c r="C84">
        <v>6631923523.8970385</v>
      </c>
      <c r="D84">
        <v>5389220045.8988314</v>
      </c>
      <c r="E84">
        <v>3813468325.7894993</v>
      </c>
      <c r="F84">
        <v>5000000000</v>
      </c>
    </row>
    <row r="85" spans="1:6" x14ac:dyDescent="0.2">
      <c r="A85" t="s">
        <v>1277</v>
      </c>
      <c r="B85">
        <v>7536127270.1855593</v>
      </c>
      <c r="C85">
        <v>6551479504.3419657</v>
      </c>
      <c r="D85">
        <v>5310310146.5823622</v>
      </c>
      <c r="E85">
        <v>3741715243.3673677</v>
      </c>
      <c r="F85">
        <v>5000000000</v>
      </c>
    </row>
    <row r="86" spans="1:6" x14ac:dyDescent="0.2">
      <c r="A86" t="s">
        <v>1278</v>
      </c>
      <c r="B86">
        <v>7460012912.370224</v>
      </c>
      <c r="C86">
        <v>6474664987.6385679</v>
      </c>
      <c r="D86">
        <v>5235131188.7244139</v>
      </c>
      <c r="E86">
        <v>3673622271.4089961</v>
      </c>
      <c r="F86">
        <v>5000000000</v>
      </c>
    </row>
    <row r="87" spans="1:6" x14ac:dyDescent="0.2">
      <c r="A87" t="s">
        <v>1279</v>
      </c>
      <c r="B87">
        <v>7383488246.9809523</v>
      </c>
      <c r="C87">
        <v>6397379139.0024071</v>
      </c>
      <c r="D87">
        <v>5159486137.4415512</v>
      </c>
      <c r="E87">
        <v>3605205289.1080575</v>
      </c>
      <c r="F87">
        <v>5000000000</v>
      </c>
    </row>
    <row r="88" spans="1:6" x14ac:dyDescent="0.2">
      <c r="A88" t="s">
        <v>1280</v>
      </c>
      <c r="B88">
        <v>7306378819.9710693</v>
      </c>
      <c r="C88">
        <v>6319831026.0850334</v>
      </c>
      <c r="D88">
        <v>5083981009.5348024</v>
      </c>
      <c r="E88">
        <v>3537399326.748209</v>
      </c>
      <c r="F88">
        <v>5000000000</v>
      </c>
    </row>
    <row r="89" spans="1:6" x14ac:dyDescent="0.2">
      <c r="A89" t="s">
        <v>1281</v>
      </c>
      <c r="B89">
        <v>7231275721.0574942</v>
      </c>
      <c r="C89">
        <v>6244601979.6267786</v>
      </c>
      <c r="D89">
        <v>5011098998.440464</v>
      </c>
      <c r="E89">
        <v>3472395904.4601512</v>
      </c>
      <c r="F89">
        <v>5000000000</v>
      </c>
    </row>
    <row r="90" spans="1:6" x14ac:dyDescent="0.2">
      <c r="A90" t="s">
        <v>1282</v>
      </c>
      <c r="B90">
        <v>7157429829.3971539</v>
      </c>
      <c r="C90">
        <v>6170348865.9139709</v>
      </c>
      <c r="D90">
        <v>4938920465.5002098</v>
      </c>
      <c r="E90">
        <v>3407884794.0920458</v>
      </c>
      <c r="F90">
        <v>5000000000</v>
      </c>
    </row>
    <row r="91" spans="1:6" x14ac:dyDescent="0.2">
      <c r="A91" t="s">
        <v>1283</v>
      </c>
      <c r="B91">
        <v>7082848353.0165739</v>
      </c>
      <c r="C91">
        <v>6096030401.8431177</v>
      </c>
      <c r="D91">
        <v>4867424286.1260366</v>
      </c>
      <c r="E91">
        <v>3344784641.5088172</v>
      </c>
      <c r="F91">
        <v>5000000000</v>
      </c>
    </row>
    <row r="92" spans="1:6" x14ac:dyDescent="0.2">
      <c r="A92" t="s">
        <v>1284</v>
      </c>
      <c r="B92">
        <v>7008445164.4424744</v>
      </c>
      <c r="C92">
        <v>6021762731.3627167</v>
      </c>
      <c r="D92">
        <v>4795896619.3894396</v>
      </c>
      <c r="E92">
        <v>3281673636.1489482</v>
      </c>
      <c r="F92">
        <v>5000000000</v>
      </c>
    </row>
    <row r="93" spans="1:6" x14ac:dyDescent="0.2">
      <c r="A93" t="s">
        <v>1285</v>
      </c>
      <c r="B93">
        <v>6934909659.8698063</v>
      </c>
      <c r="C93">
        <v>5948473714.3908072</v>
      </c>
      <c r="D93">
        <v>4725478734.006691</v>
      </c>
      <c r="E93">
        <v>3219793415.1909614</v>
      </c>
      <c r="F93">
        <v>2500000000</v>
      </c>
    </row>
    <row r="94" spans="1:6" x14ac:dyDescent="0.2">
      <c r="A94" t="s">
        <v>1286</v>
      </c>
      <c r="B94">
        <v>6861377228.4065571</v>
      </c>
      <c r="C94">
        <v>5876383880.3952847</v>
      </c>
      <c r="D94">
        <v>4657485817.7735405</v>
      </c>
      <c r="E94">
        <v>3161322098.4111552</v>
      </c>
      <c r="F94">
        <v>2500000000</v>
      </c>
    </row>
    <row r="95" spans="1:6" x14ac:dyDescent="0.2">
      <c r="A95" t="s">
        <v>1287</v>
      </c>
      <c r="B95">
        <v>6789458588.3737803</v>
      </c>
      <c r="C95">
        <v>5804927294.6683455</v>
      </c>
      <c r="D95">
        <v>4589150071.3139582</v>
      </c>
      <c r="E95">
        <v>3101744962.3144469</v>
      </c>
      <c r="F95">
        <v>2500000000</v>
      </c>
    </row>
    <row r="96" spans="1:6" x14ac:dyDescent="0.2">
      <c r="A96" t="s">
        <v>1288</v>
      </c>
      <c r="B96">
        <v>6713677246.076231</v>
      </c>
      <c r="C96">
        <v>5730713017.5977554</v>
      </c>
      <c r="D96">
        <v>4519328423.0171299</v>
      </c>
      <c r="E96">
        <v>3042032237.0576286</v>
      </c>
      <c r="F96">
        <v>2500000000</v>
      </c>
    </row>
    <row r="97" spans="1:6" x14ac:dyDescent="0.2">
      <c r="A97" t="s">
        <v>1289</v>
      </c>
      <c r="B97">
        <v>6639573520.0191851</v>
      </c>
      <c r="C97">
        <v>5657846550.96632</v>
      </c>
      <c r="D97">
        <v>4450517366.282547</v>
      </c>
      <c r="E97">
        <v>2983025931.1994882</v>
      </c>
      <c r="F97">
        <v>2500000000</v>
      </c>
    </row>
    <row r="98" spans="1:6" x14ac:dyDescent="0.2">
      <c r="A98" t="s">
        <v>1290</v>
      </c>
      <c r="B98">
        <v>6567850815.1497669</v>
      </c>
      <c r="C98">
        <v>5587542252.2159433</v>
      </c>
      <c r="D98">
        <v>4384397515.5064049</v>
      </c>
      <c r="E98">
        <v>2926661773.444684</v>
      </c>
      <c r="F98">
        <v>2500000000</v>
      </c>
    </row>
    <row r="99" spans="1:6" x14ac:dyDescent="0.2">
      <c r="A99" t="s">
        <v>1291</v>
      </c>
      <c r="B99">
        <v>6497094183.759057</v>
      </c>
      <c r="C99">
        <v>5517971871.3167315</v>
      </c>
      <c r="D99">
        <v>4318795875.055315</v>
      </c>
      <c r="E99">
        <v>2870661002.8138423</v>
      </c>
      <c r="F99">
        <v>2500000000</v>
      </c>
    </row>
    <row r="100" spans="1:6" x14ac:dyDescent="0.2">
      <c r="A100" t="s">
        <v>1292</v>
      </c>
      <c r="B100">
        <v>6422532165.1155672</v>
      </c>
      <c r="C100">
        <v>5445394982.0967321</v>
      </c>
      <c r="D100">
        <v>4251152409.919529</v>
      </c>
      <c r="E100">
        <v>2813730683.5794988</v>
      </c>
      <c r="F100">
        <v>2500000000</v>
      </c>
    </row>
    <row r="101" spans="1:6" x14ac:dyDescent="0.2">
      <c r="A101" t="s">
        <v>1293</v>
      </c>
      <c r="B101">
        <v>6353257834.8786774</v>
      </c>
      <c r="C101">
        <v>5377818489.1716213</v>
      </c>
      <c r="D101">
        <v>4188062900.758544</v>
      </c>
      <c r="E101">
        <v>2760610467.8860168</v>
      </c>
      <c r="F101">
        <v>2500000000</v>
      </c>
    </row>
    <row r="102" spans="1:6" x14ac:dyDescent="0.2">
      <c r="A102" t="s">
        <v>1294</v>
      </c>
      <c r="B102">
        <v>6282492347.600421</v>
      </c>
      <c r="C102">
        <v>5308898308.5270824</v>
      </c>
      <c r="D102">
        <v>4123875593.1445065</v>
      </c>
      <c r="E102">
        <v>2706787171.3866348</v>
      </c>
      <c r="F102">
        <v>2500000000</v>
      </c>
    </row>
    <row r="103" spans="1:6" x14ac:dyDescent="0.2">
      <c r="A103" t="s">
        <v>1295</v>
      </c>
      <c r="B103">
        <v>6212610288.1542053</v>
      </c>
      <c r="C103">
        <v>5241228696.5809689</v>
      </c>
      <c r="D103">
        <v>4061290228.2963624</v>
      </c>
      <c r="E103">
        <v>2654780774.6269131</v>
      </c>
      <c r="F103">
        <v>2500000000</v>
      </c>
    </row>
    <row r="104" spans="1:6" x14ac:dyDescent="0.2">
      <c r="A104" t="s">
        <v>1296</v>
      </c>
      <c r="B104">
        <v>6144960402.6507072</v>
      </c>
      <c r="C104">
        <v>5175363593.2147369</v>
      </c>
      <c r="D104">
        <v>4000054193.5649385</v>
      </c>
      <c r="E104">
        <v>2603677155.1338186</v>
      </c>
      <c r="F104">
        <v>2500000000</v>
      </c>
    </row>
    <row r="105" spans="1:6" x14ac:dyDescent="0.2">
      <c r="A105" t="s">
        <v>1297</v>
      </c>
      <c r="B105">
        <v>6078201221.5647516</v>
      </c>
      <c r="C105">
        <v>5110455726.9845276</v>
      </c>
      <c r="D105">
        <v>3939841332.3962255</v>
      </c>
      <c r="E105">
        <v>2553621986.1873093</v>
      </c>
      <c r="F105">
        <v>2500000000</v>
      </c>
    </row>
    <row r="106" spans="1:6" x14ac:dyDescent="0.2">
      <c r="A106" t="s">
        <v>1298</v>
      </c>
      <c r="B106">
        <v>6010160462.9523487</v>
      </c>
      <c r="C106">
        <v>5045506232.6531944</v>
      </c>
      <c r="D106">
        <v>3880833092.2387958</v>
      </c>
      <c r="E106">
        <v>2505750657.5325699</v>
      </c>
      <c r="F106">
        <v>2500000000</v>
      </c>
    </row>
    <row r="107" spans="1:6" x14ac:dyDescent="0.2">
      <c r="A107" t="s">
        <v>1299</v>
      </c>
      <c r="B107">
        <v>5944536000.1382933</v>
      </c>
      <c r="C107">
        <v>4981950639.7328939</v>
      </c>
      <c r="D107">
        <v>3822202842.2715535</v>
      </c>
      <c r="E107">
        <v>2457441786.4712162</v>
      </c>
      <c r="F107">
        <v>2500000000</v>
      </c>
    </row>
    <row r="108" spans="1:6" x14ac:dyDescent="0.2">
      <c r="A108" t="s">
        <v>1300</v>
      </c>
      <c r="B108">
        <v>5876074938.9565887</v>
      </c>
      <c r="C108">
        <v>4916492092.6507883</v>
      </c>
      <c r="D108">
        <v>3762698524.5443597</v>
      </c>
      <c r="E108">
        <v>2409267455.6729293</v>
      </c>
      <c r="F108">
        <v>0</v>
      </c>
    </row>
    <row r="109" spans="1:6" x14ac:dyDescent="0.2">
      <c r="A109" t="s">
        <v>1301</v>
      </c>
      <c r="B109">
        <v>5811630246.7588167</v>
      </c>
      <c r="C109">
        <v>4854324154.9427738</v>
      </c>
      <c r="D109">
        <v>3705671732.3628736</v>
      </c>
      <c r="E109">
        <v>2362703122.8467269</v>
      </c>
    </row>
    <row r="110" spans="1:6" x14ac:dyDescent="0.2">
      <c r="A110" t="s">
        <v>1302</v>
      </c>
      <c r="B110">
        <v>5747086491.3482876</v>
      </c>
      <c r="C110">
        <v>4792532776.8291035</v>
      </c>
      <c r="D110">
        <v>3649497160.2292247</v>
      </c>
      <c r="E110">
        <v>2317348356.3434157</v>
      </c>
    </row>
    <row r="111" spans="1:6" x14ac:dyDescent="0.2">
      <c r="A111" t="s">
        <v>1303</v>
      </c>
      <c r="B111">
        <v>5682391274.1278362</v>
      </c>
      <c r="C111">
        <v>4730546027.2620411</v>
      </c>
      <c r="D111">
        <v>3593133088.2914362</v>
      </c>
      <c r="E111">
        <v>2271894798.9811153</v>
      </c>
    </row>
    <row r="112" spans="1:6" x14ac:dyDescent="0.2">
      <c r="A112" t="s">
        <v>1304</v>
      </c>
      <c r="B112">
        <v>5618696892.4770346</v>
      </c>
      <c r="C112">
        <v>4669587533.9920111</v>
      </c>
      <c r="D112">
        <v>3537811138.6106229</v>
      </c>
      <c r="E112">
        <v>2227440840.3969078</v>
      </c>
    </row>
    <row r="113" spans="1:5" x14ac:dyDescent="0.2">
      <c r="A113" t="s">
        <v>1305</v>
      </c>
      <c r="B113">
        <v>5555161286.8102818</v>
      </c>
      <c r="C113">
        <v>4609206330.8955469</v>
      </c>
      <c r="D113">
        <v>3483469730.3871441</v>
      </c>
      <c r="E113">
        <v>2184236488.2161012</v>
      </c>
    </row>
    <row r="114" spans="1:5" x14ac:dyDescent="0.2">
      <c r="A114" t="s">
        <v>1306</v>
      </c>
      <c r="B114">
        <v>5492557233.6293859</v>
      </c>
      <c r="C114">
        <v>4549533289.9952412</v>
      </c>
      <c r="D114">
        <v>3429626541.2984858</v>
      </c>
      <c r="E114">
        <v>2141366813.4187226</v>
      </c>
    </row>
    <row r="115" spans="1:5" x14ac:dyDescent="0.2">
      <c r="A115" t="s">
        <v>1307</v>
      </c>
      <c r="B115">
        <v>5429801773.0595188</v>
      </c>
      <c r="C115">
        <v>4490170078.6843748</v>
      </c>
      <c r="D115">
        <v>3376545007.9658885</v>
      </c>
      <c r="E115">
        <v>2099582106.2910035</v>
      </c>
    </row>
    <row r="116" spans="1:5" x14ac:dyDescent="0.2">
      <c r="A116" t="s">
        <v>1308</v>
      </c>
      <c r="B116">
        <v>5367009137.8669157</v>
      </c>
      <c r="C116">
        <v>4430716171.1662378</v>
      </c>
      <c r="D116">
        <v>3323362956.316153</v>
      </c>
      <c r="E116">
        <v>2057759967.6517608</v>
      </c>
    </row>
    <row r="117" spans="1:5" x14ac:dyDescent="0.2">
      <c r="A117" t="s">
        <v>1309</v>
      </c>
      <c r="B117">
        <v>5304970047.5815592</v>
      </c>
      <c r="C117">
        <v>4372072054.7126598</v>
      </c>
      <c r="D117">
        <v>3271035429.4289088</v>
      </c>
      <c r="E117">
        <v>2016781305.5601676</v>
      </c>
    </row>
    <row r="118" spans="1:5" x14ac:dyDescent="0.2">
      <c r="A118" t="s">
        <v>1310</v>
      </c>
      <c r="B118">
        <v>5242687648.3865709</v>
      </c>
      <c r="C118">
        <v>4314122586.6513901</v>
      </c>
      <c r="D118">
        <v>3220264429.8414483</v>
      </c>
      <c r="E118">
        <v>1977880756.5803256</v>
      </c>
    </row>
    <row r="119" spans="1:5" x14ac:dyDescent="0.2">
      <c r="A119" t="s">
        <v>1311</v>
      </c>
      <c r="B119">
        <v>5180897466.6736917</v>
      </c>
      <c r="C119">
        <v>4256045616.5132933</v>
      </c>
      <c r="D119">
        <v>3168833498.3850889</v>
      </c>
      <c r="E119">
        <v>1938048361.6649401</v>
      </c>
    </row>
    <row r="120" spans="1:5" x14ac:dyDescent="0.2">
      <c r="A120" t="s">
        <v>1312</v>
      </c>
      <c r="B120">
        <v>5119555514.9559937</v>
      </c>
      <c r="C120">
        <v>4198750743.9061518</v>
      </c>
      <c r="D120">
        <v>3118480318.3364038</v>
      </c>
      <c r="E120">
        <v>1899434319.1025457</v>
      </c>
    </row>
    <row r="121" spans="1:5" x14ac:dyDescent="0.2">
      <c r="A121" t="s">
        <v>1313</v>
      </c>
      <c r="B121">
        <v>5058609523.7113667</v>
      </c>
      <c r="C121">
        <v>4141729901.6666307</v>
      </c>
      <c r="D121">
        <v>3068306781.7174115</v>
      </c>
      <c r="E121">
        <v>1860958433.0596433</v>
      </c>
    </row>
    <row r="122" spans="1:5" x14ac:dyDescent="0.2">
      <c r="A122" t="s">
        <v>1314</v>
      </c>
      <c r="B122">
        <v>4997860837.5484428</v>
      </c>
      <c r="C122">
        <v>4085275370.9303775</v>
      </c>
      <c r="D122">
        <v>3019034734.0047431</v>
      </c>
      <c r="E122">
        <v>1823568517.3700137</v>
      </c>
    </row>
    <row r="123" spans="1:5" x14ac:dyDescent="0.2">
      <c r="A123" t="s">
        <v>1315</v>
      </c>
      <c r="B123">
        <v>4938236916.2715864</v>
      </c>
      <c r="C123">
        <v>4029692224.2935829</v>
      </c>
      <c r="D123">
        <v>2970385006.2373605</v>
      </c>
      <c r="E123">
        <v>1786583586.53808</v>
      </c>
    </row>
    <row r="124" spans="1:5" x14ac:dyDescent="0.2">
      <c r="A124" t="s">
        <v>1316</v>
      </c>
      <c r="B124">
        <v>4878238938.8619747</v>
      </c>
      <c r="C124">
        <v>3973981152.9540181</v>
      </c>
      <c r="D124">
        <v>2921869147.5863338</v>
      </c>
      <c r="E124">
        <v>1749959420.4474814</v>
      </c>
    </row>
    <row r="125" spans="1:5" x14ac:dyDescent="0.2">
      <c r="A125" t="s">
        <v>1317</v>
      </c>
      <c r="B125">
        <v>4818216673.4368219</v>
      </c>
      <c r="C125">
        <v>3918642290.5945535</v>
      </c>
      <c r="D125">
        <v>2874089896.8426285</v>
      </c>
      <c r="E125">
        <v>1714287454.2247653</v>
      </c>
    </row>
    <row r="126" spans="1:5" x14ac:dyDescent="0.2">
      <c r="A126" t="s">
        <v>1318</v>
      </c>
      <c r="B126">
        <v>4759338715.0731583</v>
      </c>
      <c r="C126">
        <v>3864191919.614799</v>
      </c>
      <c r="D126">
        <v>2826945967.905622</v>
      </c>
      <c r="E126">
        <v>1679026018.7347827</v>
      </c>
    </row>
    <row r="127" spans="1:5" x14ac:dyDescent="0.2">
      <c r="A127" t="s">
        <v>1319</v>
      </c>
      <c r="B127">
        <v>4701034204.3127413</v>
      </c>
      <c r="C127">
        <v>3810588438.8238869</v>
      </c>
      <c r="D127">
        <v>2780869651.7351823</v>
      </c>
      <c r="E127">
        <v>1644889144.1863756</v>
      </c>
    </row>
    <row r="128" spans="1:5" x14ac:dyDescent="0.2">
      <c r="A128" t="s">
        <v>1320</v>
      </c>
      <c r="B128">
        <v>4643199735.1806936</v>
      </c>
      <c r="C128">
        <v>3757325149.493135</v>
      </c>
      <c r="D128">
        <v>2735026001.1059542</v>
      </c>
      <c r="E128">
        <v>1610920398.2473209</v>
      </c>
    </row>
    <row r="129" spans="1:5" x14ac:dyDescent="0.2">
      <c r="A129" t="s">
        <v>1321</v>
      </c>
      <c r="B129">
        <v>4585085356.8665276</v>
      </c>
      <c r="C129">
        <v>3704005454.0996022</v>
      </c>
      <c r="D129">
        <v>2689356589.1906438</v>
      </c>
      <c r="E129">
        <v>1577312086.8538613</v>
      </c>
    </row>
    <row r="130" spans="1:5" x14ac:dyDescent="0.2">
      <c r="A130" t="s">
        <v>1322</v>
      </c>
      <c r="B130">
        <v>4526924380.6488724</v>
      </c>
      <c r="C130">
        <v>3651218087.3925557</v>
      </c>
      <c r="D130">
        <v>2644721761.3926978</v>
      </c>
      <c r="E130">
        <v>1544986813.3505812</v>
      </c>
    </row>
    <row r="131" spans="1:5" x14ac:dyDescent="0.2">
      <c r="A131" t="s">
        <v>1323</v>
      </c>
      <c r="B131">
        <v>4469873142.8583164</v>
      </c>
      <c r="C131">
        <v>3599088377.2094374</v>
      </c>
      <c r="D131">
        <v>2600332107.9501734</v>
      </c>
      <c r="E131">
        <v>1512621351.4532871</v>
      </c>
    </row>
    <row r="132" spans="1:5" x14ac:dyDescent="0.2">
      <c r="A132" t="s">
        <v>1324</v>
      </c>
      <c r="B132">
        <v>4413074564.1926126</v>
      </c>
      <c r="C132">
        <v>3547522340.175076</v>
      </c>
      <c r="D132">
        <v>2556767362.3727751</v>
      </c>
      <c r="E132">
        <v>1481182953.1951494</v>
      </c>
    </row>
    <row r="133" spans="1:5" x14ac:dyDescent="0.2">
      <c r="A133" t="s">
        <v>1325</v>
      </c>
      <c r="B133">
        <v>4356364598.0513668</v>
      </c>
      <c r="C133">
        <v>3495995563.0538278</v>
      </c>
      <c r="D133">
        <v>2513223085.9974799</v>
      </c>
      <c r="E133">
        <v>1449790171.7723794</v>
      </c>
    </row>
    <row r="134" spans="1:5" x14ac:dyDescent="0.2">
      <c r="A134" t="s">
        <v>1326</v>
      </c>
      <c r="B134">
        <v>4299884891.2597618</v>
      </c>
      <c r="C134">
        <v>3445006476.0268278</v>
      </c>
      <c r="D134">
        <v>2470472236.4339743</v>
      </c>
      <c r="E134">
        <v>1419286827.0809176</v>
      </c>
    </row>
    <row r="135" spans="1:5" x14ac:dyDescent="0.2">
      <c r="A135" t="s">
        <v>1327</v>
      </c>
      <c r="B135">
        <v>4243232519.5609808</v>
      </c>
      <c r="C135">
        <v>3393851400.7594471</v>
      </c>
      <c r="D135">
        <v>2427598445.3965526</v>
      </c>
      <c r="E135">
        <v>1388748697.5211289</v>
      </c>
    </row>
    <row r="136" spans="1:5" x14ac:dyDescent="0.2">
      <c r="A136" t="s">
        <v>1328</v>
      </c>
      <c r="B136">
        <v>4186652020.7105951</v>
      </c>
      <c r="C136">
        <v>3342917329.2774158</v>
      </c>
      <c r="D136">
        <v>2385084429.7942681</v>
      </c>
      <c r="E136">
        <v>1358648741.2966347</v>
      </c>
    </row>
    <row r="137" spans="1:5" x14ac:dyDescent="0.2">
      <c r="A137" t="s">
        <v>1329</v>
      </c>
      <c r="B137">
        <v>4131072193.7055588</v>
      </c>
      <c r="C137">
        <v>3293124243.9621334</v>
      </c>
      <c r="D137">
        <v>2343775467.8624468</v>
      </c>
      <c r="E137">
        <v>1329644437.8498726</v>
      </c>
    </row>
    <row r="138" spans="1:5" x14ac:dyDescent="0.2">
      <c r="A138" t="s">
        <v>1330</v>
      </c>
      <c r="B138">
        <v>4076206804.7461071</v>
      </c>
      <c r="C138">
        <v>3243876565.1984959</v>
      </c>
      <c r="D138">
        <v>2302853450.5498118</v>
      </c>
      <c r="E138">
        <v>1300895578.6460307</v>
      </c>
    </row>
    <row r="139" spans="1:5" x14ac:dyDescent="0.2">
      <c r="A139" t="s">
        <v>1331</v>
      </c>
      <c r="B139">
        <v>4021674201.0320392</v>
      </c>
      <c r="C139">
        <v>3195225813.5265503</v>
      </c>
      <c r="D139">
        <v>2262732966.6133456</v>
      </c>
      <c r="E139">
        <v>1272991560.0535214</v>
      </c>
    </row>
    <row r="140" spans="1:5" x14ac:dyDescent="0.2">
      <c r="A140" t="s">
        <v>1332</v>
      </c>
      <c r="B140">
        <v>3967178367.7144408</v>
      </c>
      <c r="C140">
        <v>3146582892.7598581</v>
      </c>
      <c r="D140">
        <v>2222618977.8037868</v>
      </c>
      <c r="E140">
        <v>1245127593.7748077</v>
      </c>
    </row>
    <row r="141" spans="1:5" x14ac:dyDescent="0.2">
      <c r="A141" t="s">
        <v>1333</v>
      </c>
      <c r="B141">
        <v>3912963506.028327</v>
      </c>
      <c r="C141">
        <v>3098318260.1407008</v>
      </c>
      <c r="D141">
        <v>2182960918.0259523</v>
      </c>
      <c r="E141">
        <v>1217731161.3894017</v>
      </c>
    </row>
    <row r="142" spans="1:5" x14ac:dyDescent="0.2">
      <c r="A142" t="s">
        <v>1334</v>
      </c>
      <c r="B142">
        <v>3859751192.4251938</v>
      </c>
      <c r="C142">
        <v>3051502022.4454117</v>
      </c>
      <c r="D142">
        <v>2145036626.8483636</v>
      </c>
      <c r="E142">
        <v>1191997055.4654706</v>
      </c>
    </row>
    <row r="143" spans="1:5" x14ac:dyDescent="0.2">
      <c r="A143" t="s">
        <v>1335</v>
      </c>
      <c r="B143">
        <v>3805388413.619781</v>
      </c>
      <c r="C143">
        <v>3003420375.0317359</v>
      </c>
      <c r="D143">
        <v>2105868583.7759063</v>
      </c>
      <c r="E143">
        <v>1165274802.6538129</v>
      </c>
    </row>
    <row r="144" spans="1:5" x14ac:dyDescent="0.2">
      <c r="A144" t="s">
        <v>1336</v>
      </c>
      <c r="B144">
        <v>3752840374.1418581</v>
      </c>
      <c r="C144">
        <v>2957084832.7885957</v>
      </c>
      <c r="D144">
        <v>2068276959.7956924</v>
      </c>
      <c r="E144">
        <v>1139782192.3928628</v>
      </c>
    </row>
    <row r="145" spans="1:5" x14ac:dyDescent="0.2">
      <c r="A145" t="s">
        <v>1337</v>
      </c>
      <c r="B145">
        <v>3700593942.326849</v>
      </c>
      <c r="C145">
        <v>2910971169.235949</v>
      </c>
      <c r="D145">
        <v>2030845604.3997796</v>
      </c>
      <c r="E145">
        <v>1114414361.5886595</v>
      </c>
    </row>
    <row r="146" spans="1:5" x14ac:dyDescent="0.2">
      <c r="A146" t="s">
        <v>1338</v>
      </c>
      <c r="B146">
        <v>3648000302.3559508</v>
      </c>
      <c r="C146">
        <v>2864889637.7341609</v>
      </c>
      <c r="D146">
        <v>1993777391.7889967</v>
      </c>
      <c r="E146">
        <v>1089588581.819072</v>
      </c>
    </row>
    <row r="147" spans="1:5" x14ac:dyDescent="0.2">
      <c r="A147" t="s">
        <v>1339</v>
      </c>
      <c r="B147">
        <v>3596747465.5393991</v>
      </c>
      <c r="C147">
        <v>2819848372.2175951</v>
      </c>
      <c r="D147">
        <v>1957440724.6250274</v>
      </c>
      <c r="E147">
        <v>1065199896.5065203</v>
      </c>
    </row>
    <row r="148" spans="1:5" x14ac:dyDescent="0.2">
      <c r="A148" t="s">
        <v>1340</v>
      </c>
      <c r="B148">
        <v>3545629851.5040612</v>
      </c>
      <c r="C148">
        <v>2775057486.7965856</v>
      </c>
      <c r="D148">
        <v>1921449348.2994726</v>
      </c>
      <c r="E148">
        <v>1041185367.3678652</v>
      </c>
    </row>
    <row r="149" spans="1:5" x14ac:dyDescent="0.2">
      <c r="A149" t="s">
        <v>1341</v>
      </c>
      <c r="B149">
        <v>3494074220.7785969</v>
      </c>
      <c r="C149">
        <v>2730217684.5031543</v>
      </c>
      <c r="D149">
        <v>1885749490.013134</v>
      </c>
      <c r="E149">
        <v>1017651783.2222596</v>
      </c>
    </row>
    <row r="150" spans="1:5" x14ac:dyDescent="0.2">
      <c r="A150" t="s">
        <v>1342</v>
      </c>
      <c r="B150">
        <v>3443705946.0944309</v>
      </c>
      <c r="C150">
        <v>2686296764.1753263</v>
      </c>
      <c r="D150">
        <v>1850694802.8231182</v>
      </c>
      <c r="E150">
        <v>994504205.41955578</v>
      </c>
    </row>
    <row r="151" spans="1:5" x14ac:dyDescent="0.2">
      <c r="A151" t="s">
        <v>1343</v>
      </c>
      <c r="B151">
        <v>3393636274.0934691</v>
      </c>
      <c r="C151">
        <v>2642894226.0862613</v>
      </c>
      <c r="D151">
        <v>1816311638.7610331</v>
      </c>
      <c r="E151">
        <v>972026864.39955962</v>
      </c>
    </row>
    <row r="152" spans="1:5" x14ac:dyDescent="0.2">
      <c r="A152" t="s">
        <v>1344</v>
      </c>
      <c r="B152">
        <v>3344256424.5499778</v>
      </c>
      <c r="C152">
        <v>2600020893.5641985</v>
      </c>
      <c r="D152">
        <v>1782302903.3131018</v>
      </c>
      <c r="E152">
        <v>949786595.80638802</v>
      </c>
    </row>
    <row r="153" spans="1:5" x14ac:dyDescent="0.2">
      <c r="A153" t="s">
        <v>1345</v>
      </c>
      <c r="B153">
        <v>3294279011.920218</v>
      </c>
      <c r="C153">
        <v>2556821598.4116955</v>
      </c>
      <c r="D153">
        <v>1748232524.8951037</v>
      </c>
      <c r="E153">
        <v>927684578.20825684</v>
      </c>
    </row>
    <row r="154" spans="1:5" x14ac:dyDescent="0.2">
      <c r="A154" t="s">
        <v>1346</v>
      </c>
      <c r="B154">
        <v>3244917476.1919641</v>
      </c>
      <c r="C154">
        <v>2514651620.0461779</v>
      </c>
      <c r="D154">
        <v>1715448608.6991322</v>
      </c>
      <c r="E154">
        <v>906804912.98190725</v>
      </c>
    </row>
    <row r="155" spans="1:5" x14ac:dyDescent="0.2">
      <c r="A155" t="s">
        <v>1347</v>
      </c>
      <c r="B155">
        <v>3195914660.207561</v>
      </c>
      <c r="C155">
        <v>2472476217.976573</v>
      </c>
      <c r="D155">
        <v>1682387765.5138226</v>
      </c>
      <c r="E155">
        <v>885561798.13879764</v>
      </c>
    </row>
    <row r="156" spans="1:5" x14ac:dyDescent="0.2">
      <c r="A156" t="s">
        <v>1348</v>
      </c>
      <c r="B156">
        <v>3146833219.985568</v>
      </c>
      <c r="C156">
        <v>2430509011.3044643</v>
      </c>
      <c r="D156">
        <v>1649760804.9722843</v>
      </c>
      <c r="E156">
        <v>864828188.77329779</v>
      </c>
    </row>
    <row r="157" spans="1:5" x14ac:dyDescent="0.2">
      <c r="A157" t="s">
        <v>1349</v>
      </c>
      <c r="B157">
        <v>3098471949.1066971</v>
      </c>
      <c r="C157">
        <v>2389097408.5308952</v>
      </c>
      <c r="D157">
        <v>1617527585.5203915</v>
      </c>
      <c r="E157">
        <v>844339624.33514071</v>
      </c>
    </row>
    <row r="158" spans="1:5" x14ac:dyDescent="0.2">
      <c r="A158" t="s">
        <v>1350</v>
      </c>
      <c r="B158">
        <v>3050925329.1442971</v>
      </c>
      <c r="C158">
        <v>2348574965.8674455</v>
      </c>
      <c r="D158">
        <v>1586178406.5503659</v>
      </c>
      <c r="E158">
        <v>824581509.23802781</v>
      </c>
    </row>
    <row r="159" spans="1:5" x14ac:dyDescent="0.2">
      <c r="A159" t="s">
        <v>1351</v>
      </c>
      <c r="B159">
        <v>3003566631.3499889</v>
      </c>
      <c r="C159">
        <v>2308197140.5341802</v>
      </c>
      <c r="D159">
        <v>1554943443.8604968</v>
      </c>
      <c r="E159">
        <v>804920105.78195703</v>
      </c>
    </row>
    <row r="160" spans="1:5" x14ac:dyDescent="0.2">
      <c r="A160" t="s">
        <v>1352</v>
      </c>
      <c r="B160">
        <v>2956985029.0975142</v>
      </c>
      <c r="C160">
        <v>2268545700.4074497</v>
      </c>
      <c r="D160">
        <v>1524345189.0393944</v>
      </c>
      <c r="E160">
        <v>785738660.28964317</v>
      </c>
    </row>
    <row r="161" spans="1:5" x14ac:dyDescent="0.2">
      <c r="A161" t="s">
        <v>1353</v>
      </c>
      <c r="B161">
        <v>2911202971.2638988</v>
      </c>
      <c r="C161">
        <v>2229756574.4598384</v>
      </c>
      <c r="D161">
        <v>1494593235.0903938</v>
      </c>
      <c r="E161">
        <v>767244693.24835384</v>
      </c>
    </row>
    <row r="162" spans="1:5" x14ac:dyDescent="0.2">
      <c r="A162" t="s">
        <v>1354</v>
      </c>
      <c r="B162">
        <v>2865519871.6505561</v>
      </c>
      <c r="C162">
        <v>2191044362.3561749</v>
      </c>
      <c r="D162">
        <v>1464909592.3986421</v>
      </c>
      <c r="E162">
        <v>748821531.34334219</v>
      </c>
    </row>
    <row r="163" spans="1:5" x14ac:dyDescent="0.2">
      <c r="A163" t="s">
        <v>1355</v>
      </c>
      <c r="B163">
        <v>2820886760.0448451</v>
      </c>
      <c r="C163">
        <v>2153376450.0198865</v>
      </c>
      <c r="D163">
        <v>1436181666.3847551</v>
      </c>
      <c r="E163">
        <v>731127235.90675426</v>
      </c>
    </row>
    <row r="164" spans="1:5" x14ac:dyDescent="0.2">
      <c r="A164" t="s">
        <v>1356</v>
      </c>
      <c r="B164">
        <v>2776195602.1047158</v>
      </c>
      <c r="C164">
        <v>2115666199.345736</v>
      </c>
      <c r="D164">
        <v>1407442495.7728069</v>
      </c>
      <c r="E164">
        <v>713462027.17658603</v>
      </c>
    </row>
    <row r="165" spans="1:5" x14ac:dyDescent="0.2">
      <c r="A165" t="s">
        <v>1357</v>
      </c>
      <c r="B165">
        <v>2732827333.7279048</v>
      </c>
      <c r="C165">
        <v>2079084102.6006193</v>
      </c>
      <c r="D165">
        <v>1379588808.6893864</v>
      </c>
      <c r="E165">
        <v>696380314.61604083</v>
      </c>
    </row>
    <row r="166" spans="1:5" x14ac:dyDescent="0.2">
      <c r="A166" t="s">
        <v>1358</v>
      </c>
      <c r="B166">
        <v>2690136646.1674018</v>
      </c>
      <c r="C166">
        <v>2043470292.8451288</v>
      </c>
      <c r="D166">
        <v>1352841912.3766143</v>
      </c>
      <c r="E166">
        <v>680266186.17333639</v>
      </c>
    </row>
    <row r="167" spans="1:5" x14ac:dyDescent="0.2">
      <c r="A167" t="s">
        <v>1359</v>
      </c>
      <c r="B167">
        <v>2647537819.8799868</v>
      </c>
      <c r="C167">
        <v>2007700557.440975</v>
      </c>
      <c r="D167">
        <v>1325780886.6078584</v>
      </c>
      <c r="E167">
        <v>663835093.64564478</v>
      </c>
    </row>
    <row r="168" spans="1:5" x14ac:dyDescent="0.2">
      <c r="A168" t="s">
        <v>1360</v>
      </c>
      <c r="B168">
        <v>2605460747.615252</v>
      </c>
      <c r="C168">
        <v>1972549280.1208832</v>
      </c>
      <c r="D168">
        <v>1299362842.8762705</v>
      </c>
      <c r="E168">
        <v>647940282.3759017</v>
      </c>
    </row>
    <row r="169" spans="1:5" x14ac:dyDescent="0.2">
      <c r="A169" t="s">
        <v>1361</v>
      </c>
      <c r="B169">
        <v>2563625290.8479118</v>
      </c>
      <c r="C169">
        <v>1937584509.2256072</v>
      </c>
      <c r="D169">
        <v>1273084785.3639057</v>
      </c>
      <c r="E169">
        <v>632147587.67420697</v>
      </c>
    </row>
    <row r="170" spans="1:5" x14ac:dyDescent="0.2">
      <c r="A170" t="s">
        <v>1362</v>
      </c>
      <c r="B170">
        <v>2521916473.0107031</v>
      </c>
      <c r="C170">
        <v>1902932419.7351117</v>
      </c>
      <c r="D170">
        <v>1247239356.9909596</v>
      </c>
      <c r="E170">
        <v>616775405.08493447</v>
      </c>
    </row>
    <row r="171" spans="1:5" x14ac:dyDescent="0.2">
      <c r="A171" t="s">
        <v>1363</v>
      </c>
      <c r="B171">
        <v>2480526029.0655599</v>
      </c>
      <c r="C171">
        <v>1868526383.0671558</v>
      </c>
      <c r="D171">
        <v>1221573966.6873343</v>
      </c>
      <c r="E171">
        <v>601524926.70053065</v>
      </c>
    </row>
    <row r="172" spans="1:5" x14ac:dyDescent="0.2">
      <c r="A172" t="s">
        <v>1364</v>
      </c>
      <c r="B172">
        <v>2439320660.6112242</v>
      </c>
      <c r="C172">
        <v>1834370759.55708</v>
      </c>
      <c r="D172">
        <v>1196194348.6895926</v>
      </c>
      <c r="E172">
        <v>586532695.0217886</v>
      </c>
    </row>
    <row r="173" spans="1:5" x14ac:dyDescent="0.2">
      <c r="A173" t="s">
        <v>1365</v>
      </c>
      <c r="B173">
        <v>2398659403.4551692</v>
      </c>
      <c r="C173">
        <v>1800832708.1460326</v>
      </c>
      <c r="D173">
        <v>1171433837.4269252</v>
      </c>
      <c r="E173">
        <v>572037273.21760058</v>
      </c>
    </row>
    <row r="174" spans="1:5" x14ac:dyDescent="0.2">
      <c r="A174" t="s">
        <v>1366</v>
      </c>
      <c r="B174">
        <v>2358101990.3984628</v>
      </c>
      <c r="C174">
        <v>1767380866.6017699</v>
      </c>
      <c r="D174">
        <v>1146749703.6504312</v>
      </c>
      <c r="E174">
        <v>557611624.95651531</v>
      </c>
    </row>
    <row r="175" spans="1:5" x14ac:dyDescent="0.2">
      <c r="A175" t="s">
        <v>1367</v>
      </c>
      <c r="B175">
        <v>2318043967.8727059</v>
      </c>
      <c r="C175">
        <v>1734505949.4982407</v>
      </c>
      <c r="D175">
        <v>1122649141.652328</v>
      </c>
      <c r="E175">
        <v>543654910.10490406</v>
      </c>
    </row>
    <row r="176" spans="1:5" x14ac:dyDescent="0.2">
      <c r="A176" t="s">
        <v>1368</v>
      </c>
      <c r="B176">
        <v>2278290158.8221979</v>
      </c>
      <c r="C176">
        <v>1701868256.5621822</v>
      </c>
      <c r="D176">
        <v>1098723176.2403805</v>
      </c>
      <c r="E176">
        <v>529814904.1865257</v>
      </c>
    </row>
    <row r="177" spans="1:5" x14ac:dyDescent="0.2">
      <c r="A177" t="s">
        <v>1369</v>
      </c>
      <c r="B177">
        <v>2238760260.0209889</v>
      </c>
      <c r="C177">
        <v>1669503261.762408</v>
      </c>
      <c r="D177">
        <v>1075087252.6597612</v>
      </c>
      <c r="E177">
        <v>516221653.699049</v>
      </c>
    </row>
    <row r="178" spans="1:5" x14ac:dyDescent="0.2">
      <c r="A178" t="s">
        <v>1370</v>
      </c>
      <c r="B178">
        <v>2198585074.9673991</v>
      </c>
      <c r="C178">
        <v>1636942030.3064935</v>
      </c>
      <c r="D178">
        <v>1051611149.8532354</v>
      </c>
      <c r="E178">
        <v>502948172.85139632</v>
      </c>
    </row>
    <row r="179" spans="1:5" x14ac:dyDescent="0.2">
      <c r="A179" t="s">
        <v>1371</v>
      </c>
      <c r="B179">
        <v>2159217805.1268191</v>
      </c>
      <c r="C179">
        <v>1604904727.1481912</v>
      </c>
      <c r="D179">
        <v>1028407490.9867836</v>
      </c>
      <c r="E179">
        <v>489767433.21741664</v>
      </c>
    </row>
    <row r="180" spans="1:5" x14ac:dyDescent="0.2">
      <c r="A180" t="s">
        <v>1372</v>
      </c>
      <c r="B180">
        <v>2119098292.7921259</v>
      </c>
      <c r="C180">
        <v>1572499316.7579124</v>
      </c>
      <c r="D180">
        <v>1005162338.1463693</v>
      </c>
      <c r="E180">
        <v>476734919.05568743</v>
      </c>
    </row>
    <row r="181" spans="1:5" x14ac:dyDescent="0.2">
      <c r="A181" t="s">
        <v>1373</v>
      </c>
      <c r="B181">
        <v>2080433219.6175129</v>
      </c>
      <c r="C181">
        <v>1541189078.2288351</v>
      </c>
      <c r="D181">
        <v>982642984.84715593</v>
      </c>
      <c r="E181">
        <v>464080300.06294239</v>
      </c>
    </row>
    <row r="182" spans="1:5" x14ac:dyDescent="0.2">
      <c r="A182" t="s">
        <v>1374</v>
      </c>
      <c r="B182">
        <v>2041882241.7250431</v>
      </c>
      <c r="C182">
        <v>1510147594.9385607</v>
      </c>
      <c r="D182">
        <v>960481486.13863897</v>
      </c>
      <c r="E182">
        <v>451754468.10260242</v>
      </c>
    </row>
    <row r="183" spans="1:5" x14ac:dyDescent="0.2">
      <c r="A183" t="s">
        <v>1375</v>
      </c>
      <c r="B183">
        <v>2004159995.5610211</v>
      </c>
      <c r="C183">
        <v>1479734744.8292704</v>
      </c>
      <c r="D183">
        <v>938744848.78236616</v>
      </c>
      <c r="E183">
        <v>439660698.09575981</v>
      </c>
    </row>
    <row r="184" spans="1:5" x14ac:dyDescent="0.2">
      <c r="A184" t="s">
        <v>1376</v>
      </c>
      <c r="B184">
        <v>1966795261.913516</v>
      </c>
      <c r="C184">
        <v>1449684230.5206914</v>
      </c>
      <c r="D184">
        <v>917341842.12758303</v>
      </c>
      <c r="E184">
        <v>427816865.04894483</v>
      </c>
    </row>
    <row r="185" spans="1:5" x14ac:dyDescent="0.2">
      <c r="A185" t="s">
        <v>1377</v>
      </c>
      <c r="B185">
        <v>1929508122.814604</v>
      </c>
      <c r="C185">
        <v>1419866239.275677</v>
      </c>
      <c r="D185">
        <v>896262010.70299113</v>
      </c>
      <c r="E185">
        <v>416272546.64520437</v>
      </c>
    </row>
    <row r="186" spans="1:5" x14ac:dyDescent="0.2">
      <c r="A186" t="s">
        <v>1378</v>
      </c>
      <c r="B186">
        <v>1892711010.911696</v>
      </c>
      <c r="C186">
        <v>1390426093.6243467</v>
      </c>
      <c r="D186">
        <v>875446393.70482254</v>
      </c>
      <c r="E186">
        <v>404882456.15358239</v>
      </c>
    </row>
    <row r="187" spans="1:5" x14ac:dyDescent="0.2">
      <c r="A187" t="s">
        <v>1379</v>
      </c>
      <c r="B187">
        <v>1856162199.1360619</v>
      </c>
      <c r="C187">
        <v>1361338368.8710876</v>
      </c>
      <c r="D187">
        <v>855022416.66060531</v>
      </c>
      <c r="E187">
        <v>393815663.24304521</v>
      </c>
    </row>
    <row r="188" spans="1:5" x14ac:dyDescent="0.2">
      <c r="A188" t="s">
        <v>1380</v>
      </c>
      <c r="B188">
        <v>1820337226.581094</v>
      </c>
      <c r="C188">
        <v>1332799407.0928395</v>
      </c>
      <c r="D188">
        <v>834968899.98749685</v>
      </c>
      <c r="E188">
        <v>382950290.69773656</v>
      </c>
    </row>
    <row r="189" spans="1:5" x14ac:dyDescent="0.2">
      <c r="A189" t="s">
        <v>1381</v>
      </c>
      <c r="B189">
        <v>1784901074.6469669</v>
      </c>
      <c r="C189">
        <v>1304637538.1915174</v>
      </c>
      <c r="D189">
        <v>815247492.97065318</v>
      </c>
      <c r="E189">
        <v>372321568.39085102</v>
      </c>
    </row>
    <row r="190" spans="1:5" x14ac:dyDescent="0.2">
      <c r="A190" t="s">
        <v>1382</v>
      </c>
      <c r="B190">
        <v>1749660087.6269929</v>
      </c>
      <c r="C190">
        <v>1276919523.8394475</v>
      </c>
      <c r="D190">
        <v>796093806.3832072</v>
      </c>
      <c r="E190">
        <v>362182931.67748231</v>
      </c>
    </row>
    <row r="191" spans="1:5" x14ac:dyDescent="0.2">
      <c r="A191" t="s">
        <v>1383</v>
      </c>
      <c r="B191">
        <v>1714598371.5405819</v>
      </c>
      <c r="C191">
        <v>1249208780.7139935</v>
      </c>
      <c r="D191">
        <v>776836886.44933403</v>
      </c>
      <c r="E191">
        <v>351925059.88592082</v>
      </c>
    </row>
    <row r="192" spans="1:5" x14ac:dyDescent="0.2">
      <c r="A192" t="s">
        <v>1384</v>
      </c>
      <c r="B192">
        <v>1680024141.9528279</v>
      </c>
      <c r="C192">
        <v>1222009843.6089141</v>
      </c>
      <c r="D192">
        <v>758052496.39400434</v>
      </c>
      <c r="E192">
        <v>342007570.90285361</v>
      </c>
    </row>
    <row r="193" spans="1:5" x14ac:dyDescent="0.2">
      <c r="A193" t="s">
        <v>1385</v>
      </c>
      <c r="B193">
        <v>1645542450.073143</v>
      </c>
      <c r="C193">
        <v>1194898596.5034347</v>
      </c>
      <c r="D193">
        <v>739349395.1323117</v>
      </c>
      <c r="E193">
        <v>332156518.03097004</v>
      </c>
    </row>
    <row r="194" spans="1:5" x14ac:dyDescent="0.2">
      <c r="A194" t="s">
        <v>1386</v>
      </c>
      <c r="B194">
        <v>1611391362.3458829</v>
      </c>
      <c r="C194">
        <v>1168179424.0786741</v>
      </c>
      <c r="D194">
        <v>721037729.7558614</v>
      </c>
      <c r="E194">
        <v>322602056.3578279</v>
      </c>
    </row>
    <row r="195" spans="1:5" x14ac:dyDescent="0.2">
      <c r="A195" t="s">
        <v>1387</v>
      </c>
      <c r="B195">
        <v>1577074809.493638</v>
      </c>
      <c r="C195">
        <v>1141362488.2004876</v>
      </c>
      <c r="D195">
        <v>702693807.11074126</v>
      </c>
      <c r="E195">
        <v>313063103.60937142</v>
      </c>
    </row>
    <row r="196" spans="1:5" x14ac:dyDescent="0.2">
      <c r="A196" t="s">
        <v>1388</v>
      </c>
      <c r="B196">
        <v>1543557350.0382409</v>
      </c>
      <c r="C196">
        <v>1115210498.8391142</v>
      </c>
      <c r="D196">
        <v>684846866.9401983</v>
      </c>
      <c r="E196">
        <v>303819645.84069377</v>
      </c>
    </row>
    <row r="197" spans="1:5" x14ac:dyDescent="0.2">
      <c r="A197" t="s">
        <v>1389</v>
      </c>
      <c r="B197">
        <v>1510118836.4659121</v>
      </c>
      <c r="C197">
        <v>1089260523.3966348</v>
      </c>
      <c r="D197">
        <v>667264708.38143969</v>
      </c>
      <c r="E197">
        <v>294806204.16141307</v>
      </c>
    </row>
    <row r="198" spans="1:5" x14ac:dyDescent="0.2">
      <c r="A198" t="s">
        <v>1390</v>
      </c>
      <c r="B198">
        <v>1477186815.76407</v>
      </c>
      <c r="C198">
        <v>1063699221.6870977</v>
      </c>
      <c r="D198">
        <v>649949068.42025018</v>
      </c>
      <c r="E198">
        <v>285939667.9489345</v>
      </c>
    </row>
    <row r="199" spans="1:5" x14ac:dyDescent="0.2">
      <c r="A199" t="s">
        <v>1391</v>
      </c>
      <c r="B199">
        <v>1444432124.3260131</v>
      </c>
      <c r="C199">
        <v>1038405829.7268097</v>
      </c>
      <c r="D199">
        <v>632932460.01689029</v>
      </c>
      <c r="E199">
        <v>277311918.54059613</v>
      </c>
    </row>
    <row r="200" spans="1:5" x14ac:dyDescent="0.2">
      <c r="A200" t="s">
        <v>1392</v>
      </c>
      <c r="B200">
        <v>1411541961.9348381</v>
      </c>
      <c r="C200">
        <v>1013039900.7992676</v>
      </c>
      <c r="D200">
        <v>615900980.77085984</v>
      </c>
      <c r="E200">
        <v>268706815.21824622</v>
      </c>
    </row>
    <row r="201" spans="1:5" x14ac:dyDescent="0.2">
      <c r="A201" t="s">
        <v>1393</v>
      </c>
      <c r="B201">
        <v>1379887930.8732331</v>
      </c>
      <c r="C201">
        <v>988642675.67919147</v>
      </c>
      <c r="D201">
        <v>599539484.9168539</v>
      </c>
      <c r="E201">
        <v>260460695.53429168</v>
      </c>
    </row>
    <row r="202" spans="1:5" x14ac:dyDescent="0.2">
      <c r="A202" t="s">
        <v>1394</v>
      </c>
      <c r="B202">
        <v>1348578734.8492739</v>
      </c>
      <c r="C202">
        <v>964730407.49195027</v>
      </c>
      <c r="D202">
        <v>583694391.95912015</v>
      </c>
      <c r="E202">
        <v>252606741.91690543</v>
      </c>
    </row>
    <row r="203" spans="1:5" x14ac:dyDescent="0.2">
      <c r="A203" t="s">
        <v>1395</v>
      </c>
      <c r="B203">
        <v>1317697555.6259511</v>
      </c>
      <c r="C203">
        <v>941040206.91163719</v>
      </c>
      <c r="D203">
        <v>567913020.38319731</v>
      </c>
      <c r="E203">
        <v>244736002.50978148</v>
      </c>
    </row>
    <row r="204" spans="1:5" x14ac:dyDescent="0.2">
      <c r="A204" t="s">
        <v>1396</v>
      </c>
      <c r="B204">
        <v>1286177828.4967439</v>
      </c>
      <c r="C204">
        <v>917022556.51997435</v>
      </c>
      <c r="D204">
        <v>552056378.27071333</v>
      </c>
      <c r="E204">
        <v>236927543.5338349</v>
      </c>
    </row>
    <row r="205" spans="1:5" x14ac:dyDescent="0.2">
      <c r="A205" t="s">
        <v>1397</v>
      </c>
      <c r="B205">
        <v>1255793158.954545</v>
      </c>
      <c r="C205">
        <v>893840217.61665285</v>
      </c>
      <c r="D205">
        <v>536731887.77618098</v>
      </c>
      <c r="E205">
        <v>229375029.3911331</v>
      </c>
    </row>
    <row r="206" spans="1:5" x14ac:dyDescent="0.2">
      <c r="A206" t="s">
        <v>1398</v>
      </c>
      <c r="B206">
        <v>1226144613.9986291</v>
      </c>
      <c r="C206">
        <v>871304653.97703516</v>
      </c>
      <c r="D206">
        <v>521912030.13319451</v>
      </c>
      <c r="E206">
        <v>222127398.50018722</v>
      </c>
    </row>
    <row r="207" spans="1:5" x14ac:dyDescent="0.2">
      <c r="A207" t="s">
        <v>1399</v>
      </c>
      <c r="B207">
        <v>1196932212.8148539</v>
      </c>
      <c r="C207">
        <v>849103582.55944669</v>
      </c>
      <c r="D207">
        <v>507320065.538495</v>
      </c>
      <c r="E207">
        <v>215002486.34349793</v>
      </c>
    </row>
    <row r="208" spans="1:5" x14ac:dyDescent="0.2">
      <c r="A208" t="s">
        <v>1400</v>
      </c>
      <c r="B208">
        <v>1167855435.7493329</v>
      </c>
      <c r="C208">
        <v>827071362.56121445</v>
      </c>
      <c r="D208">
        <v>492899574.31840646</v>
      </c>
      <c r="E208">
        <v>208006307.72718325</v>
      </c>
    </row>
    <row r="209" spans="1:5" x14ac:dyDescent="0.2">
      <c r="A209" t="s">
        <v>1401</v>
      </c>
      <c r="B209">
        <v>1139470950.737196</v>
      </c>
      <c r="C209">
        <v>805644998.63809359</v>
      </c>
      <c r="D209">
        <v>478948637.56175423</v>
      </c>
      <c r="E209">
        <v>201290411.43800816</v>
      </c>
    </row>
    <row r="210" spans="1:5" x14ac:dyDescent="0.2">
      <c r="A210" t="s">
        <v>1402</v>
      </c>
      <c r="B210">
        <v>1111199716.48546</v>
      </c>
      <c r="C210">
        <v>784323736.32474506</v>
      </c>
      <c r="D210">
        <v>465087511.61712724</v>
      </c>
      <c r="E210">
        <v>194637018.38399312</v>
      </c>
    </row>
    <row r="211" spans="1:5" x14ac:dyDescent="0.2">
      <c r="A211" t="s">
        <v>1403</v>
      </c>
      <c r="B211">
        <v>1083327839.9008801</v>
      </c>
      <c r="C211">
        <v>763395685.1448468</v>
      </c>
      <c r="D211">
        <v>451563455.66555524</v>
      </c>
      <c r="E211">
        <v>188202607.5538297</v>
      </c>
    </row>
    <row r="212" spans="1:5" x14ac:dyDescent="0.2">
      <c r="A212" t="s">
        <v>1404</v>
      </c>
      <c r="B212">
        <v>1055576787.8532799</v>
      </c>
      <c r="C212">
        <v>742578562.56852961</v>
      </c>
      <c r="D212">
        <v>438132618.69594395</v>
      </c>
      <c r="E212">
        <v>181831472.32394037</v>
      </c>
    </row>
    <row r="213" spans="1:5" x14ac:dyDescent="0.2">
      <c r="A213" t="s">
        <v>1405</v>
      </c>
      <c r="B213">
        <v>1028415705.5364619</v>
      </c>
      <c r="C213">
        <v>722244187.4824903</v>
      </c>
      <c r="D213">
        <v>425051279.7927115</v>
      </c>
      <c r="E213">
        <v>175655363.7074829</v>
      </c>
    </row>
    <row r="214" spans="1:5" x14ac:dyDescent="0.2">
      <c r="A214" t="s">
        <v>1406</v>
      </c>
      <c r="B214">
        <v>1001488969.370127</v>
      </c>
      <c r="C214">
        <v>702256306.90996468</v>
      </c>
      <c r="D214">
        <v>412338642.82792693</v>
      </c>
      <c r="E214">
        <v>169749747.10262766</v>
      </c>
    </row>
    <row r="215" spans="1:5" x14ac:dyDescent="0.2">
      <c r="A215" t="s">
        <v>1407</v>
      </c>
      <c r="B215">
        <v>974816832.86658096</v>
      </c>
      <c r="C215">
        <v>682394121.48555982</v>
      </c>
      <c r="D215">
        <v>399657307.96700227</v>
      </c>
      <c r="E215">
        <v>163832280.68736887</v>
      </c>
    </row>
    <row r="216" spans="1:5" x14ac:dyDescent="0.2">
      <c r="A216" t="s">
        <v>1408</v>
      </c>
      <c r="B216">
        <v>948087603.16819799</v>
      </c>
      <c r="C216">
        <v>662593674.26999819</v>
      </c>
      <c r="D216">
        <v>387105671.71744531</v>
      </c>
      <c r="E216">
        <v>158036475.75998342</v>
      </c>
    </row>
    <row r="217" spans="1:5" x14ac:dyDescent="0.2">
      <c r="A217" t="s">
        <v>1409</v>
      </c>
      <c r="B217">
        <v>922130604.465626</v>
      </c>
      <c r="C217">
        <v>643359965.5441947</v>
      </c>
      <c r="D217">
        <v>374912891.87286538</v>
      </c>
      <c r="E217">
        <v>152410467.7146281</v>
      </c>
    </row>
    <row r="218" spans="1:5" x14ac:dyDescent="0.2">
      <c r="A218" t="s">
        <v>1410</v>
      </c>
      <c r="B218">
        <v>895833017.49697804</v>
      </c>
      <c r="C218">
        <v>623986540.47934568</v>
      </c>
      <c r="D218">
        <v>362728208.75018871</v>
      </c>
      <c r="E218">
        <v>146852666.28392068</v>
      </c>
    </row>
    <row r="219" spans="1:5" x14ac:dyDescent="0.2">
      <c r="A219" t="s">
        <v>1411</v>
      </c>
      <c r="B219">
        <v>870629823.29227901</v>
      </c>
      <c r="C219">
        <v>605402870.32165027</v>
      </c>
      <c r="D219">
        <v>351030358.69470382</v>
      </c>
      <c r="E219">
        <v>141514780.55313331</v>
      </c>
    </row>
    <row r="220" spans="1:5" x14ac:dyDescent="0.2">
      <c r="A220" t="s">
        <v>1412</v>
      </c>
      <c r="B220">
        <v>845119903.90280998</v>
      </c>
      <c r="C220">
        <v>586667520.44010246</v>
      </c>
      <c r="D220">
        <v>339301937.94490105</v>
      </c>
      <c r="E220">
        <v>136207205.91436195</v>
      </c>
    </row>
    <row r="221" spans="1:5" x14ac:dyDescent="0.2">
      <c r="A221" t="s">
        <v>1413</v>
      </c>
      <c r="B221">
        <v>821329547.08318603</v>
      </c>
      <c r="C221">
        <v>569216816.51439261</v>
      </c>
      <c r="D221">
        <v>328398968.55784887</v>
      </c>
      <c r="E221">
        <v>131289988.9691667</v>
      </c>
    </row>
    <row r="222" spans="1:5" x14ac:dyDescent="0.2">
      <c r="A222" t="s">
        <v>1414</v>
      </c>
      <c r="B222">
        <v>798564431.01587296</v>
      </c>
      <c r="C222">
        <v>552500934.23249197</v>
      </c>
      <c r="D222">
        <v>317944394.02208936</v>
      </c>
      <c r="E222">
        <v>126571993.11205822</v>
      </c>
    </row>
    <row r="223" spans="1:5" x14ac:dyDescent="0.2">
      <c r="A223" t="s">
        <v>1415</v>
      </c>
      <c r="B223">
        <v>776445494.37505198</v>
      </c>
      <c r="C223">
        <v>536315796.70965385</v>
      </c>
      <c r="D223">
        <v>307870807.96127868</v>
      </c>
      <c r="E223">
        <v>122059346.9097378</v>
      </c>
    </row>
    <row r="224" spans="1:5" x14ac:dyDescent="0.2">
      <c r="A224" t="s">
        <v>1416</v>
      </c>
      <c r="B224">
        <v>756187172.64642</v>
      </c>
      <c r="C224">
        <v>521436826.39291006</v>
      </c>
      <c r="D224">
        <v>298568313.72607112</v>
      </c>
      <c r="E224">
        <v>117869886.49673805</v>
      </c>
    </row>
    <row r="225" spans="1:5" x14ac:dyDescent="0.2">
      <c r="A225" t="s">
        <v>1417</v>
      </c>
      <c r="B225">
        <v>736388800.25902998</v>
      </c>
      <c r="C225">
        <v>506923409.92270976</v>
      </c>
      <c r="D225">
        <v>289519923.84331536</v>
      </c>
      <c r="E225">
        <v>113813617.00230834</v>
      </c>
    </row>
    <row r="226" spans="1:5" x14ac:dyDescent="0.2">
      <c r="A226" t="s">
        <v>1418</v>
      </c>
      <c r="B226">
        <v>716728122.41389894</v>
      </c>
      <c r="C226">
        <v>492606297.84805989</v>
      </c>
      <c r="D226">
        <v>280673564.34798306</v>
      </c>
      <c r="E226">
        <v>109898768.75049423</v>
      </c>
    </row>
    <row r="227" spans="1:5" x14ac:dyDescent="0.2">
      <c r="A227" t="s">
        <v>1419</v>
      </c>
      <c r="B227">
        <v>697903907.37223494</v>
      </c>
      <c r="C227">
        <v>478854886.38634515</v>
      </c>
      <c r="D227">
        <v>272144502.90457267</v>
      </c>
      <c r="E227">
        <v>106107847.08975708</v>
      </c>
    </row>
    <row r="228" spans="1:5" x14ac:dyDescent="0.2">
      <c r="A228" t="s">
        <v>1420</v>
      </c>
      <c r="B228">
        <v>679490606.93882</v>
      </c>
      <c r="C228">
        <v>465455655.51523012</v>
      </c>
      <c r="D228">
        <v>263878326.87233463</v>
      </c>
      <c r="E228">
        <v>102463159.1006453</v>
      </c>
    </row>
    <row r="229" spans="1:5" x14ac:dyDescent="0.2">
      <c r="A229" t="s">
        <v>1421</v>
      </c>
      <c r="B229">
        <v>661418026.70229101</v>
      </c>
      <c r="C229">
        <v>452307365.86578751</v>
      </c>
      <c r="D229">
        <v>255772096.56455871</v>
      </c>
      <c r="E229">
        <v>98894878.889732867</v>
      </c>
    </row>
    <row r="230" spans="1:5" x14ac:dyDescent="0.2">
      <c r="A230" t="s">
        <v>1422</v>
      </c>
      <c r="B230">
        <v>643844590.00617003</v>
      </c>
      <c r="C230">
        <v>439567165.43438685</v>
      </c>
      <c r="D230">
        <v>247955938.84868336</v>
      </c>
      <c r="E230">
        <v>95479742.180964947</v>
      </c>
    </row>
    <row r="231" spans="1:5" x14ac:dyDescent="0.2">
      <c r="A231" t="s">
        <v>1423</v>
      </c>
      <c r="B231">
        <v>626692372.74064302</v>
      </c>
      <c r="C231">
        <v>427131284.31740868</v>
      </c>
      <c r="D231">
        <v>240328206.15289742</v>
      </c>
      <c r="E231">
        <v>92150583.047247827</v>
      </c>
    </row>
    <row r="232" spans="1:5" x14ac:dyDescent="0.2">
      <c r="A232" t="s">
        <v>1424</v>
      </c>
      <c r="B232">
        <v>610183774.72794998</v>
      </c>
      <c r="C232">
        <v>415174247.09307456</v>
      </c>
      <c r="D232">
        <v>233006406.93265951</v>
      </c>
      <c r="E232">
        <v>88964721.805169776</v>
      </c>
    </row>
    <row r="233" spans="1:5" x14ac:dyDescent="0.2">
      <c r="A233" t="s">
        <v>1425</v>
      </c>
      <c r="B233">
        <v>593804749.50580096</v>
      </c>
      <c r="C233">
        <v>403366641.2500751</v>
      </c>
      <c r="D233">
        <v>225822495.47197396</v>
      </c>
      <c r="E233">
        <v>85868375.721265614</v>
      </c>
    </row>
    <row r="234" spans="1:5" x14ac:dyDescent="0.2">
      <c r="A234" t="s">
        <v>1426</v>
      </c>
      <c r="B234">
        <v>577667261.67339301</v>
      </c>
      <c r="C234">
        <v>391739032.40610522</v>
      </c>
      <c r="D234">
        <v>218755087.79679921</v>
      </c>
      <c r="E234">
        <v>82828696.689084619</v>
      </c>
    </row>
    <row r="235" spans="1:5" x14ac:dyDescent="0.2">
      <c r="A235" t="s">
        <v>1427</v>
      </c>
      <c r="B235">
        <v>561740085.75757396</v>
      </c>
      <c r="C235">
        <v>380312909.51936322</v>
      </c>
      <c r="D235">
        <v>211851796.51428482</v>
      </c>
      <c r="E235">
        <v>79886041.171220258</v>
      </c>
    </row>
    <row r="236" spans="1:5" x14ac:dyDescent="0.2">
      <c r="A236" t="s">
        <v>1428</v>
      </c>
      <c r="B236">
        <v>545996818.48156595</v>
      </c>
      <c r="C236">
        <v>369027339.73826176</v>
      </c>
      <c r="D236">
        <v>205042420.02104113</v>
      </c>
      <c r="E236">
        <v>76990845.176841587</v>
      </c>
    </row>
    <row r="237" spans="1:5" x14ac:dyDescent="0.2">
      <c r="A237" t="s">
        <v>1429</v>
      </c>
      <c r="B237">
        <v>530336413.69214201</v>
      </c>
      <c r="C237">
        <v>357834868.20522231</v>
      </c>
      <c r="D237">
        <v>198317905.14768678</v>
      </c>
      <c r="E237">
        <v>74150471.010830089</v>
      </c>
    </row>
    <row r="238" spans="1:5" x14ac:dyDescent="0.2">
      <c r="A238" t="s">
        <v>1430</v>
      </c>
      <c r="B238">
        <v>514601975.59124798</v>
      </c>
      <c r="C238">
        <v>346686381.13021511</v>
      </c>
      <c r="D238">
        <v>191697816.94683772</v>
      </c>
      <c r="E238">
        <v>71400978.934001327</v>
      </c>
    </row>
    <row r="239" spans="1:5" x14ac:dyDescent="0.2">
      <c r="A239" t="s">
        <v>1431</v>
      </c>
      <c r="B239">
        <v>499164237.65592498</v>
      </c>
      <c r="C239">
        <v>335715640.22506469</v>
      </c>
      <c r="D239">
        <v>185159522.84479409</v>
      </c>
      <c r="E239">
        <v>68673577.383363947</v>
      </c>
    </row>
    <row r="240" spans="1:5" x14ac:dyDescent="0.2">
      <c r="A240" t="s">
        <v>1432</v>
      </c>
      <c r="B240">
        <v>483729314.22072202</v>
      </c>
      <c r="C240">
        <v>324800791.21448499</v>
      </c>
      <c r="D240">
        <v>178698671.66651395</v>
      </c>
      <c r="E240">
        <v>66005636.940778531</v>
      </c>
    </row>
    <row r="241" spans="1:5" x14ac:dyDescent="0.2">
      <c r="A241" t="s">
        <v>1433</v>
      </c>
      <c r="B241">
        <v>468586984.08100998</v>
      </c>
      <c r="C241">
        <v>314099808.76282859</v>
      </c>
      <c r="D241">
        <v>172371718.16219658</v>
      </c>
      <c r="E241">
        <v>63398988.968339585</v>
      </c>
    </row>
    <row r="242" spans="1:5" x14ac:dyDescent="0.2">
      <c r="A242" t="s">
        <v>1434</v>
      </c>
      <c r="B242">
        <v>453627999.26545399</v>
      </c>
      <c r="C242">
        <v>303573504.31773418</v>
      </c>
      <c r="D242">
        <v>166185056.8065466</v>
      </c>
      <c r="E242">
        <v>60872953.653057702</v>
      </c>
    </row>
    <row r="243" spans="1:5" x14ac:dyDescent="0.2">
      <c r="A243" t="s">
        <v>1435</v>
      </c>
      <c r="B243">
        <v>439068806.97530299</v>
      </c>
      <c r="C243">
        <v>293331953.63749933</v>
      </c>
      <c r="D243">
        <v>160170146.76284903</v>
      </c>
      <c r="E243">
        <v>58421216.78637512</v>
      </c>
    </row>
    <row r="244" spans="1:5" x14ac:dyDescent="0.2">
      <c r="A244" t="s">
        <v>1436</v>
      </c>
      <c r="B244">
        <v>424636430.85367298</v>
      </c>
      <c r="C244">
        <v>283208849.85462916</v>
      </c>
      <c r="D244">
        <v>154249268.08177796</v>
      </c>
      <c r="E244">
        <v>56023308.927579559</v>
      </c>
    </row>
    <row r="245" spans="1:5" x14ac:dyDescent="0.2">
      <c r="A245" t="s">
        <v>1437</v>
      </c>
      <c r="B245">
        <v>410291258.31145501</v>
      </c>
      <c r="C245">
        <v>273192261.79991323</v>
      </c>
      <c r="D245">
        <v>148427527.39149091</v>
      </c>
      <c r="E245">
        <v>53687870.762919419</v>
      </c>
    </row>
    <row r="246" spans="1:5" x14ac:dyDescent="0.2">
      <c r="A246" t="s">
        <v>1438</v>
      </c>
      <c r="B246">
        <v>396373313.62258899</v>
      </c>
      <c r="C246">
        <v>263477367.84393308</v>
      </c>
      <c r="D246">
        <v>142785290.02980503</v>
      </c>
      <c r="E246">
        <v>51428258.152166925</v>
      </c>
    </row>
    <row r="247" spans="1:5" x14ac:dyDescent="0.2">
      <c r="A247" t="s">
        <v>1439</v>
      </c>
      <c r="B247">
        <v>382601196.64866501</v>
      </c>
      <c r="C247">
        <v>253905315.6870074</v>
      </c>
      <c r="D247">
        <v>137259278.72127405</v>
      </c>
      <c r="E247">
        <v>49235249.502808414</v>
      </c>
    </row>
    <row r="248" spans="1:5" x14ac:dyDescent="0.2">
      <c r="A248" t="s">
        <v>1440</v>
      </c>
      <c r="B248">
        <v>369063464.47549802</v>
      </c>
      <c r="C248">
        <v>244505877.06345069</v>
      </c>
      <c r="D248">
        <v>131841857.93977217</v>
      </c>
      <c r="E248">
        <v>47091699.581285276</v>
      </c>
    </row>
    <row r="249" spans="1:5" x14ac:dyDescent="0.2">
      <c r="A249" t="s">
        <v>1441</v>
      </c>
      <c r="B249">
        <v>355992167.90827501</v>
      </c>
      <c r="C249">
        <v>235446083.48521644</v>
      </c>
      <c r="D249">
        <v>126633781.40863918</v>
      </c>
      <c r="E249">
        <v>45039882.135453813</v>
      </c>
    </row>
    <row r="250" spans="1:5" x14ac:dyDescent="0.2">
      <c r="A250" t="s">
        <v>1442</v>
      </c>
      <c r="B250">
        <v>343176225.04803199</v>
      </c>
      <c r="C250">
        <v>226622143.50411719</v>
      </c>
      <c r="D250">
        <v>121607837.05653897</v>
      </c>
      <c r="E250">
        <v>43086800.42901402</v>
      </c>
    </row>
    <row r="251" spans="1:5" x14ac:dyDescent="0.2">
      <c r="A251" t="s">
        <v>1443</v>
      </c>
      <c r="B251">
        <v>330202524.84883797</v>
      </c>
      <c r="C251">
        <v>217684907.22709808</v>
      </c>
      <c r="D251">
        <v>116514944.61370723</v>
      </c>
      <c r="E251">
        <v>41107487.525780961</v>
      </c>
    </row>
    <row r="252" spans="1:5" x14ac:dyDescent="0.2">
      <c r="A252" t="s">
        <v>1444</v>
      </c>
      <c r="B252">
        <v>317516186.67057598</v>
      </c>
      <c r="C252">
        <v>208977899.60823479</v>
      </c>
      <c r="D252">
        <v>111579250.83213256</v>
      </c>
      <c r="E252">
        <v>39204762.313435718</v>
      </c>
    </row>
    <row r="253" spans="1:5" x14ac:dyDescent="0.2">
      <c r="A253" t="s">
        <v>1445</v>
      </c>
      <c r="B253">
        <v>305141026.62437302</v>
      </c>
      <c r="C253">
        <v>200492380.26371822</v>
      </c>
      <c r="D253">
        <v>106776343.84916379</v>
      </c>
      <c r="E253">
        <v>37358295.211790033</v>
      </c>
    </row>
    <row r="254" spans="1:5" x14ac:dyDescent="0.2">
      <c r="A254" t="s">
        <v>1446</v>
      </c>
      <c r="B254">
        <v>293053863.92917401</v>
      </c>
      <c r="C254">
        <v>192234477.29626232</v>
      </c>
      <c r="D254">
        <v>102126446.90828307</v>
      </c>
      <c r="E254">
        <v>35584945.88208618</v>
      </c>
    </row>
    <row r="255" spans="1:5" x14ac:dyDescent="0.2">
      <c r="A255" t="s">
        <v>1447</v>
      </c>
      <c r="B255">
        <v>280912737.93965298</v>
      </c>
      <c r="C255">
        <v>183957729.60121512</v>
      </c>
      <c r="D255">
        <v>97480797.880406797</v>
      </c>
      <c r="E255">
        <v>33822350.195445605</v>
      </c>
    </row>
    <row r="256" spans="1:5" x14ac:dyDescent="0.2">
      <c r="A256" t="s">
        <v>1448</v>
      </c>
      <c r="B256">
        <v>269096455.14003903</v>
      </c>
      <c r="C256">
        <v>175920869.96834984</v>
      </c>
      <c r="D256">
        <v>92984913.469933987</v>
      </c>
      <c r="E256">
        <v>32125790.101121496</v>
      </c>
    </row>
    <row r="257" spans="1:5" x14ac:dyDescent="0.2">
      <c r="A257" t="s">
        <v>1449</v>
      </c>
      <c r="B257">
        <v>257255250.18546101</v>
      </c>
      <c r="C257">
        <v>167903672.13350216</v>
      </c>
      <c r="D257">
        <v>88528904.278307542</v>
      </c>
      <c r="E257">
        <v>30460883.714004774</v>
      </c>
    </row>
    <row r="258" spans="1:5" x14ac:dyDescent="0.2">
      <c r="A258" t="s">
        <v>1450</v>
      </c>
      <c r="B258">
        <v>245760102.75194901</v>
      </c>
      <c r="C258">
        <v>160129042.45266992</v>
      </c>
      <c r="D258">
        <v>84214930.39746742</v>
      </c>
      <c r="E258">
        <v>28853807.052897308</v>
      </c>
    </row>
    <row r="259" spans="1:5" x14ac:dyDescent="0.2">
      <c r="A259" t="s">
        <v>1451</v>
      </c>
      <c r="B259">
        <v>234438644.18005401</v>
      </c>
      <c r="C259">
        <v>152501630.89154288</v>
      </c>
      <c r="D259">
        <v>80006126.194211602</v>
      </c>
      <c r="E259">
        <v>27299415.940799285</v>
      </c>
    </row>
    <row r="260" spans="1:5" x14ac:dyDescent="0.2">
      <c r="A260" t="s">
        <v>1452</v>
      </c>
      <c r="B260">
        <v>223212918.852617</v>
      </c>
      <c r="C260">
        <v>144953061.61726108</v>
      </c>
      <c r="D260">
        <v>75852559.586101249</v>
      </c>
      <c r="E260">
        <v>25772525.179511424</v>
      </c>
    </row>
    <row r="261" spans="1:5" x14ac:dyDescent="0.2">
      <c r="A261" t="s">
        <v>1453</v>
      </c>
      <c r="B261">
        <v>212061920.67166099</v>
      </c>
      <c r="C261">
        <v>137478104.54240039</v>
      </c>
      <c r="D261">
        <v>71758024.854783356</v>
      </c>
      <c r="E261">
        <v>24278051.485617347</v>
      </c>
    </row>
    <row r="262" spans="1:5" x14ac:dyDescent="0.2">
      <c r="A262" t="s">
        <v>1454</v>
      </c>
      <c r="B262">
        <v>201231941.14852801</v>
      </c>
      <c r="C262">
        <v>130257243.90750636</v>
      </c>
      <c r="D262">
        <v>67832830.794712782</v>
      </c>
      <c r="E262">
        <v>22862214.993241325</v>
      </c>
    </row>
    <row r="263" spans="1:5" x14ac:dyDescent="0.2">
      <c r="A263" t="s">
        <v>1455</v>
      </c>
      <c r="B263">
        <v>190589177.709968</v>
      </c>
      <c r="C263">
        <v>123158951.68170261</v>
      </c>
      <c r="D263">
        <v>63973208.542317167</v>
      </c>
      <c r="E263">
        <v>21470052.961462338</v>
      </c>
    </row>
    <row r="264" spans="1:5" x14ac:dyDescent="0.2">
      <c r="A264" t="s">
        <v>1456</v>
      </c>
      <c r="B264">
        <v>180098652.416329</v>
      </c>
      <c r="C264">
        <v>116188934.98156506</v>
      </c>
      <c r="D264">
        <v>60204185.840489469</v>
      </c>
      <c r="E264">
        <v>20122306.220642902</v>
      </c>
    </row>
    <row r="265" spans="1:5" x14ac:dyDescent="0.2">
      <c r="A265" t="s">
        <v>1457</v>
      </c>
      <c r="B265">
        <v>169791244.85140899</v>
      </c>
      <c r="C265">
        <v>109353422.28915636</v>
      </c>
      <c r="D265">
        <v>56518208.705194682</v>
      </c>
      <c r="E265">
        <v>18810315.266051788</v>
      </c>
    </row>
    <row r="266" spans="1:5" x14ac:dyDescent="0.2">
      <c r="A266" t="s">
        <v>1458</v>
      </c>
      <c r="B266">
        <v>159698062.133405</v>
      </c>
      <c r="C266">
        <v>102684121.8172338</v>
      </c>
      <c r="D266">
        <v>52940625.744816169</v>
      </c>
      <c r="E266">
        <v>17547402.55691262</v>
      </c>
    </row>
    <row r="267" spans="1:5" x14ac:dyDescent="0.2">
      <c r="A267" t="s">
        <v>1459</v>
      </c>
      <c r="B267">
        <v>149829413.08170301</v>
      </c>
      <c r="C267">
        <v>96175289.972133785</v>
      </c>
      <c r="D267">
        <v>49458777.136552803</v>
      </c>
      <c r="E267">
        <v>16323893.886908883</v>
      </c>
    </row>
    <row r="268" spans="1:5" x14ac:dyDescent="0.2">
      <c r="A268" t="s">
        <v>1460</v>
      </c>
      <c r="B268">
        <v>140222754.96557</v>
      </c>
      <c r="C268">
        <v>89856128.042294055</v>
      </c>
      <c r="D268">
        <v>46091587.172040351</v>
      </c>
      <c r="E268">
        <v>15148117.727087492</v>
      </c>
    </row>
    <row r="269" spans="1:5" x14ac:dyDescent="0.2">
      <c r="A269" t="s">
        <v>1461</v>
      </c>
      <c r="B269">
        <v>130567995.180176</v>
      </c>
      <c r="C269">
        <v>83531927.194237158</v>
      </c>
      <c r="D269">
        <v>42742136.934197187</v>
      </c>
      <c r="E269">
        <v>13989729.688942973</v>
      </c>
    </row>
    <row r="270" spans="1:5" x14ac:dyDescent="0.2">
      <c r="A270" t="s">
        <v>1462</v>
      </c>
      <c r="B270">
        <v>121569242.072295</v>
      </c>
      <c r="C270">
        <v>77642990.380522266</v>
      </c>
      <c r="D270">
        <v>39627810.416091584</v>
      </c>
      <c r="E270">
        <v>12915457.300111683</v>
      </c>
    </row>
    <row r="271" spans="1:5" x14ac:dyDescent="0.2">
      <c r="A271" t="s">
        <v>1463</v>
      </c>
      <c r="B271">
        <v>112784647.740786</v>
      </c>
      <c r="C271">
        <v>71914272.669225842</v>
      </c>
      <c r="D271">
        <v>36613621.081528343</v>
      </c>
      <c r="E271">
        <v>11884159.650595145</v>
      </c>
    </row>
    <row r="272" spans="1:5" x14ac:dyDescent="0.2">
      <c r="A272" t="s">
        <v>1464</v>
      </c>
      <c r="B272">
        <v>104188244.74144299</v>
      </c>
      <c r="C272">
        <v>66320318.855312258</v>
      </c>
      <c r="D272">
        <v>33679705.760929637</v>
      </c>
      <c r="E272">
        <v>10885558.172711274</v>
      </c>
    </row>
    <row r="273" spans="1:5" x14ac:dyDescent="0.2">
      <c r="A273" t="s">
        <v>1465</v>
      </c>
      <c r="B273">
        <v>95735586.510323003</v>
      </c>
      <c r="C273">
        <v>60836478.251838364</v>
      </c>
      <c r="D273">
        <v>30816253.734521329</v>
      </c>
      <c r="E273">
        <v>9917880.59295021</v>
      </c>
    </row>
    <row r="274" spans="1:5" x14ac:dyDescent="0.2">
      <c r="A274" t="s">
        <v>1466</v>
      </c>
      <c r="B274">
        <v>87437248.965885997</v>
      </c>
      <c r="C274">
        <v>55475022.842685446</v>
      </c>
      <c r="D274">
        <v>28033589.361446068</v>
      </c>
      <c r="E274">
        <v>8986556.077637285</v>
      </c>
    </row>
    <row r="275" spans="1:5" x14ac:dyDescent="0.2">
      <c r="A275" t="s">
        <v>1467</v>
      </c>
      <c r="B275">
        <v>79313821.074787006</v>
      </c>
      <c r="C275">
        <v>50235722.997846015</v>
      </c>
      <c r="D275">
        <v>25321414.801500253</v>
      </c>
      <c r="E275">
        <v>8082750.4141173512</v>
      </c>
    </row>
    <row r="276" spans="1:5" x14ac:dyDescent="0.2">
      <c r="A276" t="s">
        <v>1468</v>
      </c>
      <c r="B276">
        <v>71305501.450683996</v>
      </c>
      <c r="C276">
        <v>45089288.529080957</v>
      </c>
      <c r="D276">
        <v>22671406.319457043</v>
      </c>
      <c r="E276">
        <v>7207186.2402315885</v>
      </c>
    </row>
    <row r="277" spans="1:5" x14ac:dyDescent="0.2">
      <c r="A277" t="s">
        <v>1469</v>
      </c>
      <c r="B277">
        <v>63570975.864072002</v>
      </c>
      <c r="C277">
        <v>40130262.586107478</v>
      </c>
      <c r="D277">
        <v>20126635.07515474</v>
      </c>
      <c r="E277">
        <v>6371109.5996644981</v>
      </c>
    </row>
    <row r="278" spans="1:5" x14ac:dyDescent="0.2">
      <c r="A278" t="s">
        <v>1470</v>
      </c>
      <c r="B278">
        <v>56144407.262290999</v>
      </c>
      <c r="C278">
        <v>35383939.581359968</v>
      </c>
      <c r="D278">
        <v>17702521.189683389</v>
      </c>
      <c r="E278">
        <v>5580782.6688958891</v>
      </c>
    </row>
    <row r="279" spans="1:5" x14ac:dyDescent="0.2">
      <c r="A279" t="s">
        <v>1471</v>
      </c>
      <c r="B279">
        <v>49074052.567364998</v>
      </c>
      <c r="C279">
        <v>30875527.522497617</v>
      </c>
      <c r="D279">
        <v>15407685.93776135</v>
      </c>
      <c r="E279">
        <v>4836754.276568016</v>
      </c>
    </row>
    <row r="280" spans="1:5" x14ac:dyDescent="0.2">
      <c r="A280" t="s">
        <v>1472</v>
      </c>
      <c r="B280">
        <v>42374243.979565002</v>
      </c>
      <c r="C280">
        <v>26615044.983321741</v>
      </c>
      <c r="D280">
        <v>13247817.246654388</v>
      </c>
      <c r="E280">
        <v>4141117.5144464076</v>
      </c>
    </row>
    <row r="281" spans="1:5" x14ac:dyDescent="0.2">
      <c r="A281" t="s">
        <v>1473</v>
      </c>
      <c r="B281">
        <v>36085599.866076998</v>
      </c>
      <c r="C281">
        <v>22627977.13608595</v>
      </c>
      <c r="D281">
        <v>11235505.648778062</v>
      </c>
      <c r="E281">
        <v>3497694.9689230639</v>
      </c>
    </row>
    <row r="282" spans="1:5" x14ac:dyDescent="0.2">
      <c r="A282" t="s">
        <v>1474</v>
      </c>
      <c r="B282">
        <v>30368308.037693001</v>
      </c>
      <c r="C282">
        <v>19010571.684549015</v>
      </c>
      <c r="D282">
        <v>9415343.3304712623</v>
      </c>
      <c r="E282">
        <v>2918650.4871427668</v>
      </c>
    </row>
    <row r="283" spans="1:5" x14ac:dyDescent="0.2">
      <c r="A283" t="s">
        <v>1475</v>
      </c>
      <c r="B283">
        <v>25386076.87737</v>
      </c>
      <c r="C283">
        <v>15865608.463342393</v>
      </c>
      <c r="D283">
        <v>7838401.1130204145</v>
      </c>
      <c r="E283">
        <v>2419855.8541620546</v>
      </c>
    </row>
    <row r="284" spans="1:5" x14ac:dyDescent="0.2">
      <c r="A284" t="s">
        <v>1476</v>
      </c>
      <c r="B284">
        <v>22080501.527449001</v>
      </c>
      <c r="C284">
        <v>13776308.326404883</v>
      </c>
      <c r="D284">
        <v>6788873.218824761</v>
      </c>
      <c r="E284">
        <v>2086970.5992940746</v>
      </c>
    </row>
    <row r="285" spans="1:5" x14ac:dyDescent="0.2">
      <c r="A285" t="s">
        <v>1477</v>
      </c>
      <c r="B285">
        <v>18994183.400922</v>
      </c>
      <c r="C285">
        <v>11830615.142219206</v>
      </c>
      <c r="D285">
        <v>5815221.5307875155</v>
      </c>
      <c r="E285">
        <v>1780088.1778458864</v>
      </c>
    </row>
    <row r="286" spans="1:5" x14ac:dyDescent="0.2">
      <c r="A286" t="s">
        <v>1478</v>
      </c>
      <c r="B286">
        <v>16169742.242977999</v>
      </c>
      <c r="C286">
        <v>10055968.856016884</v>
      </c>
      <c r="D286">
        <v>4931556.043379657</v>
      </c>
      <c r="E286">
        <v>1503814.389828013</v>
      </c>
    </row>
    <row r="287" spans="1:5" x14ac:dyDescent="0.2">
      <c r="A287" t="s">
        <v>1479</v>
      </c>
      <c r="B287">
        <v>13607729.551214</v>
      </c>
      <c r="C287">
        <v>8448298.9034004994</v>
      </c>
      <c r="D287">
        <v>4132600.4351181691</v>
      </c>
      <c r="E287">
        <v>1254845.6224522593</v>
      </c>
    </row>
    <row r="288" spans="1:5" x14ac:dyDescent="0.2">
      <c r="A288" t="s">
        <v>1480</v>
      </c>
      <c r="B288">
        <v>11203611.906540999</v>
      </c>
      <c r="C288">
        <v>6944295.9068759736</v>
      </c>
      <c r="D288">
        <v>3388536.2183901644</v>
      </c>
      <c r="E288">
        <v>1024696.1354286473</v>
      </c>
    </row>
    <row r="289" spans="1:5" x14ac:dyDescent="0.2">
      <c r="A289" t="s">
        <v>1481</v>
      </c>
      <c r="B289">
        <v>9069891.9371620007</v>
      </c>
      <c r="C289">
        <v>5612224.7389321318</v>
      </c>
      <c r="D289">
        <v>2731574.5651428681</v>
      </c>
      <c r="E289">
        <v>822531.70305922045</v>
      </c>
    </row>
    <row r="290" spans="1:5" x14ac:dyDescent="0.2">
      <c r="A290" t="s">
        <v>1482</v>
      </c>
      <c r="B290">
        <v>7575688.5319609996</v>
      </c>
      <c r="C290">
        <v>4679954.3001686083</v>
      </c>
      <c r="D290">
        <v>2272214.8082023081</v>
      </c>
      <c r="E290">
        <v>681404.59082129388</v>
      </c>
    </row>
    <row r="291" spans="1:5" x14ac:dyDescent="0.2">
      <c r="A291" t="s">
        <v>1483</v>
      </c>
      <c r="B291">
        <v>6423722.3762630001</v>
      </c>
      <c r="C291">
        <v>3961585.5933498167</v>
      </c>
      <c r="D291">
        <v>1918540.2291215865</v>
      </c>
      <c r="E291">
        <v>572905.77377949783</v>
      </c>
    </row>
    <row r="292" spans="1:5" x14ac:dyDescent="0.2">
      <c r="A292" t="s">
        <v>1484</v>
      </c>
      <c r="B292">
        <v>5581510.8027560003</v>
      </c>
      <c r="C292">
        <v>3436345.5527570662</v>
      </c>
      <c r="D292">
        <v>1659941.5222519585</v>
      </c>
      <c r="E292">
        <v>493584.7091476568</v>
      </c>
    </row>
    <row r="293" spans="1:5" x14ac:dyDescent="0.2">
      <c r="A293" t="s">
        <v>1485</v>
      </c>
      <c r="B293">
        <v>4891385.2924490003</v>
      </c>
      <c r="C293">
        <v>3006515.8195541841</v>
      </c>
      <c r="D293">
        <v>1448735.8929318939</v>
      </c>
      <c r="E293">
        <v>429016.71388468373</v>
      </c>
    </row>
    <row r="294" spans="1:5" x14ac:dyDescent="0.2">
      <c r="A294" t="s">
        <v>1486</v>
      </c>
      <c r="B294">
        <v>4348847.2141669998</v>
      </c>
      <c r="C294">
        <v>2668508.2456710804</v>
      </c>
      <c r="D294">
        <v>1282591.5332781663</v>
      </c>
      <c r="E294">
        <v>378207.36363660457</v>
      </c>
    </row>
    <row r="295" spans="1:5" x14ac:dyDescent="0.2">
      <c r="A295" t="s">
        <v>1487</v>
      </c>
      <c r="B295">
        <v>3926151.0243990002</v>
      </c>
      <c r="C295">
        <v>2405182.0868167253</v>
      </c>
      <c r="D295">
        <v>1153181.1840078097</v>
      </c>
      <c r="E295">
        <v>338653.245900276</v>
      </c>
    </row>
    <row r="296" spans="1:5" x14ac:dyDescent="0.2">
      <c r="A296" t="s">
        <v>1488</v>
      </c>
      <c r="B296">
        <v>3563136.7604970001</v>
      </c>
      <c r="C296">
        <v>2179095.3313377597</v>
      </c>
      <c r="D296">
        <v>1042125.2291673581</v>
      </c>
      <c r="E296">
        <v>304743.34101550811</v>
      </c>
    </row>
    <row r="297" spans="1:5" x14ac:dyDescent="0.2">
      <c r="A297" t="s">
        <v>1489</v>
      </c>
      <c r="B297">
        <v>3343783.0162149998</v>
      </c>
      <c r="C297">
        <v>2041477.5344669167</v>
      </c>
      <c r="D297">
        <v>973828.26971381437</v>
      </c>
      <c r="E297">
        <v>283565.44814572652</v>
      </c>
    </row>
    <row r="298" spans="1:5" x14ac:dyDescent="0.2">
      <c r="A298" t="s">
        <v>1490</v>
      </c>
      <c r="B298">
        <v>3180315.6263230001</v>
      </c>
      <c r="C298">
        <v>1938701.1308751483</v>
      </c>
      <c r="D298">
        <v>922677.12228455744</v>
      </c>
      <c r="E298">
        <v>267642.88203290064</v>
      </c>
    </row>
    <row r="299" spans="1:5" x14ac:dyDescent="0.2">
      <c r="A299" t="s">
        <v>1491</v>
      </c>
      <c r="B299">
        <v>3031340.5273759998</v>
      </c>
      <c r="C299">
        <v>1844752.6606673065</v>
      </c>
      <c r="D299">
        <v>875731.81366829376</v>
      </c>
      <c r="E299">
        <v>252949.42238020801</v>
      </c>
    </row>
    <row r="300" spans="1:5" x14ac:dyDescent="0.2">
      <c r="A300" t="s">
        <v>1492</v>
      </c>
      <c r="B300">
        <v>2888038.569011</v>
      </c>
      <c r="C300">
        <v>1754659.9714786906</v>
      </c>
      <c r="D300">
        <v>830913.31379603827</v>
      </c>
      <c r="E300">
        <v>239020.06829410934</v>
      </c>
    </row>
    <row r="301" spans="1:5" x14ac:dyDescent="0.2">
      <c r="A301" t="s">
        <v>1493</v>
      </c>
      <c r="B301">
        <v>2748075.2218829999</v>
      </c>
      <c r="C301">
        <v>1666791.8770603356</v>
      </c>
      <c r="D301">
        <v>787296.31223946915</v>
      </c>
      <c r="E301">
        <v>225513.98800924729</v>
      </c>
    </row>
    <row r="302" spans="1:5" x14ac:dyDescent="0.2">
      <c r="A302" t="s">
        <v>1494</v>
      </c>
      <c r="B302">
        <v>2617015.5553250001</v>
      </c>
      <c r="C302">
        <v>1584694.7656539998</v>
      </c>
      <c r="D302">
        <v>746676.06936219649</v>
      </c>
      <c r="E302">
        <v>213001.95228811709</v>
      </c>
    </row>
    <row r="303" spans="1:5" x14ac:dyDescent="0.2">
      <c r="A303" t="s">
        <v>1495</v>
      </c>
      <c r="B303">
        <v>2425452.8600229998</v>
      </c>
      <c r="C303">
        <v>1466205.8120440014</v>
      </c>
      <c r="D303">
        <v>689089.51011511311</v>
      </c>
      <c r="E303">
        <v>195741.81446118414</v>
      </c>
    </row>
    <row r="304" spans="1:5" x14ac:dyDescent="0.2">
      <c r="A304" t="s">
        <v>1496</v>
      </c>
      <c r="B304">
        <v>2303574.5161009999</v>
      </c>
      <c r="C304">
        <v>1390167.5374889895</v>
      </c>
      <c r="D304">
        <v>651691.32182808837</v>
      </c>
      <c r="E304">
        <v>184334.45886495357</v>
      </c>
    </row>
    <row r="305" spans="1:5" x14ac:dyDescent="0.2">
      <c r="A305" t="s">
        <v>1497</v>
      </c>
      <c r="B305">
        <v>2184088.2231049999</v>
      </c>
      <c r="C305">
        <v>1315896.1459148293</v>
      </c>
      <c r="D305">
        <v>615355.62828612234</v>
      </c>
      <c r="E305">
        <v>173343.21660656712</v>
      </c>
    </row>
    <row r="306" spans="1:5" x14ac:dyDescent="0.2">
      <c r="A306" t="s">
        <v>1498</v>
      </c>
      <c r="B306">
        <v>2067436.726763</v>
      </c>
      <c r="C306">
        <v>1243501.8733709787</v>
      </c>
      <c r="D306">
        <v>580022.8447645657</v>
      </c>
      <c r="E306">
        <v>162698.06679045016</v>
      </c>
    </row>
    <row r="307" spans="1:5" x14ac:dyDescent="0.2">
      <c r="A307" t="s">
        <v>1499</v>
      </c>
      <c r="B307">
        <v>1953943.489324</v>
      </c>
      <c r="C307">
        <v>1173310.0116732388</v>
      </c>
      <c r="D307">
        <v>545935.32807339169</v>
      </c>
      <c r="E307">
        <v>152508.68483308839</v>
      </c>
    </row>
    <row r="308" spans="1:5" x14ac:dyDescent="0.2">
      <c r="A308" t="s">
        <v>1500</v>
      </c>
      <c r="B308">
        <v>1846912.220069</v>
      </c>
      <c r="C308">
        <v>1107158.5319285817</v>
      </c>
      <c r="D308">
        <v>513845.22656717413</v>
      </c>
      <c r="E308">
        <v>142936.2299455936</v>
      </c>
    </row>
    <row r="309" spans="1:5" x14ac:dyDescent="0.2">
      <c r="A309" t="s">
        <v>1501</v>
      </c>
      <c r="B309">
        <v>1745454.1690169999</v>
      </c>
      <c r="C309">
        <v>1044563.3532095936</v>
      </c>
      <c r="D309">
        <v>483561.14076741983</v>
      </c>
      <c r="E309">
        <v>133942.37940277925</v>
      </c>
    </row>
    <row r="310" spans="1:5" x14ac:dyDescent="0.2">
      <c r="A310" t="s">
        <v>1502</v>
      </c>
      <c r="B310">
        <v>1645472.2269600001</v>
      </c>
      <c r="C310">
        <v>983220.70356113615</v>
      </c>
      <c r="D310">
        <v>454118.02375166776</v>
      </c>
      <c r="E310">
        <v>125305.56717964853</v>
      </c>
    </row>
    <row r="311" spans="1:5" x14ac:dyDescent="0.2">
      <c r="A311" t="s">
        <v>1503</v>
      </c>
      <c r="B311">
        <v>1552543.3134039999</v>
      </c>
      <c r="C311">
        <v>926119.359120387</v>
      </c>
      <c r="D311">
        <v>426656.90613796026</v>
      </c>
      <c r="E311">
        <v>117229.5308015206</v>
      </c>
    </row>
    <row r="312" spans="1:5" x14ac:dyDescent="0.2">
      <c r="A312" t="s">
        <v>1504</v>
      </c>
      <c r="B312">
        <v>1461165.8888429999</v>
      </c>
      <c r="C312">
        <v>870180.45171671908</v>
      </c>
      <c r="D312">
        <v>399899.54254283733</v>
      </c>
      <c r="E312">
        <v>109427.18766407759</v>
      </c>
    </row>
    <row r="313" spans="1:5" x14ac:dyDescent="0.2">
      <c r="A313" t="s">
        <v>1505</v>
      </c>
      <c r="B313">
        <v>1372811.742784</v>
      </c>
      <c r="C313">
        <v>816175.51561750611</v>
      </c>
      <c r="D313">
        <v>374127.16211224638</v>
      </c>
      <c r="E313">
        <v>101941.3051849793</v>
      </c>
    </row>
    <row r="314" spans="1:5" x14ac:dyDescent="0.2">
      <c r="A314" t="s">
        <v>1506</v>
      </c>
      <c r="B314">
        <v>1293652.3960140001</v>
      </c>
      <c r="C314">
        <v>767850.61149009073</v>
      </c>
      <c r="D314">
        <v>351109.17565583432</v>
      </c>
      <c r="E314">
        <v>95277.249800419886</v>
      </c>
    </row>
    <row r="315" spans="1:5" x14ac:dyDescent="0.2">
      <c r="A315" t="s">
        <v>1507</v>
      </c>
      <c r="B315">
        <v>1215424.2888539999</v>
      </c>
      <c r="C315">
        <v>720194.54453076213</v>
      </c>
      <c r="D315">
        <v>328480.32738038927</v>
      </c>
      <c r="E315">
        <v>88759.126156856379</v>
      </c>
    </row>
    <row r="316" spans="1:5" x14ac:dyDescent="0.2">
      <c r="A316" t="s">
        <v>1508</v>
      </c>
      <c r="B316">
        <v>1139568.74049</v>
      </c>
      <c r="C316">
        <v>674101.39045249531</v>
      </c>
      <c r="D316">
        <v>306675.3385832574</v>
      </c>
      <c r="E316">
        <v>82516.18218071686</v>
      </c>
    </row>
    <row r="317" spans="1:5" x14ac:dyDescent="0.2">
      <c r="A317" t="s">
        <v>1509</v>
      </c>
      <c r="B317">
        <v>1067918.1819180001</v>
      </c>
      <c r="C317">
        <v>630680.25770436181</v>
      </c>
      <c r="D317">
        <v>286215.16054039082</v>
      </c>
      <c r="E317">
        <v>76695.342329274587</v>
      </c>
    </row>
    <row r="318" spans="1:5" x14ac:dyDescent="0.2">
      <c r="A318" t="s">
        <v>1510</v>
      </c>
      <c r="B318">
        <v>997720.97225700004</v>
      </c>
      <c r="C318">
        <v>588224.53627912153</v>
      </c>
      <c r="D318">
        <v>266269.01192280516</v>
      </c>
      <c r="E318">
        <v>71048.285517746364</v>
      </c>
    </row>
    <row r="319" spans="1:5" x14ac:dyDescent="0.2">
      <c r="A319" t="s">
        <v>1511</v>
      </c>
      <c r="B319">
        <v>929565.07238799997</v>
      </c>
      <c r="C319">
        <v>547142.42665949231</v>
      </c>
      <c r="D319">
        <v>247062.96565318829</v>
      </c>
      <c r="E319">
        <v>65653.322517325316</v>
      </c>
    </row>
    <row r="320" spans="1:5" x14ac:dyDescent="0.2">
      <c r="A320" t="s">
        <v>1512</v>
      </c>
      <c r="B320">
        <v>864723.042105</v>
      </c>
      <c r="C320">
        <v>508113.11638303124</v>
      </c>
      <c r="D320">
        <v>228855.71216037727</v>
      </c>
      <c r="E320">
        <v>60557.429939897753</v>
      </c>
    </row>
    <row r="321" spans="1:5" x14ac:dyDescent="0.2">
      <c r="A321" t="s">
        <v>1513</v>
      </c>
      <c r="B321">
        <v>801777.07143300003</v>
      </c>
      <c r="C321">
        <v>470326.86441110191</v>
      </c>
      <c r="D321">
        <v>211297.92368031305</v>
      </c>
      <c r="E321">
        <v>55674.654128084527</v>
      </c>
    </row>
    <row r="322" spans="1:5" x14ac:dyDescent="0.2">
      <c r="A322" t="s">
        <v>1514</v>
      </c>
      <c r="B322">
        <v>740673.70096199994</v>
      </c>
      <c r="C322">
        <v>433793.87875899218</v>
      </c>
      <c r="D322">
        <v>194421.50689434126</v>
      </c>
      <c r="E322">
        <v>51024.898614265308</v>
      </c>
    </row>
    <row r="323" spans="1:5" x14ac:dyDescent="0.2">
      <c r="A323" t="s">
        <v>1515</v>
      </c>
      <c r="B323">
        <v>681942.20025999995</v>
      </c>
      <c r="C323">
        <v>398718.91651615035</v>
      </c>
      <c r="D323">
        <v>178246.83158816738</v>
      </c>
      <c r="E323">
        <v>46581.80188507928</v>
      </c>
    </row>
    <row r="324" spans="1:5" x14ac:dyDescent="0.2">
      <c r="A324" t="s">
        <v>1516</v>
      </c>
      <c r="B324">
        <v>624354.569288</v>
      </c>
      <c r="C324">
        <v>364449.30702786963</v>
      </c>
      <c r="D324">
        <v>162525.63608361452</v>
      </c>
      <c r="E324">
        <v>42299.226233719106</v>
      </c>
    </row>
    <row r="325" spans="1:5" x14ac:dyDescent="0.2">
      <c r="A325" t="s">
        <v>1517</v>
      </c>
      <c r="B325">
        <v>571705.03900999995</v>
      </c>
      <c r="C325">
        <v>333150.62590301788</v>
      </c>
      <c r="D325">
        <v>148190.19586804279</v>
      </c>
      <c r="E325">
        <v>38404.900142802675</v>
      </c>
    </row>
    <row r="326" spans="1:5" x14ac:dyDescent="0.2">
      <c r="A326" t="s">
        <v>1518</v>
      </c>
      <c r="B326">
        <v>525472.90873699996</v>
      </c>
      <c r="C326">
        <v>305707.08522141038</v>
      </c>
      <c r="D326">
        <v>135648.22339017899</v>
      </c>
      <c r="E326">
        <v>35010.423301451781</v>
      </c>
    </row>
    <row r="327" spans="1:5" x14ac:dyDescent="0.2">
      <c r="A327" t="s">
        <v>1519</v>
      </c>
      <c r="B327">
        <v>483275.35915999999</v>
      </c>
      <c r="C327">
        <v>280680.73499726225</v>
      </c>
      <c r="D327">
        <v>124226.80160028097</v>
      </c>
      <c r="E327">
        <v>31926.784071467035</v>
      </c>
    </row>
    <row r="328" spans="1:5" x14ac:dyDescent="0.2">
      <c r="A328" t="s">
        <v>1520</v>
      </c>
      <c r="B328">
        <v>442047.14978500002</v>
      </c>
      <c r="C328">
        <v>256300.42515100565</v>
      </c>
      <c r="D328">
        <v>113147.80105705677</v>
      </c>
      <c r="E328">
        <v>28956.26942970671</v>
      </c>
    </row>
    <row r="329" spans="1:5" x14ac:dyDescent="0.2">
      <c r="A329" t="s">
        <v>1521</v>
      </c>
      <c r="B329">
        <v>404989.60531499999</v>
      </c>
      <c r="C329">
        <v>234428.91028717958</v>
      </c>
      <c r="D329">
        <v>103237.55908874526</v>
      </c>
      <c r="E329">
        <v>26311.784403918089</v>
      </c>
    </row>
    <row r="330" spans="1:5" x14ac:dyDescent="0.2">
      <c r="A330" t="s">
        <v>1522</v>
      </c>
      <c r="B330">
        <v>368697.41585500003</v>
      </c>
      <c r="C330">
        <v>213059.13772219568</v>
      </c>
      <c r="D330">
        <v>93588.140164410172</v>
      </c>
      <c r="E330">
        <v>23751.443582222353</v>
      </c>
    </row>
    <row r="331" spans="1:5" x14ac:dyDescent="0.2">
      <c r="A331" t="s">
        <v>1523</v>
      </c>
      <c r="B331">
        <v>336706.58600499999</v>
      </c>
      <c r="C331">
        <v>194253.22737040574</v>
      </c>
      <c r="D331">
        <v>85117.461328143225</v>
      </c>
      <c r="E331">
        <v>21513.146730979159</v>
      </c>
    </row>
    <row r="332" spans="1:5" x14ac:dyDescent="0.2">
      <c r="A332" t="s">
        <v>1524</v>
      </c>
      <c r="B332">
        <v>306359.51957</v>
      </c>
      <c r="C332">
        <v>176445.58280005289</v>
      </c>
      <c r="D332">
        <v>77117.91913276269</v>
      </c>
      <c r="E332">
        <v>19408.733613617813</v>
      </c>
    </row>
    <row r="333" spans="1:5" x14ac:dyDescent="0.2">
      <c r="A333" t="s">
        <v>1525</v>
      </c>
      <c r="B333">
        <v>275970.645946</v>
      </c>
      <c r="C333">
        <v>158673.74788016544</v>
      </c>
      <c r="D333">
        <v>69174.126657044631</v>
      </c>
      <c r="E333">
        <v>17335.732667694036</v>
      </c>
    </row>
    <row r="334" spans="1:5" x14ac:dyDescent="0.2">
      <c r="A334" t="s">
        <v>1526</v>
      </c>
      <c r="B334">
        <v>246954.97244899999</v>
      </c>
      <c r="C334">
        <v>141773.18234056479</v>
      </c>
      <c r="D334">
        <v>61664.300439881816</v>
      </c>
      <c r="E334">
        <v>15394.561983405423</v>
      </c>
    </row>
    <row r="335" spans="1:5" x14ac:dyDescent="0.2">
      <c r="A335" t="s">
        <v>1527</v>
      </c>
      <c r="B335">
        <v>219520.09134399999</v>
      </c>
      <c r="C335">
        <v>125809.47979821842</v>
      </c>
      <c r="D335">
        <v>54581.715386392927</v>
      </c>
      <c r="E335">
        <v>13568.671482770953</v>
      </c>
    </row>
    <row r="336" spans="1:5" x14ac:dyDescent="0.2">
      <c r="A336" t="s">
        <v>1528</v>
      </c>
      <c r="B336">
        <v>192226.04183599999</v>
      </c>
      <c r="C336">
        <v>109986.11848311026</v>
      </c>
      <c r="D336">
        <v>47599.397636791771</v>
      </c>
      <c r="E336">
        <v>11784.405754151356</v>
      </c>
    </row>
    <row r="337" spans="1:5" x14ac:dyDescent="0.2">
      <c r="A337" t="s">
        <v>1529</v>
      </c>
      <c r="B337">
        <v>166694.62422200001</v>
      </c>
      <c r="C337">
        <v>95216.020337354523</v>
      </c>
      <c r="D337">
        <v>41102.449057280872</v>
      </c>
      <c r="E337">
        <v>10132.825181585216</v>
      </c>
    </row>
    <row r="338" spans="1:5" x14ac:dyDescent="0.2">
      <c r="A338" t="s">
        <v>1530</v>
      </c>
      <c r="B338">
        <v>142081.27681499999</v>
      </c>
      <c r="C338">
        <v>81023.657329230802</v>
      </c>
      <c r="D338">
        <v>34889.864619173633</v>
      </c>
      <c r="E338">
        <v>8566.0029173732037</v>
      </c>
    </row>
    <row r="339" spans="1:5" x14ac:dyDescent="0.2">
      <c r="A339" t="s">
        <v>1531</v>
      </c>
      <c r="B339">
        <v>119198.15</v>
      </c>
      <c r="C339">
        <v>67858.97349521787</v>
      </c>
      <c r="D339">
        <v>29146.661686772004</v>
      </c>
      <c r="E339">
        <v>7125.6481386437326</v>
      </c>
    </row>
    <row r="340" spans="1:5" x14ac:dyDescent="0.2">
      <c r="A340" t="s">
        <v>1532</v>
      </c>
      <c r="B340">
        <v>99545.19</v>
      </c>
      <c r="C340">
        <v>56574.513711344785</v>
      </c>
      <c r="D340">
        <v>24237.981897261936</v>
      </c>
      <c r="E340">
        <v>5900.4974851689894</v>
      </c>
    </row>
    <row r="341" spans="1:5" x14ac:dyDescent="0.2">
      <c r="A341" t="s">
        <v>1533</v>
      </c>
      <c r="B341">
        <v>79866.009999999995</v>
      </c>
      <c r="C341">
        <v>45315.742295066513</v>
      </c>
      <c r="D341">
        <v>19366.649503360077</v>
      </c>
      <c r="E341">
        <v>4695.2935446347046</v>
      </c>
    </row>
    <row r="342" spans="1:5" x14ac:dyDescent="0.2">
      <c r="A342" t="s">
        <v>1534</v>
      </c>
      <c r="B342">
        <v>60772.49</v>
      </c>
      <c r="C342">
        <v>34423.650206534337</v>
      </c>
      <c r="D342">
        <v>14674.266679313349</v>
      </c>
      <c r="E342">
        <v>3542.5931881286638</v>
      </c>
    </row>
    <row r="343" spans="1:5" x14ac:dyDescent="0.2">
      <c r="A343" t="s">
        <v>1535</v>
      </c>
      <c r="B343">
        <v>47790.91</v>
      </c>
      <c r="C343">
        <v>27025.998585757843</v>
      </c>
      <c r="D343">
        <v>11492.407167393587</v>
      </c>
      <c r="E343">
        <v>2763.0704841556412</v>
      </c>
    </row>
    <row r="344" spans="1:5" x14ac:dyDescent="0.2">
      <c r="A344" t="s">
        <v>1536</v>
      </c>
      <c r="B344">
        <v>41276.120000000003</v>
      </c>
      <c r="C344">
        <v>23302.262754454954</v>
      </c>
      <c r="D344">
        <v>9883.7429612165179</v>
      </c>
      <c r="E344">
        <v>2366.2412520770108</v>
      </c>
    </row>
    <row r="345" spans="1:5" x14ac:dyDescent="0.2">
      <c r="A345" t="s">
        <v>1537</v>
      </c>
      <c r="B345">
        <v>35258.559999999998</v>
      </c>
      <c r="C345">
        <v>19871.31367701849</v>
      </c>
      <c r="D345">
        <v>8407.0575295707604</v>
      </c>
      <c r="E345">
        <v>2004.186893738545</v>
      </c>
    </row>
    <row r="346" spans="1:5" x14ac:dyDescent="0.2">
      <c r="A346" t="s">
        <v>1538</v>
      </c>
      <c r="B346">
        <v>30135.03</v>
      </c>
      <c r="C346">
        <v>16957.731666597272</v>
      </c>
      <c r="D346">
        <v>7157.9113498569468</v>
      </c>
      <c r="E346">
        <v>1699.8692786748477</v>
      </c>
    </row>
    <row r="347" spans="1:5" x14ac:dyDescent="0.2">
      <c r="A347" t="s">
        <v>1539</v>
      </c>
      <c r="B347">
        <v>25003.08</v>
      </c>
      <c r="C347">
        <v>14045.992112752368</v>
      </c>
      <c r="D347">
        <v>5913.7787122412192</v>
      </c>
      <c r="E347">
        <v>1398.4627372796429</v>
      </c>
    </row>
    <row r="348" spans="1:5" x14ac:dyDescent="0.2">
      <c r="A348" t="s">
        <v>1540</v>
      </c>
      <c r="B348">
        <v>19863.419999999998</v>
      </c>
      <c r="C348">
        <v>11140.366937686687</v>
      </c>
      <c r="D348">
        <v>4678.8800595075118</v>
      </c>
      <c r="E348">
        <v>1101.9041663199123</v>
      </c>
    </row>
    <row r="349" spans="1:5" x14ac:dyDescent="0.2">
      <c r="A349" t="s">
        <v>1541</v>
      </c>
      <c r="B349">
        <v>16013.4</v>
      </c>
      <c r="C349">
        <v>8965.8568635568554</v>
      </c>
      <c r="D349">
        <v>3756.0235866831931</v>
      </c>
      <c r="E349">
        <v>880.81934267577833</v>
      </c>
    </row>
    <row r="350" spans="1:5" x14ac:dyDescent="0.2">
      <c r="A350" t="s">
        <v>1542</v>
      </c>
      <c r="B350">
        <v>12156.9</v>
      </c>
      <c r="C350">
        <v>6795.4411204994412</v>
      </c>
      <c r="D350">
        <v>2839.7749948101414</v>
      </c>
      <c r="E350">
        <v>663.22142359540317</v>
      </c>
    </row>
    <row r="351" spans="1:5" x14ac:dyDescent="0.2">
      <c r="A351" t="s">
        <v>1543</v>
      </c>
      <c r="B351">
        <v>8293.39</v>
      </c>
      <c r="C351">
        <v>4627.9608599996836</v>
      </c>
      <c r="D351">
        <v>1929.079150176276</v>
      </c>
      <c r="E351">
        <v>448.62273886729099</v>
      </c>
    </row>
    <row r="352" spans="1:5" x14ac:dyDescent="0.2">
      <c r="A352" t="s">
        <v>1544</v>
      </c>
      <c r="B352">
        <v>5971.14</v>
      </c>
      <c r="C352">
        <v>3326.4241230241341</v>
      </c>
      <c r="D352">
        <v>1383.0315395020336</v>
      </c>
      <c r="E352">
        <v>320.27271325724502</v>
      </c>
    </row>
    <row r="353" spans="1:5" x14ac:dyDescent="0.2">
      <c r="A353" t="s">
        <v>1545</v>
      </c>
      <c r="B353">
        <v>4492.58</v>
      </c>
      <c r="C353">
        <v>2498.6345874778949</v>
      </c>
      <c r="D353">
        <v>1036.3035297215226</v>
      </c>
      <c r="E353">
        <v>238.99615593929002</v>
      </c>
    </row>
    <row r="354" spans="1:5" x14ac:dyDescent="0.2">
      <c r="A354" t="s">
        <v>1546</v>
      </c>
      <c r="B354">
        <v>3010.42</v>
      </c>
      <c r="C354">
        <v>1671.4631166826584</v>
      </c>
      <c r="D354">
        <v>691.47283072912671</v>
      </c>
      <c r="E354">
        <v>158.79458127814902</v>
      </c>
    </row>
    <row r="355" spans="1:5" x14ac:dyDescent="0.2">
      <c r="A355" t="s">
        <v>1547</v>
      </c>
      <c r="B355">
        <v>1524.65</v>
      </c>
      <c r="C355">
        <v>845.13565740543413</v>
      </c>
      <c r="D355">
        <v>348.76630136316425</v>
      </c>
      <c r="E355">
        <v>79.764777313564238</v>
      </c>
    </row>
    <row r="356" spans="1:5" x14ac:dyDescent="0.2">
      <c r="A356" t="s">
        <v>1548</v>
      </c>
      <c r="B356">
        <v>764.91</v>
      </c>
      <c r="C356">
        <v>423.28159516047145</v>
      </c>
      <c r="D356">
        <v>174.23346285592118</v>
      </c>
      <c r="E356">
        <v>39.679375576176533</v>
      </c>
    </row>
    <row r="357" spans="1:5" x14ac:dyDescent="0.2">
      <c r="A357" t="s">
        <v>1549</v>
      </c>
      <c r="B357">
        <v>0</v>
      </c>
      <c r="C357">
        <v>0</v>
      </c>
      <c r="D357">
        <v>0</v>
      </c>
      <c r="E357">
        <v>0</v>
      </c>
    </row>
    <row r="358" spans="1:5" x14ac:dyDescent="0.2">
      <c r="A358" t="s">
        <v>1550</v>
      </c>
      <c r="B358">
        <v>0</v>
      </c>
      <c r="C358">
        <v>0</v>
      </c>
      <c r="D358">
        <v>0</v>
      </c>
      <c r="E358">
        <v>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C26E7-8D60-4D71-980B-F0B6DDB24EC9}">
  <sheetPr>
    <tabColor rgb="FFE36E00"/>
  </sheetPr>
  <dimension ref="A1:G577"/>
  <sheetViews>
    <sheetView view="pageBreakPreview" zoomScale="60" zoomScaleNormal="100" workbookViewId="0">
      <selection activeCell="A361" sqref="A361:XFD410"/>
    </sheetView>
  </sheetViews>
  <sheetFormatPr defaultRowHeight="15" outlineLevelRow="1" x14ac:dyDescent="0.25"/>
  <cols>
    <col min="1" max="1" width="13.85546875" style="215" customWidth="1"/>
    <col min="2" max="2" width="60.85546875" style="215" customWidth="1"/>
    <col min="3" max="3" width="41" style="215" customWidth="1"/>
    <col min="4" max="4" width="40.85546875" style="215" customWidth="1"/>
    <col min="5" max="5" width="6.7109375" style="215" customWidth="1"/>
    <col min="6" max="6" width="41.5703125" style="215" customWidth="1"/>
    <col min="7" max="7" width="41.5703125" style="209" customWidth="1"/>
    <col min="8" max="16384" width="9.140625" style="175"/>
  </cols>
  <sheetData>
    <row r="1" spans="1:7" ht="31.5" x14ac:dyDescent="0.25">
      <c r="A1" s="174" t="s">
        <v>395</v>
      </c>
      <c r="B1" s="174"/>
      <c r="C1" s="209"/>
      <c r="D1" s="209"/>
      <c r="E1" s="209"/>
      <c r="F1" s="210" t="s">
        <v>1735</v>
      </c>
    </row>
    <row r="2" spans="1:7" ht="15.75" thickBot="1" x14ac:dyDescent="0.3">
      <c r="A2" s="209"/>
      <c r="B2" s="209"/>
      <c r="C2" s="209"/>
      <c r="D2" s="209"/>
      <c r="E2" s="209"/>
      <c r="F2" s="209"/>
    </row>
    <row r="3" spans="1:7" ht="19.5" thickBot="1" x14ac:dyDescent="0.3">
      <c r="A3" s="212"/>
      <c r="B3" s="213" t="s">
        <v>0</v>
      </c>
      <c r="C3" s="214" t="s">
        <v>1848</v>
      </c>
      <c r="D3" s="212"/>
      <c r="E3" s="212"/>
      <c r="F3" s="209"/>
      <c r="G3" s="212"/>
    </row>
    <row r="4" spans="1:7" ht="15.75" thickBot="1" x14ac:dyDescent="0.3"/>
    <row r="5" spans="1:7" ht="18.75" x14ac:dyDescent="0.25">
      <c r="A5" s="216"/>
      <c r="B5" s="217" t="s">
        <v>396</v>
      </c>
      <c r="C5" s="216"/>
      <c r="E5" s="218"/>
      <c r="F5" s="218"/>
    </row>
    <row r="6" spans="1:7" x14ac:dyDescent="0.25">
      <c r="B6" s="220" t="s">
        <v>397</v>
      </c>
    </row>
    <row r="7" spans="1:7" x14ac:dyDescent="0.25">
      <c r="B7" s="277" t="s">
        <v>398</v>
      </c>
    </row>
    <row r="8" spans="1:7" ht="15.75" thickBot="1" x14ac:dyDescent="0.3">
      <c r="B8" s="278" t="s">
        <v>399</v>
      </c>
    </row>
    <row r="9" spans="1:7" x14ac:dyDescent="0.25">
      <c r="B9" s="222"/>
    </row>
    <row r="10" spans="1:7" ht="37.5" x14ac:dyDescent="0.25">
      <c r="A10" s="223" t="s">
        <v>5</v>
      </c>
      <c r="B10" s="223" t="s">
        <v>397</v>
      </c>
      <c r="C10" s="224"/>
      <c r="D10" s="224"/>
      <c r="E10" s="224"/>
      <c r="F10" s="224"/>
      <c r="G10" s="225"/>
    </row>
    <row r="11" spans="1:7" x14ac:dyDescent="0.25">
      <c r="A11" s="232"/>
      <c r="B11" s="233" t="s">
        <v>400</v>
      </c>
      <c r="C11" s="232" t="s">
        <v>50</v>
      </c>
      <c r="D11" s="232"/>
      <c r="E11" s="232"/>
      <c r="F11" s="235" t="s">
        <v>401</v>
      </c>
      <c r="G11" s="235"/>
    </row>
    <row r="12" spans="1:7" x14ac:dyDescent="0.25">
      <c r="A12" s="215" t="s">
        <v>402</v>
      </c>
      <c r="B12" s="215" t="s">
        <v>403</v>
      </c>
      <c r="C12" s="262">
        <v>15160.502150910308</v>
      </c>
      <c r="F12" s="243">
        <f>IF($C$15=0,"",IF(C12="[for completion]","",C12/$C$15))</f>
        <v>1</v>
      </c>
    </row>
    <row r="13" spans="1:7" x14ac:dyDescent="0.25">
      <c r="A13" s="215" t="s">
        <v>404</v>
      </c>
      <c r="B13" s="215" t="s">
        <v>405</v>
      </c>
      <c r="C13" s="262">
        <v>0</v>
      </c>
      <c r="F13" s="243">
        <f>IF($C$15=0,"",IF(C13="[for completion]","",C13/$C$15))</f>
        <v>0</v>
      </c>
    </row>
    <row r="14" spans="1:7" x14ac:dyDescent="0.25">
      <c r="A14" s="215" t="s">
        <v>406</v>
      </c>
      <c r="B14" s="215" t="s">
        <v>62</v>
      </c>
      <c r="C14" s="262">
        <v>0</v>
      </c>
      <c r="F14" s="243">
        <f>IF($C$15=0,"",IF(C14="[for completion]","",C14/$C$15))</f>
        <v>0</v>
      </c>
    </row>
    <row r="15" spans="1:7" x14ac:dyDescent="0.25">
      <c r="A15" s="215" t="s">
        <v>407</v>
      </c>
      <c r="B15" s="279" t="s">
        <v>64</v>
      </c>
      <c r="C15" s="236">
        <f>SUM(C12:C14)</f>
        <v>15160.502150910308</v>
      </c>
      <c r="F15" s="241">
        <f>SUM(F12:F14)</f>
        <v>1</v>
      </c>
    </row>
    <row r="16" spans="1:7" x14ac:dyDescent="0.25">
      <c r="A16" s="215" t="s">
        <v>408</v>
      </c>
      <c r="B16" s="248" t="s">
        <v>409</v>
      </c>
      <c r="C16" s="236"/>
      <c r="F16" s="243">
        <f t="shared" ref="F16:F26" si="0">IF($C$15=0,"",IF(C16="[for completion]","",C16/$C$15))</f>
        <v>0</v>
      </c>
    </row>
    <row r="17" spans="1:7" x14ac:dyDescent="0.25">
      <c r="A17" s="215" t="s">
        <v>410</v>
      </c>
      <c r="B17" s="248" t="s">
        <v>411</v>
      </c>
      <c r="C17" s="236"/>
      <c r="F17" s="243">
        <f t="shared" si="0"/>
        <v>0</v>
      </c>
    </row>
    <row r="18" spans="1:7" x14ac:dyDescent="0.25">
      <c r="A18" s="215" t="s">
        <v>412</v>
      </c>
      <c r="B18" s="248" t="s">
        <v>165</v>
      </c>
      <c r="C18" s="236"/>
      <c r="F18" s="243">
        <f t="shared" si="0"/>
        <v>0</v>
      </c>
    </row>
    <row r="19" spans="1:7" x14ac:dyDescent="0.25">
      <c r="A19" s="215" t="s">
        <v>413</v>
      </c>
      <c r="B19" s="248" t="s">
        <v>165</v>
      </c>
      <c r="C19" s="236"/>
      <c r="F19" s="243">
        <f t="shared" si="0"/>
        <v>0</v>
      </c>
    </row>
    <row r="20" spans="1:7" x14ac:dyDescent="0.25">
      <c r="A20" s="215" t="s">
        <v>414</v>
      </c>
      <c r="B20" s="248" t="s">
        <v>165</v>
      </c>
      <c r="C20" s="236"/>
      <c r="F20" s="243">
        <f t="shared" si="0"/>
        <v>0</v>
      </c>
    </row>
    <row r="21" spans="1:7" x14ac:dyDescent="0.25">
      <c r="A21" s="215" t="s">
        <v>415</v>
      </c>
      <c r="B21" s="248" t="s">
        <v>165</v>
      </c>
      <c r="C21" s="236"/>
      <c r="F21" s="243">
        <f t="shared" si="0"/>
        <v>0</v>
      </c>
    </row>
    <row r="22" spans="1:7" x14ac:dyDescent="0.25">
      <c r="A22" s="215" t="s">
        <v>416</v>
      </c>
      <c r="B22" s="248" t="s">
        <v>165</v>
      </c>
      <c r="C22" s="236"/>
      <c r="F22" s="243">
        <f t="shared" si="0"/>
        <v>0</v>
      </c>
    </row>
    <row r="23" spans="1:7" x14ac:dyDescent="0.25">
      <c r="A23" s="215" t="s">
        <v>417</v>
      </c>
      <c r="B23" s="248" t="s">
        <v>165</v>
      </c>
      <c r="C23" s="236"/>
      <c r="F23" s="243">
        <f t="shared" si="0"/>
        <v>0</v>
      </c>
    </row>
    <row r="24" spans="1:7" x14ac:dyDescent="0.25">
      <c r="A24" s="215" t="s">
        <v>418</v>
      </c>
      <c r="B24" s="248" t="s">
        <v>165</v>
      </c>
      <c r="C24" s="236"/>
      <c r="F24" s="243">
        <f t="shared" si="0"/>
        <v>0</v>
      </c>
    </row>
    <row r="25" spans="1:7" x14ac:dyDescent="0.25">
      <c r="A25" s="215" t="s">
        <v>419</v>
      </c>
      <c r="B25" s="248" t="s">
        <v>165</v>
      </c>
      <c r="C25" s="236"/>
      <c r="F25" s="243">
        <f t="shared" si="0"/>
        <v>0</v>
      </c>
    </row>
    <row r="26" spans="1:7" x14ac:dyDescent="0.25">
      <c r="A26" s="215" t="s">
        <v>1849</v>
      </c>
      <c r="B26" s="248" t="s">
        <v>165</v>
      </c>
      <c r="C26" s="249"/>
      <c r="D26" s="238"/>
      <c r="E26" s="238"/>
      <c r="F26" s="243">
        <f t="shared" si="0"/>
        <v>0</v>
      </c>
    </row>
    <row r="27" spans="1:7" x14ac:dyDescent="0.25">
      <c r="A27" s="232"/>
      <c r="B27" s="233" t="s">
        <v>420</v>
      </c>
      <c r="C27" s="232" t="s">
        <v>421</v>
      </c>
      <c r="D27" s="232" t="s">
        <v>422</v>
      </c>
      <c r="E27" s="234"/>
      <c r="F27" s="232" t="s">
        <v>423</v>
      </c>
      <c r="G27" s="235"/>
    </row>
    <row r="28" spans="1:7" x14ac:dyDescent="0.25">
      <c r="A28" s="215" t="s">
        <v>424</v>
      </c>
      <c r="B28" s="215" t="s">
        <v>425</v>
      </c>
      <c r="C28" s="280">
        <v>222939</v>
      </c>
      <c r="D28" s="215" t="s">
        <v>86</v>
      </c>
      <c r="F28" s="215">
        <f>IF(AND(C28="[For completion]",D28="[For completion]"),"[For completion]",SUM(C28:D28))</f>
        <v>222939</v>
      </c>
    </row>
    <row r="29" spans="1:7" x14ac:dyDescent="0.25">
      <c r="A29" s="215" t="s">
        <v>426</v>
      </c>
      <c r="B29" s="228" t="s">
        <v>1850</v>
      </c>
    </row>
    <row r="30" spans="1:7" x14ac:dyDescent="0.25">
      <c r="A30" s="215" t="s">
        <v>428</v>
      </c>
      <c r="B30" s="228" t="s">
        <v>429</v>
      </c>
    </row>
    <row r="31" spans="1:7" x14ac:dyDescent="0.25">
      <c r="A31" s="215" t="s">
        <v>430</v>
      </c>
      <c r="B31" s="228"/>
    </row>
    <row r="32" spans="1:7" x14ac:dyDescent="0.25">
      <c r="A32" s="215" t="s">
        <v>431</v>
      </c>
      <c r="B32" s="228"/>
    </row>
    <row r="33" spans="1:7" x14ac:dyDescent="0.25">
      <c r="A33" s="215" t="s">
        <v>432</v>
      </c>
      <c r="B33" s="228"/>
    </row>
    <row r="34" spans="1:7" x14ac:dyDescent="0.25">
      <c r="A34" s="215" t="s">
        <v>433</v>
      </c>
      <c r="B34" s="228"/>
    </row>
    <row r="35" spans="1:7" x14ac:dyDescent="0.25">
      <c r="A35" s="232"/>
      <c r="B35" s="233" t="s">
        <v>434</v>
      </c>
      <c r="C35" s="232" t="s">
        <v>435</v>
      </c>
      <c r="D35" s="232" t="s">
        <v>436</v>
      </c>
      <c r="E35" s="234"/>
      <c r="F35" s="235" t="s">
        <v>401</v>
      </c>
      <c r="G35" s="235"/>
    </row>
    <row r="36" spans="1:7" x14ac:dyDescent="0.25">
      <c r="A36" s="215" t="s">
        <v>437</v>
      </c>
      <c r="B36" s="215" t="s">
        <v>438</v>
      </c>
      <c r="C36" s="281">
        <v>3.6597864376589212E-3</v>
      </c>
      <c r="D36" s="215" t="s">
        <v>56</v>
      </c>
      <c r="E36" s="282"/>
      <c r="F36" s="241" t="s">
        <v>1851</v>
      </c>
    </row>
    <row r="37" spans="1:7" x14ac:dyDescent="0.25">
      <c r="A37" s="215" t="s">
        <v>439</v>
      </c>
      <c r="C37" s="241"/>
      <c r="D37" s="241"/>
      <c r="E37" s="282"/>
      <c r="F37" s="241"/>
    </row>
    <row r="38" spans="1:7" x14ac:dyDescent="0.25">
      <c r="A38" s="215" t="s">
        <v>440</v>
      </c>
      <c r="C38" s="241"/>
      <c r="D38" s="241"/>
      <c r="E38" s="282"/>
      <c r="F38" s="241"/>
    </row>
    <row r="39" spans="1:7" x14ac:dyDescent="0.25">
      <c r="A39" s="215" t="s">
        <v>441</v>
      </c>
      <c r="C39" s="241"/>
      <c r="D39" s="241"/>
      <c r="E39" s="282"/>
      <c r="F39" s="241"/>
    </row>
    <row r="40" spans="1:7" x14ac:dyDescent="0.25">
      <c r="A40" s="215" t="s">
        <v>442</v>
      </c>
      <c r="C40" s="241"/>
      <c r="D40" s="241"/>
      <c r="E40" s="282"/>
      <c r="F40" s="241"/>
    </row>
    <row r="41" spans="1:7" x14ac:dyDescent="0.25">
      <c r="A41" s="215" t="s">
        <v>443</v>
      </c>
      <c r="C41" s="241"/>
      <c r="D41" s="241"/>
      <c r="E41" s="282"/>
      <c r="F41" s="241"/>
    </row>
    <row r="42" spans="1:7" x14ac:dyDescent="0.25">
      <c r="A42" s="215" t="s">
        <v>444</v>
      </c>
      <c r="C42" s="241"/>
      <c r="D42" s="241"/>
      <c r="E42" s="282"/>
      <c r="F42" s="241"/>
    </row>
    <row r="43" spans="1:7" x14ac:dyDescent="0.25">
      <c r="A43" s="232"/>
      <c r="B43" s="233" t="s">
        <v>445</v>
      </c>
      <c r="C43" s="232" t="s">
        <v>435</v>
      </c>
      <c r="D43" s="232" t="s">
        <v>436</v>
      </c>
      <c r="E43" s="234"/>
      <c r="F43" s="235" t="s">
        <v>401</v>
      </c>
      <c r="G43" s="235"/>
    </row>
    <row r="44" spans="1:7" x14ac:dyDescent="0.25">
      <c r="A44" s="215" t="s">
        <v>446</v>
      </c>
      <c r="B44" s="283" t="s">
        <v>447</v>
      </c>
      <c r="C44" s="284">
        <f>SUM(C45:C71)</f>
        <v>0</v>
      </c>
      <c r="D44" s="284">
        <f>SUM(D45:D71)</f>
        <v>0</v>
      </c>
      <c r="E44" s="241"/>
      <c r="F44" s="284">
        <f>SUM(F45:F71)</f>
        <v>0</v>
      </c>
      <c r="G44" s="215"/>
    </row>
    <row r="45" spans="1:7" x14ac:dyDescent="0.25">
      <c r="A45" s="215" t="s">
        <v>448</v>
      </c>
      <c r="B45" s="215" t="s">
        <v>449</v>
      </c>
      <c r="C45" s="215">
        <v>0</v>
      </c>
      <c r="D45" s="241">
        <v>0</v>
      </c>
      <c r="E45" s="241"/>
      <c r="F45" s="241" t="s">
        <v>1851</v>
      </c>
      <c r="G45" s="215"/>
    </row>
    <row r="46" spans="1:7" x14ac:dyDescent="0.25">
      <c r="A46" s="215" t="s">
        <v>450</v>
      </c>
      <c r="B46" s="215" t="s">
        <v>7</v>
      </c>
      <c r="C46" s="215" t="s">
        <v>135</v>
      </c>
      <c r="D46" s="241" t="s">
        <v>56</v>
      </c>
      <c r="E46" s="241"/>
      <c r="F46" s="241" t="s">
        <v>1851</v>
      </c>
      <c r="G46" s="215"/>
    </row>
    <row r="47" spans="1:7" x14ac:dyDescent="0.25">
      <c r="A47" s="215" t="s">
        <v>451</v>
      </c>
      <c r="B47" s="215" t="s">
        <v>452</v>
      </c>
      <c r="C47" s="215">
        <v>0</v>
      </c>
      <c r="D47" s="241">
        <v>0</v>
      </c>
      <c r="E47" s="241"/>
      <c r="F47" s="241" t="s">
        <v>1851</v>
      </c>
      <c r="G47" s="215"/>
    </row>
    <row r="48" spans="1:7" x14ac:dyDescent="0.25">
      <c r="A48" s="215" t="s">
        <v>453</v>
      </c>
      <c r="B48" s="215" t="s">
        <v>454</v>
      </c>
      <c r="C48" s="215">
        <v>0</v>
      </c>
      <c r="D48" s="241">
        <v>0</v>
      </c>
      <c r="E48" s="241"/>
      <c r="F48" s="241" t="s">
        <v>1851</v>
      </c>
      <c r="G48" s="215"/>
    </row>
    <row r="49" spans="1:7" x14ac:dyDescent="0.25">
      <c r="A49" s="215" t="s">
        <v>455</v>
      </c>
      <c r="B49" s="215" t="s">
        <v>456</v>
      </c>
      <c r="C49" s="215">
        <v>0</v>
      </c>
      <c r="D49" s="241">
        <v>0</v>
      </c>
      <c r="E49" s="241"/>
      <c r="F49" s="241" t="s">
        <v>1851</v>
      </c>
      <c r="G49" s="215"/>
    </row>
    <row r="50" spans="1:7" x14ac:dyDescent="0.25">
      <c r="A50" s="215" t="s">
        <v>457</v>
      </c>
      <c r="B50" s="215" t="s">
        <v>1852</v>
      </c>
      <c r="C50" s="215">
        <v>0</v>
      </c>
      <c r="D50" s="241">
        <v>0</v>
      </c>
      <c r="E50" s="241"/>
      <c r="F50" s="241" t="s">
        <v>1851</v>
      </c>
      <c r="G50" s="215"/>
    </row>
    <row r="51" spans="1:7" x14ac:dyDescent="0.25">
      <c r="A51" s="215" t="s">
        <v>458</v>
      </c>
      <c r="B51" s="215" t="s">
        <v>459</v>
      </c>
      <c r="C51" s="215">
        <v>0</v>
      </c>
      <c r="D51" s="241">
        <v>0</v>
      </c>
      <c r="E51" s="241"/>
      <c r="F51" s="241" t="s">
        <v>1851</v>
      </c>
      <c r="G51" s="215"/>
    </row>
    <row r="52" spans="1:7" x14ac:dyDescent="0.25">
      <c r="A52" s="215" t="s">
        <v>460</v>
      </c>
      <c r="B52" s="215" t="s">
        <v>461</v>
      </c>
      <c r="C52" s="215">
        <v>0</v>
      </c>
      <c r="D52" s="241">
        <v>0</v>
      </c>
      <c r="E52" s="241"/>
      <c r="F52" s="241" t="s">
        <v>1851</v>
      </c>
      <c r="G52" s="215"/>
    </row>
    <row r="53" spans="1:7" x14ac:dyDescent="0.25">
      <c r="A53" s="215" t="s">
        <v>462</v>
      </c>
      <c r="B53" s="215" t="s">
        <v>463</v>
      </c>
      <c r="C53" s="215">
        <v>0</v>
      </c>
      <c r="D53" s="241">
        <v>0</v>
      </c>
      <c r="E53" s="241"/>
      <c r="F53" s="241" t="s">
        <v>1851</v>
      </c>
      <c r="G53" s="215"/>
    </row>
    <row r="54" spans="1:7" x14ac:dyDescent="0.25">
      <c r="A54" s="215" t="s">
        <v>464</v>
      </c>
      <c r="B54" s="215" t="s">
        <v>465</v>
      </c>
      <c r="C54" s="215">
        <v>0</v>
      </c>
      <c r="D54" s="241">
        <v>0</v>
      </c>
      <c r="E54" s="241"/>
      <c r="F54" s="241" t="s">
        <v>1851</v>
      </c>
      <c r="G54" s="215"/>
    </row>
    <row r="55" spans="1:7" x14ac:dyDescent="0.25">
      <c r="A55" s="215" t="s">
        <v>466</v>
      </c>
      <c r="B55" s="215" t="s">
        <v>467</v>
      </c>
      <c r="C55" s="215">
        <v>0</v>
      </c>
      <c r="D55" s="241">
        <v>0</v>
      </c>
      <c r="E55" s="241"/>
      <c r="F55" s="241" t="s">
        <v>1851</v>
      </c>
      <c r="G55" s="215"/>
    </row>
    <row r="56" spans="1:7" x14ac:dyDescent="0.25">
      <c r="A56" s="215" t="s">
        <v>468</v>
      </c>
      <c r="B56" s="215" t="s">
        <v>469</v>
      </c>
      <c r="C56" s="215">
        <v>0</v>
      </c>
      <c r="D56" s="241">
        <v>0</v>
      </c>
      <c r="E56" s="241"/>
      <c r="F56" s="241" t="s">
        <v>1851</v>
      </c>
      <c r="G56" s="215"/>
    </row>
    <row r="57" spans="1:7" x14ac:dyDescent="0.25">
      <c r="A57" s="215" t="s">
        <v>470</v>
      </c>
      <c r="B57" s="215" t="s">
        <v>471</v>
      </c>
      <c r="C57" s="215">
        <v>0</v>
      </c>
      <c r="D57" s="241">
        <v>0</v>
      </c>
      <c r="E57" s="241"/>
      <c r="F57" s="241" t="s">
        <v>1851</v>
      </c>
      <c r="G57" s="215"/>
    </row>
    <row r="58" spans="1:7" x14ac:dyDescent="0.25">
      <c r="A58" s="215" t="s">
        <v>472</v>
      </c>
      <c r="B58" s="215" t="s">
        <v>473</v>
      </c>
      <c r="C58" s="215">
        <v>0</v>
      </c>
      <c r="D58" s="241">
        <v>0</v>
      </c>
      <c r="E58" s="241"/>
      <c r="F58" s="241" t="s">
        <v>1851</v>
      </c>
      <c r="G58" s="215"/>
    </row>
    <row r="59" spans="1:7" x14ac:dyDescent="0.25">
      <c r="A59" s="215" t="s">
        <v>474</v>
      </c>
      <c r="B59" s="215" t="s">
        <v>475</v>
      </c>
      <c r="C59" s="215">
        <v>0</v>
      </c>
      <c r="D59" s="241">
        <v>0</v>
      </c>
      <c r="E59" s="241"/>
      <c r="F59" s="241" t="s">
        <v>1851</v>
      </c>
      <c r="G59" s="215"/>
    </row>
    <row r="60" spans="1:7" x14ac:dyDescent="0.25">
      <c r="A60" s="215" t="s">
        <v>476</v>
      </c>
      <c r="B60" s="215" t="s">
        <v>477</v>
      </c>
      <c r="C60" s="215">
        <v>0</v>
      </c>
      <c r="D60" s="241">
        <v>0</v>
      </c>
      <c r="E60" s="241"/>
      <c r="F60" s="241" t="s">
        <v>1851</v>
      </c>
      <c r="G60" s="215"/>
    </row>
    <row r="61" spans="1:7" x14ac:dyDescent="0.25">
      <c r="A61" s="215" t="s">
        <v>478</v>
      </c>
      <c r="B61" s="215" t="s">
        <v>479</v>
      </c>
      <c r="C61" s="215">
        <v>0</v>
      </c>
      <c r="D61" s="241">
        <v>0</v>
      </c>
      <c r="E61" s="241"/>
      <c r="F61" s="241" t="s">
        <v>1851</v>
      </c>
      <c r="G61" s="215"/>
    </row>
    <row r="62" spans="1:7" x14ac:dyDescent="0.25">
      <c r="A62" s="215" t="s">
        <v>480</v>
      </c>
      <c r="B62" s="215" t="s">
        <v>481</v>
      </c>
      <c r="C62" s="215">
        <v>0</v>
      </c>
      <c r="D62" s="241">
        <v>0</v>
      </c>
      <c r="E62" s="241"/>
      <c r="F62" s="241" t="s">
        <v>1851</v>
      </c>
      <c r="G62" s="215"/>
    </row>
    <row r="63" spans="1:7" x14ac:dyDescent="0.25">
      <c r="A63" s="215" t="s">
        <v>482</v>
      </c>
      <c r="B63" s="215" t="s">
        <v>483</v>
      </c>
      <c r="C63" s="215">
        <v>0</v>
      </c>
      <c r="D63" s="241">
        <v>0</v>
      </c>
      <c r="E63" s="241"/>
      <c r="F63" s="241" t="s">
        <v>1851</v>
      </c>
      <c r="G63" s="215"/>
    </row>
    <row r="64" spans="1:7" x14ac:dyDescent="0.25">
      <c r="A64" s="215" t="s">
        <v>484</v>
      </c>
      <c r="B64" s="215" t="s">
        <v>485</v>
      </c>
      <c r="C64" s="215">
        <v>0</v>
      </c>
      <c r="D64" s="241">
        <v>0</v>
      </c>
      <c r="E64" s="241"/>
      <c r="F64" s="241" t="s">
        <v>1851</v>
      </c>
      <c r="G64" s="215"/>
    </row>
    <row r="65" spans="1:7" x14ac:dyDescent="0.25">
      <c r="A65" s="215" t="s">
        <v>486</v>
      </c>
      <c r="B65" s="215" t="s">
        <v>487</v>
      </c>
      <c r="C65" s="215">
        <v>0</v>
      </c>
      <c r="D65" s="241">
        <v>0</v>
      </c>
      <c r="E65" s="241"/>
      <c r="F65" s="241" t="s">
        <v>1851</v>
      </c>
      <c r="G65" s="215"/>
    </row>
    <row r="66" spans="1:7" x14ac:dyDescent="0.25">
      <c r="A66" s="215" t="s">
        <v>488</v>
      </c>
      <c r="B66" s="215" t="s">
        <v>489</v>
      </c>
      <c r="C66" s="215">
        <v>0</v>
      </c>
      <c r="D66" s="241">
        <v>0</v>
      </c>
      <c r="E66" s="241"/>
      <c r="F66" s="241" t="s">
        <v>1851</v>
      </c>
      <c r="G66" s="215"/>
    </row>
    <row r="67" spans="1:7" x14ac:dyDescent="0.25">
      <c r="A67" s="215" t="s">
        <v>490</v>
      </c>
      <c r="B67" s="215" t="s">
        <v>491</v>
      </c>
      <c r="C67" s="215">
        <v>0</v>
      </c>
      <c r="D67" s="241">
        <v>0</v>
      </c>
      <c r="E67" s="241"/>
      <c r="F67" s="241" t="s">
        <v>1851</v>
      </c>
      <c r="G67" s="215"/>
    </row>
    <row r="68" spans="1:7" x14ac:dyDescent="0.25">
      <c r="A68" s="215" t="s">
        <v>492</v>
      </c>
      <c r="B68" s="215" t="s">
        <v>493</v>
      </c>
      <c r="C68" s="215">
        <v>0</v>
      </c>
      <c r="D68" s="241">
        <v>0</v>
      </c>
      <c r="E68" s="241"/>
      <c r="F68" s="241" t="s">
        <v>1851</v>
      </c>
      <c r="G68" s="215"/>
    </row>
    <row r="69" spans="1:7" x14ac:dyDescent="0.25">
      <c r="A69" s="215" t="s">
        <v>494</v>
      </c>
      <c r="B69" s="215" t="s">
        <v>495</v>
      </c>
      <c r="C69" s="215">
        <v>0</v>
      </c>
      <c r="D69" s="241">
        <v>0</v>
      </c>
      <c r="E69" s="241"/>
      <c r="F69" s="241" t="s">
        <v>1851</v>
      </c>
      <c r="G69" s="215"/>
    </row>
    <row r="70" spans="1:7" x14ac:dyDescent="0.25">
      <c r="A70" s="215" t="s">
        <v>496</v>
      </c>
      <c r="B70" s="215" t="s">
        <v>497</v>
      </c>
      <c r="C70" s="215">
        <v>0</v>
      </c>
      <c r="D70" s="241">
        <v>0</v>
      </c>
      <c r="E70" s="241"/>
      <c r="F70" s="241" t="s">
        <v>1851</v>
      </c>
      <c r="G70" s="215"/>
    </row>
    <row r="71" spans="1:7" x14ac:dyDescent="0.25">
      <c r="A71" s="215" t="s">
        <v>498</v>
      </c>
      <c r="B71" s="215" t="s">
        <v>499</v>
      </c>
      <c r="C71" s="215">
        <v>0</v>
      </c>
      <c r="D71" s="241">
        <v>0</v>
      </c>
      <c r="E71" s="241"/>
      <c r="F71" s="241" t="s">
        <v>1851</v>
      </c>
      <c r="G71" s="215"/>
    </row>
    <row r="72" spans="1:7" x14ac:dyDescent="0.25">
      <c r="A72" s="215" t="s">
        <v>500</v>
      </c>
      <c r="B72" s="283" t="s">
        <v>247</v>
      </c>
      <c r="C72" s="284">
        <f>SUM(C73:C75)</f>
        <v>0</v>
      </c>
      <c r="D72" s="284">
        <f>SUM(D73:D75)</f>
        <v>0</v>
      </c>
      <c r="E72" s="241"/>
      <c r="F72" s="284">
        <f>SUM(F73:F75)</f>
        <v>0</v>
      </c>
      <c r="G72" s="215"/>
    </row>
    <row r="73" spans="1:7" hidden="1" outlineLevel="1" x14ac:dyDescent="0.25">
      <c r="A73" s="215" t="s">
        <v>501</v>
      </c>
      <c r="B73" s="215" t="s">
        <v>502</v>
      </c>
      <c r="C73" s="215">
        <v>0</v>
      </c>
      <c r="D73" s="241">
        <v>0</v>
      </c>
      <c r="E73" s="241"/>
      <c r="F73" s="241" t="s">
        <v>1851</v>
      </c>
      <c r="G73" s="215"/>
    </row>
    <row r="74" spans="1:7" hidden="1" outlineLevel="1" x14ac:dyDescent="0.25">
      <c r="A74" s="215" t="s">
        <v>503</v>
      </c>
      <c r="B74" s="215" t="s">
        <v>504</v>
      </c>
      <c r="C74" s="215">
        <v>0</v>
      </c>
      <c r="D74" s="241">
        <v>0</v>
      </c>
      <c r="E74" s="241"/>
      <c r="F74" s="241" t="s">
        <v>1851</v>
      </c>
      <c r="G74" s="215"/>
    </row>
    <row r="75" spans="1:7" hidden="1" outlineLevel="1" x14ac:dyDescent="0.25">
      <c r="A75" s="215" t="s">
        <v>505</v>
      </c>
      <c r="B75" s="215" t="s">
        <v>506</v>
      </c>
      <c r="C75" s="215">
        <v>0</v>
      </c>
      <c r="D75" s="241">
        <v>0</v>
      </c>
      <c r="E75" s="241"/>
      <c r="F75" s="241" t="s">
        <v>1851</v>
      </c>
      <c r="G75" s="215"/>
    </row>
    <row r="76" spans="1:7" collapsed="1" x14ac:dyDescent="0.25">
      <c r="A76" s="215" t="s">
        <v>507</v>
      </c>
      <c r="B76" s="283" t="s">
        <v>62</v>
      </c>
      <c r="C76" s="284">
        <f>SUM(C77:C87)</f>
        <v>0</v>
      </c>
      <c r="D76" s="284">
        <f>SUM(D77:D87)</f>
        <v>0</v>
      </c>
      <c r="E76" s="241"/>
      <c r="F76" s="284">
        <f>SUM(F77:F87)</f>
        <v>0</v>
      </c>
      <c r="G76" s="215"/>
    </row>
    <row r="77" spans="1:7" hidden="1" outlineLevel="1" x14ac:dyDescent="0.25">
      <c r="A77" s="215" t="s">
        <v>508</v>
      </c>
      <c r="B77" s="230" t="s">
        <v>249</v>
      </c>
      <c r="C77" s="215">
        <v>0</v>
      </c>
      <c r="D77" s="241">
        <v>0</v>
      </c>
      <c r="E77" s="241"/>
      <c r="F77" s="241" t="s">
        <v>1851</v>
      </c>
      <c r="G77" s="215"/>
    </row>
    <row r="78" spans="1:7" hidden="1" outlineLevel="1" x14ac:dyDescent="0.25">
      <c r="A78" s="215" t="s">
        <v>509</v>
      </c>
      <c r="B78" s="215" t="s">
        <v>510</v>
      </c>
      <c r="C78" s="215">
        <v>0</v>
      </c>
      <c r="D78" s="241" t="s">
        <v>1851</v>
      </c>
      <c r="E78" s="241"/>
      <c r="F78" s="241" t="s">
        <v>1851</v>
      </c>
      <c r="G78" s="215"/>
    </row>
    <row r="79" spans="1:7" hidden="1" outlineLevel="1" x14ac:dyDescent="0.25">
      <c r="A79" s="215" t="s">
        <v>511</v>
      </c>
      <c r="B79" s="230" t="s">
        <v>251</v>
      </c>
      <c r="C79" s="241" t="s">
        <v>1851</v>
      </c>
      <c r="D79" s="241" t="s">
        <v>1851</v>
      </c>
      <c r="E79" s="241"/>
      <c r="F79" s="241" t="s">
        <v>1851</v>
      </c>
      <c r="G79" s="215"/>
    </row>
    <row r="80" spans="1:7" hidden="1" outlineLevel="1" x14ac:dyDescent="0.25">
      <c r="A80" s="215" t="s">
        <v>512</v>
      </c>
      <c r="B80" s="230" t="s">
        <v>253</v>
      </c>
      <c r="C80" s="241" t="s">
        <v>1851</v>
      </c>
      <c r="D80" s="241" t="s">
        <v>1851</v>
      </c>
      <c r="E80" s="241"/>
      <c r="F80" s="241" t="s">
        <v>1851</v>
      </c>
      <c r="G80" s="215"/>
    </row>
    <row r="81" spans="1:7" hidden="1" outlineLevel="1" x14ac:dyDescent="0.25">
      <c r="A81" s="215" t="s">
        <v>513</v>
      </c>
      <c r="B81" s="230" t="s">
        <v>255</v>
      </c>
      <c r="C81" s="241" t="s">
        <v>1851</v>
      </c>
      <c r="D81" s="241" t="s">
        <v>1851</v>
      </c>
      <c r="E81" s="241"/>
      <c r="F81" s="241" t="s">
        <v>1851</v>
      </c>
      <c r="G81" s="215"/>
    </row>
    <row r="82" spans="1:7" hidden="1" outlineLevel="1" x14ac:dyDescent="0.25">
      <c r="A82" s="215" t="s">
        <v>514</v>
      </c>
      <c r="B82" s="230" t="s">
        <v>257</v>
      </c>
      <c r="C82" s="241" t="s">
        <v>1851</v>
      </c>
      <c r="D82" s="241" t="s">
        <v>1851</v>
      </c>
      <c r="E82" s="241"/>
      <c r="F82" s="241" t="s">
        <v>1851</v>
      </c>
      <c r="G82" s="215"/>
    </row>
    <row r="83" spans="1:7" hidden="1" outlineLevel="1" x14ac:dyDescent="0.25">
      <c r="A83" s="215" t="s">
        <v>515</v>
      </c>
      <c r="B83" s="230" t="s">
        <v>259</v>
      </c>
      <c r="C83" s="241" t="s">
        <v>1851</v>
      </c>
      <c r="D83" s="241" t="s">
        <v>1851</v>
      </c>
      <c r="E83" s="241"/>
      <c r="F83" s="241" t="s">
        <v>1851</v>
      </c>
      <c r="G83" s="215"/>
    </row>
    <row r="84" spans="1:7" hidden="1" outlineLevel="1" x14ac:dyDescent="0.25">
      <c r="A84" s="215" t="s">
        <v>516</v>
      </c>
      <c r="B84" s="230" t="s">
        <v>261</v>
      </c>
      <c r="C84" s="241" t="s">
        <v>1851</v>
      </c>
      <c r="D84" s="241" t="s">
        <v>1851</v>
      </c>
      <c r="E84" s="241"/>
      <c r="F84" s="241" t="s">
        <v>1851</v>
      </c>
      <c r="G84" s="215"/>
    </row>
    <row r="85" spans="1:7" hidden="1" outlineLevel="1" x14ac:dyDescent="0.25">
      <c r="A85" s="215" t="s">
        <v>517</v>
      </c>
      <c r="B85" s="230" t="s">
        <v>263</v>
      </c>
      <c r="C85" s="241" t="s">
        <v>1851</v>
      </c>
      <c r="D85" s="241" t="s">
        <v>1851</v>
      </c>
      <c r="E85" s="241"/>
      <c r="F85" s="241" t="s">
        <v>1851</v>
      </c>
      <c r="G85" s="215"/>
    </row>
    <row r="86" spans="1:7" hidden="1" outlineLevel="1" x14ac:dyDescent="0.25">
      <c r="A86" s="215" t="s">
        <v>518</v>
      </c>
      <c r="B86" s="230" t="s">
        <v>265</v>
      </c>
      <c r="C86" s="241" t="s">
        <v>1851</v>
      </c>
      <c r="D86" s="241" t="s">
        <v>1851</v>
      </c>
      <c r="E86" s="241"/>
      <c r="F86" s="241" t="s">
        <v>1851</v>
      </c>
      <c r="G86" s="215"/>
    </row>
    <row r="87" spans="1:7" hidden="1" outlineLevel="1" x14ac:dyDescent="0.25">
      <c r="A87" s="215" t="s">
        <v>519</v>
      </c>
      <c r="B87" s="230" t="s">
        <v>62</v>
      </c>
      <c r="C87" s="241" t="s">
        <v>1851</v>
      </c>
      <c r="D87" s="241" t="s">
        <v>1851</v>
      </c>
      <c r="E87" s="241"/>
      <c r="F87" s="241" t="s">
        <v>1851</v>
      </c>
      <c r="G87" s="215"/>
    </row>
    <row r="88" spans="1:7" hidden="1" outlineLevel="1" x14ac:dyDescent="0.25">
      <c r="A88" s="215" t="s">
        <v>520</v>
      </c>
      <c r="B88" s="248" t="s">
        <v>165</v>
      </c>
      <c r="C88" s="241"/>
      <c r="D88" s="241"/>
      <c r="E88" s="241"/>
      <c r="F88" s="241"/>
      <c r="G88" s="215"/>
    </row>
    <row r="89" spans="1:7" hidden="1" outlineLevel="1" x14ac:dyDescent="0.25">
      <c r="A89" s="215" t="s">
        <v>521</v>
      </c>
      <c r="B89" s="248" t="s">
        <v>165</v>
      </c>
      <c r="C89" s="241"/>
      <c r="D89" s="241"/>
      <c r="E89" s="241"/>
      <c r="F89" s="241"/>
      <c r="G89" s="215"/>
    </row>
    <row r="90" spans="1:7" hidden="1" outlineLevel="1" x14ac:dyDescent="0.25">
      <c r="A90" s="215" t="s">
        <v>522</v>
      </c>
      <c r="B90" s="248" t="s">
        <v>165</v>
      </c>
      <c r="C90" s="241"/>
      <c r="D90" s="241"/>
      <c r="E90" s="241"/>
      <c r="F90" s="241"/>
      <c r="G90" s="215"/>
    </row>
    <row r="91" spans="1:7" hidden="1" outlineLevel="1" x14ac:dyDescent="0.25">
      <c r="A91" s="215" t="s">
        <v>523</v>
      </c>
      <c r="B91" s="248" t="s">
        <v>165</v>
      </c>
      <c r="C91" s="241"/>
      <c r="D91" s="241"/>
      <c r="E91" s="241"/>
      <c r="F91" s="241"/>
      <c r="G91" s="215"/>
    </row>
    <row r="92" spans="1:7" hidden="1" outlineLevel="1" x14ac:dyDescent="0.25">
      <c r="A92" s="215" t="s">
        <v>524</v>
      </c>
      <c r="B92" s="248" t="s">
        <v>165</v>
      </c>
      <c r="C92" s="241"/>
      <c r="D92" s="241"/>
      <c r="E92" s="241"/>
      <c r="F92" s="241"/>
      <c r="G92" s="215"/>
    </row>
    <row r="93" spans="1:7" hidden="1" outlineLevel="1" x14ac:dyDescent="0.25">
      <c r="A93" s="215" t="s">
        <v>525</v>
      </c>
      <c r="B93" s="248" t="s">
        <v>165</v>
      </c>
      <c r="C93" s="241"/>
      <c r="D93" s="241"/>
      <c r="E93" s="241"/>
      <c r="F93" s="241"/>
      <c r="G93" s="215"/>
    </row>
    <row r="94" spans="1:7" hidden="1" outlineLevel="1" x14ac:dyDescent="0.25">
      <c r="A94" s="215" t="s">
        <v>526</v>
      </c>
      <c r="B94" s="248" t="s">
        <v>165</v>
      </c>
      <c r="C94" s="241"/>
      <c r="D94" s="241"/>
      <c r="E94" s="241"/>
      <c r="F94" s="241"/>
      <c r="G94" s="215"/>
    </row>
    <row r="95" spans="1:7" hidden="1" outlineLevel="1" x14ac:dyDescent="0.25">
      <c r="A95" s="215" t="s">
        <v>527</v>
      </c>
      <c r="B95" s="248" t="s">
        <v>165</v>
      </c>
      <c r="C95" s="241"/>
      <c r="D95" s="241"/>
      <c r="E95" s="241"/>
      <c r="F95" s="241"/>
      <c r="G95" s="215"/>
    </row>
    <row r="96" spans="1:7" hidden="1" outlineLevel="1" x14ac:dyDescent="0.25">
      <c r="A96" s="215" t="s">
        <v>528</v>
      </c>
      <c r="B96" s="248" t="s">
        <v>165</v>
      </c>
      <c r="C96" s="241"/>
      <c r="D96" s="241"/>
      <c r="E96" s="241"/>
      <c r="F96" s="241"/>
      <c r="G96" s="215"/>
    </row>
    <row r="97" spans="1:7" hidden="1" outlineLevel="1" x14ac:dyDescent="0.25">
      <c r="A97" s="215" t="s">
        <v>529</v>
      </c>
      <c r="B97" s="248" t="s">
        <v>165</v>
      </c>
      <c r="C97" s="241"/>
      <c r="D97" s="241"/>
      <c r="E97" s="241"/>
      <c r="F97" s="241"/>
      <c r="G97" s="215"/>
    </row>
    <row r="98" spans="1:7" collapsed="1" x14ac:dyDescent="0.25">
      <c r="A98" s="232"/>
      <c r="B98" s="261" t="s">
        <v>1853</v>
      </c>
      <c r="C98" s="232" t="s">
        <v>435</v>
      </c>
      <c r="D98" s="232" t="s">
        <v>436</v>
      </c>
      <c r="E98" s="234"/>
      <c r="F98" s="235" t="s">
        <v>401</v>
      </c>
      <c r="G98" s="235"/>
    </row>
    <row r="99" spans="1:7" x14ac:dyDescent="0.25">
      <c r="A99" s="215" t="s">
        <v>530</v>
      </c>
      <c r="B99" s="215" t="s">
        <v>531</v>
      </c>
      <c r="C99" s="241">
        <v>0.15659277915853892</v>
      </c>
      <c r="D99" s="241">
        <v>0</v>
      </c>
      <c r="E99" s="241"/>
      <c r="F99" s="241">
        <f>SUM(C99:D99)</f>
        <v>0.15659277915853892</v>
      </c>
      <c r="G99" s="215"/>
    </row>
    <row r="100" spans="1:7" x14ac:dyDescent="0.25">
      <c r="A100" s="215" t="s">
        <v>532</v>
      </c>
      <c r="B100" s="215" t="s">
        <v>533</v>
      </c>
      <c r="C100" s="241">
        <v>0.14350585581160299</v>
      </c>
      <c r="D100" s="241">
        <v>0</v>
      </c>
      <c r="E100" s="241"/>
      <c r="F100" s="241">
        <f t="shared" ref="F100:F110" si="1">SUM(C100:D100)</f>
        <v>0.14350585581160299</v>
      </c>
      <c r="G100" s="215"/>
    </row>
    <row r="101" spans="1:7" x14ac:dyDescent="0.25">
      <c r="A101" s="215" t="s">
        <v>534</v>
      </c>
      <c r="B101" s="215" t="s">
        <v>535</v>
      </c>
      <c r="C101" s="241">
        <v>0.15549160196177997</v>
      </c>
      <c r="D101" s="241">
        <v>0</v>
      </c>
      <c r="E101" s="241"/>
      <c r="F101" s="241">
        <f t="shared" si="1"/>
        <v>0.15549160196177997</v>
      </c>
      <c r="G101" s="215"/>
    </row>
    <row r="102" spans="1:7" x14ac:dyDescent="0.25">
      <c r="A102" s="215" t="s">
        <v>536</v>
      </c>
      <c r="B102" s="215" t="s">
        <v>537</v>
      </c>
      <c r="C102" s="241">
        <v>8.7980665941855579E-2</v>
      </c>
      <c r="D102" s="241">
        <v>0</v>
      </c>
      <c r="E102" s="241"/>
      <c r="F102" s="241">
        <f t="shared" si="1"/>
        <v>8.7980665941855579E-2</v>
      </c>
      <c r="G102" s="215"/>
    </row>
    <row r="103" spans="1:7" x14ac:dyDescent="0.25">
      <c r="A103" s="215" t="s">
        <v>538</v>
      </c>
      <c r="B103" s="215" t="s">
        <v>539</v>
      </c>
      <c r="C103" s="241">
        <v>0.11105311906630673</v>
      </c>
      <c r="D103" s="241">
        <v>0</v>
      </c>
      <c r="E103" s="241"/>
      <c r="F103" s="241">
        <f t="shared" si="1"/>
        <v>0.11105311906630673</v>
      </c>
      <c r="G103" s="215"/>
    </row>
    <row r="104" spans="1:7" x14ac:dyDescent="0.25">
      <c r="A104" s="215" t="s">
        <v>540</v>
      </c>
      <c r="B104" s="215" t="s">
        <v>541</v>
      </c>
      <c r="C104" s="241">
        <v>8.045803841179365E-2</v>
      </c>
      <c r="D104" s="241">
        <v>0</v>
      </c>
      <c r="E104" s="241"/>
      <c r="F104" s="241">
        <f t="shared" si="1"/>
        <v>8.045803841179365E-2</v>
      </c>
      <c r="G104" s="215"/>
    </row>
    <row r="105" spans="1:7" x14ac:dyDescent="0.25">
      <c r="A105" s="215" t="s">
        <v>542</v>
      </c>
      <c r="B105" s="215" t="s">
        <v>543</v>
      </c>
      <c r="C105" s="241">
        <v>7.3582915409766678E-2</v>
      </c>
      <c r="D105" s="241">
        <v>0</v>
      </c>
      <c r="E105" s="241"/>
      <c r="F105" s="241">
        <f t="shared" si="1"/>
        <v>7.3582915409766678E-2</v>
      </c>
      <c r="G105" s="215"/>
    </row>
    <row r="106" spans="1:7" x14ac:dyDescent="0.25">
      <c r="A106" s="215" t="s">
        <v>544</v>
      </c>
      <c r="B106" s="215" t="s">
        <v>545</v>
      </c>
      <c r="C106" s="241">
        <v>6.8196333459043468E-2</v>
      </c>
      <c r="D106" s="241">
        <v>0</v>
      </c>
      <c r="E106" s="241"/>
      <c r="F106" s="241">
        <f t="shared" si="1"/>
        <v>6.8196333459043468E-2</v>
      </c>
      <c r="G106" s="215"/>
    </row>
    <row r="107" spans="1:7" x14ac:dyDescent="0.25">
      <c r="A107" s="215" t="s">
        <v>546</v>
      </c>
      <c r="B107" s="215" t="s">
        <v>547</v>
      </c>
      <c r="C107" s="241">
        <v>5.0737692186127739E-2</v>
      </c>
      <c r="D107" s="241">
        <v>0</v>
      </c>
      <c r="E107" s="241"/>
      <c r="F107" s="241">
        <f t="shared" si="1"/>
        <v>5.0737692186127739E-2</v>
      </c>
      <c r="G107" s="215"/>
    </row>
    <row r="108" spans="1:7" x14ac:dyDescent="0.25">
      <c r="A108" s="215" t="s">
        <v>548</v>
      </c>
      <c r="B108" s="215" t="s">
        <v>549</v>
      </c>
      <c r="C108" s="241">
        <v>4.3008245547517338E-2</v>
      </c>
      <c r="D108" s="241">
        <v>0</v>
      </c>
      <c r="E108" s="241"/>
      <c r="F108" s="241">
        <f t="shared" si="1"/>
        <v>4.3008245547517338E-2</v>
      </c>
      <c r="G108" s="215"/>
    </row>
    <row r="109" spans="1:7" x14ac:dyDescent="0.25">
      <c r="A109" s="215" t="s">
        <v>550</v>
      </c>
      <c r="B109" s="215" t="s">
        <v>483</v>
      </c>
      <c r="C109" s="241">
        <v>2.6531146563364756E-2</v>
      </c>
      <c r="D109" s="241">
        <v>0</v>
      </c>
      <c r="E109" s="241"/>
      <c r="F109" s="241">
        <f t="shared" si="1"/>
        <v>2.6531146563364756E-2</v>
      </c>
      <c r="G109" s="215"/>
    </row>
    <row r="110" spans="1:7" x14ac:dyDescent="0.25">
      <c r="A110" s="215" t="s">
        <v>551</v>
      </c>
      <c r="B110" s="215" t="s">
        <v>62</v>
      </c>
      <c r="C110" s="241">
        <v>2.861606482302167E-3</v>
      </c>
      <c r="D110" s="241">
        <v>0</v>
      </c>
      <c r="E110" s="241"/>
      <c r="F110" s="241">
        <f t="shared" si="1"/>
        <v>2.861606482302167E-3</v>
      </c>
      <c r="G110" s="215"/>
    </row>
    <row r="111" spans="1:7" hidden="1" outlineLevel="1" x14ac:dyDescent="0.25">
      <c r="A111" s="215" t="s">
        <v>552</v>
      </c>
      <c r="B111" s="230" t="s">
        <v>553</v>
      </c>
      <c r="C111" s="241"/>
      <c r="D111" s="241"/>
      <c r="E111" s="241"/>
      <c r="F111" s="241"/>
      <c r="G111" s="215"/>
    </row>
    <row r="112" spans="1:7" hidden="1" outlineLevel="1" x14ac:dyDescent="0.25">
      <c r="A112" s="215" t="s">
        <v>554</v>
      </c>
      <c r="B112" s="230" t="s">
        <v>553</v>
      </c>
      <c r="C112" s="241"/>
      <c r="D112" s="241"/>
      <c r="E112" s="241"/>
      <c r="F112" s="241"/>
      <c r="G112" s="215"/>
    </row>
    <row r="113" spans="1:7" hidden="1" outlineLevel="1" x14ac:dyDescent="0.25">
      <c r="A113" s="215" t="s">
        <v>555</v>
      </c>
      <c r="B113" s="230" t="s">
        <v>553</v>
      </c>
      <c r="C113" s="241"/>
      <c r="D113" s="241"/>
      <c r="E113" s="241"/>
      <c r="F113" s="241"/>
      <c r="G113" s="215"/>
    </row>
    <row r="114" spans="1:7" hidden="1" outlineLevel="1" x14ac:dyDescent="0.25">
      <c r="A114" s="215" t="s">
        <v>556</v>
      </c>
      <c r="B114" s="230" t="s">
        <v>553</v>
      </c>
      <c r="C114" s="241"/>
      <c r="D114" s="241"/>
      <c r="E114" s="241"/>
      <c r="F114" s="241"/>
      <c r="G114" s="215"/>
    </row>
    <row r="115" spans="1:7" hidden="1" outlineLevel="1" x14ac:dyDescent="0.25">
      <c r="A115" s="215" t="s">
        <v>557</v>
      </c>
      <c r="B115" s="230" t="s">
        <v>553</v>
      </c>
      <c r="C115" s="241"/>
      <c r="D115" s="241"/>
      <c r="E115" s="241"/>
      <c r="F115" s="241"/>
      <c r="G115" s="215"/>
    </row>
    <row r="116" spans="1:7" hidden="1" outlineLevel="1" x14ac:dyDescent="0.25">
      <c r="A116" s="215" t="s">
        <v>558</v>
      </c>
      <c r="B116" s="230" t="s">
        <v>553</v>
      </c>
      <c r="C116" s="241"/>
      <c r="D116" s="241"/>
      <c r="E116" s="241"/>
      <c r="F116" s="241"/>
      <c r="G116" s="215"/>
    </row>
    <row r="117" spans="1:7" hidden="1" outlineLevel="1" x14ac:dyDescent="0.25">
      <c r="A117" s="215" t="s">
        <v>559</v>
      </c>
      <c r="B117" s="230" t="s">
        <v>553</v>
      </c>
      <c r="C117" s="241"/>
      <c r="D117" s="241"/>
      <c r="E117" s="241"/>
      <c r="F117" s="241"/>
      <c r="G117" s="215"/>
    </row>
    <row r="118" spans="1:7" hidden="1" outlineLevel="1" x14ac:dyDescent="0.25">
      <c r="A118" s="215" t="s">
        <v>560</v>
      </c>
      <c r="B118" s="230" t="s">
        <v>553</v>
      </c>
      <c r="C118" s="241"/>
      <c r="D118" s="241"/>
      <c r="E118" s="241"/>
      <c r="F118" s="241"/>
      <c r="G118" s="215"/>
    </row>
    <row r="119" spans="1:7" hidden="1" outlineLevel="1" x14ac:dyDescent="0.25">
      <c r="A119" s="215" t="s">
        <v>561</v>
      </c>
      <c r="B119" s="230" t="s">
        <v>553</v>
      </c>
      <c r="C119" s="241"/>
      <c r="D119" s="241"/>
      <c r="E119" s="241"/>
      <c r="F119" s="241"/>
      <c r="G119" s="215"/>
    </row>
    <row r="120" spans="1:7" hidden="1" outlineLevel="1" x14ac:dyDescent="0.25">
      <c r="A120" s="215" t="s">
        <v>562</v>
      </c>
      <c r="B120" s="230" t="s">
        <v>553</v>
      </c>
      <c r="C120" s="241"/>
      <c r="D120" s="241"/>
      <c r="E120" s="241"/>
      <c r="F120" s="241"/>
      <c r="G120" s="215"/>
    </row>
    <row r="121" spans="1:7" hidden="1" outlineLevel="1" x14ac:dyDescent="0.25">
      <c r="A121" s="215" t="s">
        <v>563</v>
      </c>
      <c r="B121" s="230" t="s">
        <v>553</v>
      </c>
      <c r="C121" s="241"/>
      <c r="D121" s="241"/>
      <c r="E121" s="241"/>
      <c r="F121" s="241"/>
      <c r="G121" s="215"/>
    </row>
    <row r="122" spans="1:7" hidden="1" outlineLevel="1" x14ac:dyDescent="0.25">
      <c r="A122" s="215" t="s">
        <v>564</v>
      </c>
      <c r="B122" s="230" t="s">
        <v>553</v>
      </c>
      <c r="C122" s="241"/>
      <c r="D122" s="241"/>
      <c r="E122" s="241"/>
      <c r="F122" s="241"/>
      <c r="G122" s="215"/>
    </row>
    <row r="123" spans="1:7" hidden="1" outlineLevel="1" x14ac:dyDescent="0.25">
      <c r="A123" s="215" t="s">
        <v>565</v>
      </c>
      <c r="B123" s="230" t="s">
        <v>553</v>
      </c>
      <c r="C123" s="241"/>
      <c r="D123" s="241"/>
      <c r="E123" s="241"/>
      <c r="F123" s="241"/>
      <c r="G123" s="215"/>
    </row>
    <row r="124" spans="1:7" hidden="1" outlineLevel="1" x14ac:dyDescent="0.25">
      <c r="A124" s="215" t="s">
        <v>566</v>
      </c>
      <c r="B124" s="230" t="s">
        <v>553</v>
      </c>
      <c r="C124" s="241"/>
      <c r="D124" s="241"/>
      <c r="E124" s="241"/>
      <c r="F124" s="241"/>
      <c r="G124" s="215"/>
    </row>
    <row r="125" spans="1:7" hidden="1" outlineLevel="1" x14ac:dyDescent="0.25">
      <c r="A125" s="215" t="s">
        <v>567</v>
      </c>
      <c r="B125" s="230" t="s">
        <v>553</v>
      </c>
      <c r="C125" s="241"/>
      <c r="D125" s="241"/>
      <c r="E125" s="241"/>
      <c r="F125" s="241"/>
      <c r="G125" s="215"/>
    </row>
    <row r="126" spans="1:7" hidden="1" outlineLevel="1" x14ac:dyDescent="0.25">
      <c r="A126" s="215" t="s">
        <v>568</v>
      </c>
      <c r="B126" s="230" t="s">
        <v>553</v>
      </c>
      <c r="C126" s="241"/>
      <c r="D126" s="241"/>
      <c r="E126" s="241"/>
      <c r="F126" s="241"/>
      <c r="G126" s="215"/>
    </row>
    <row r="127" spans="1:7" hidden="1" outlineLevel="1" x14ac:dyDescent="0.25">
      <c r="A127" s="215" t="s">
        <v>569</v>
      </c>
      <c r="B127" s="230" t="s">
        <v>553</v>
      </c>
      <c r="C127" s="241"/>
      <c r="D127" s="241"/>
      <c r="E127" s="241"/>
      <c r="F127" s="241"/>
      <c r="G127" s="215"/>
    </row>
    <row r="128" spans="1:7" hidden="1" outlineLevel="1" x14ac:dyDescent="0.25">
      <c r="A128" s="215" t="s">
        <v>570</v>
      </c>
      <c r="B128" s="230" t="s">
        <v>553</v>
      </c>
      <c r="C128" s="241"/>
      <c r="D128" s="241"/>
      <c r="E128" s="241"/>
      <c r="F128" s="241"/>
      <c r="G128" s="215"/>
    </row>
    <row r="129" spans="1:7" hidden="1" outlineLevel="1" x14ac:dyDescent="0.25">
      <c r="A129" s="215" t="s">
        <v>571</v>
      </c>
      <c r="B129" s="230" t="s">
        <v>553</v>
      </c>
      <c r="C129" s="241"/>
      <c r="D129" s="241"/>
      <c r="E129" s="241"/>
      <c r="F129" s="241"/>
      <c r="G129" s="215"/>
    </row>
    <row r="130" spans="1:7" hidden="1" outlineLevel="1" x14ac:dyDescent="0.25">
      <c r="A130" s="215" t="s">
        <v>1854</v>
      </c>
      <c r="B130" s="230" t="s">
        <v>553</v>
      </c>
      <c r="C130" s="241"/>
      <c r="D130" s="241"/>
      <c r="E130" s="241"/>
      <c r="F130" s="241"/>
      <c r="G130" s="215"/>
    </row>
    <row r="131" spans="1:7" hidden="1" outlineLevel="1" x14ac:dyDescent="0.25">
      <c r="A131" s="215" t="s">
        <v>1855</v>
      </c>
      <c r="B131" s="230" t="s">
        <v>553</v>
      </c>
      <c r="C131" s="241"/>
      <c r="D131" s="241"/>
      <c r="E131" s="241"/>
      <c r="F131" s="241"/>
      <c r="G131" s="215"/>
    </row>
    <row r="132" spans="1:7" hidden="1" outlineLevel="1" x14ac:dyDescent="0.25">
      <c r="A132" s="215" t="s">
        <v>1856</v>
      </c>
      <c r="B132" s="230" t="s">
        <v>553</v>
      </c>
      <c r="C132" s="241"/>
      <c r="D132" s="241"/>
      <c r="E132" s="241"/>
      <c r="F132" s="241"/>
      <c r="G132" s="215"/>
    </row>
    <row r="133" spans="1:7" hidden="1" outlineLevel="1" x14ac:dyDescent="0.25">
      <c r="A133" s="215" t="s">
        <v>1857</v>
      </c>
      <c r="B133" s="230" t="s">
        <v>553</v>
      </c>
      <c r="C133" s="241"/>
      <c r="D133" s="241"/>
      <c r="E133" s="241"/>
      <c r="F133" s="241"/>
      <c r="G133" s="215"/>
    </row>
    <row r="134" spans="1:7" hidden="1" outlineLevel="1" x14ac:dyDescent="0.25">
      <c r="A134" s="215" t="s">
        <v>1858</v>
      </c>
      <c r="B134" s="230" t="s">
        <v>553</v>
      </c>
      <c r="C134" s="241"/>
      <c r="D134" s="241"/>
      <c r="E134" s="241"/>
      <c r="F134" s="241"/>
      <c r="G134" s="215"/>
    </row>
    <row r="135" spans="1:7" hidden="1" outlineLevel="1" x14ac:dyDescent="0.25">
      <c r="A135" s="215" t="s">
        <v>1859</v>
      </c>
      <c r="B135" s="230" t="s">
        <v>553</v>
      </c>
      <c r="C135" s="241"/>
      <c r="D135" s="241"/>
      <c r="E135" s="241"/>
      <c r="F135" s="241"/>
      <c r="G135" s="215"/>
    </row>
    <row r="136" spans="1:7" hidden="1" outlineLevel="1" x14ac:dyDescent="0.25">
      <c r="A136" s="215" t="s">
        <v>1860</v>
      </c>
      <c r="B136" s="230" t="s">
        <v>553</v>
      </c>
      <c r="C136" s="241"/>
      <c r="D136" s="241"/>
      <c r="E136" s="241"/>
      <c r="F136" s="241"/>
      <c r="G136" s="215"/>
    </row>
    <row r="137" spans="1:7" hidden="1" outlineLevel="1" x14ac:dyDescent="0.25">
      <c r="A137" s="215" t="s">
        <v>1861</v>
      </c>
      <c r="B137" s="230" t="s">
        <v>553</v>
      </c>
      <c r="C137" s="241"/>
      <c r="D137" s="241"/>
      <c r="E137" s="241"/>
      <c r="F137" s="241"/>
      <c r="G137" s="215"/>
    </row>
    <row r="138" spans="1:7" hidden="1" outlineLevel="1" x14ac:dyDescent="0.25">
      <c r="A138" s="215" t="s">
        <v>1862</v>
      </c>
      <c r="B138" s="230" t="s">
        <v>553</v>
      </c>
      <c r="C138" s="241"/>
      <c r="D138" s="241"/>
      <c r="E138" s="241"/>
      <c r="F138" s="241"/>
      <c r="G138" s="215"/>
    </row>
    <row r="139" spans="1:7" hidden="1" outlineLevel="1" x14ac:dyDescent="0.25">
      <c r="A139" s="215" t="s">
        <v>1863</v>
      </c>
      <c r="B139" s="230" t="s">
        <v>553</v>
      </c>
      <c r="C139" s="241"/>
      <c r="D139" s="241"/>
      <c r="E139" s="241"/>
      <c r="F139" s="241"/>
      <c r="G139" s="215"/>
    </row>
    <row r="140" spans="1:7" hidden="1" outlineLevel="1" x14ac:dyDescent="0.25">
      <c r="A140" s="215" t="s">
        <v>1864</v>
      </c>
      <c r="B140" s="230" t="s">
        <v>553</v>
      </c>
      <c r="C140" s="241"/>
      <c r="D140" s="241"/>
      <c r="E140" s="241"/>
      <c r="F140" s="241"/>
      <c r="G140" s="215"/>
    </row>
    <row r="141" spans="1:7" hidden="1" outlineLevel="1" x14ac:dyDescent="0.25">
      <c r="A141" s="215" t="s">
        <v>1865</v>
      </c>
      <c r="B141" s="230" t="s">
        <v>553</v>
      </c>
      <c r="C141" s="241"/>
      <c r="D141" s="241"/>
      <c r="E141" s="241"/>
      <c r="F141" s="241"/>
      <c r="G141" s="215"/>
    </row>
    <row r="142" spans="1:7" hidden="1" outlineLevel="1" x14ac:dyDescent="0.25">
      <c r="A142" s="215" t="s">
        <v>1866</v>
      </c>
      <c r="B142" s="230" t="s">
        <v>553</v>
      </c>
      <c r="C142" s="241"/>
      <c r="D142" s="241"/>
      <c r="E142" s="241"/>
      <c r="F142" s="241"/>
      <c r="G142" s="215"/>
    </row>
    <row r="143" spans="1:7" hidden="1" outlineLevel="1" x14ac:dyDescent="0.25">
      <c r="A143" s="215" t="s">
        <v>1867</v>
      </c>
      <c r="B143" s="230" t="s">
        <v>553</v>
      </c>
      <c r="C143" s="241"/>
      <c r="D143" s="241"/>
      <c r="E143" s="241"/>
      <c r="F143" s="241"/>
      <c r="G143" s="215"/>
    </row>
    <row r="144" spans="1:7" hidden="1" outlineLevel="1" x14ac:dyDescent="0.25">
      <c r="A144" s="215" t="s">
        <v>1868</v>
      </c>
      <c r="B144" s="230" t="s">
        <v>553</v>
      </c>
      <c r="C144" s="241"/>
      <c r="D144" s="241"/>
      <c r="E144" s="241"/>
      <c r="F144" s="241"/>
      <c r="G144" s="215"/>
    </row>
    <row r="145" spans="1:7" hidden="1" outlineLevel="1" x14ac:dyDescent="0.25">
      <c r="A145" s="215" t="s">
        <v>1869</v>
      </c>
      <c r="B145" s="230" t="s">
        <v>553</v>
      </c>
      <c r="C145" s="241"/>
      <c r="D145" s="241"/>
      <c r="E145" s="241"/>
      <c r="F145" s="241"/>
      <c r="G145" s="215"/>
    </row>
    <row r="146" spans="1:7" hidden="1" outlineLevel="1" x14ac:dyDescent="0.25">
      <c r="A146" s="215" t="s">
        <v>1870</v>
      </c>
      <c r="B146" s="230" t="s">
        <v>553</v>
      </c>
      <c r="C146" s="241"/>
      <c r="D146" s="241"/>
      <c r="E146" s="241"/>
      <c r="F146" s="241"/>
      <c r="G146" s="215"/>
    </row>
    <row r="147" spans="1:7" hidden="1" outlineLevel="1" x14ac:dyDescent="0.25">
      <c r="A147" s="215" t="s">
        <v>1871</v>
      </c>
      <c r="B147" s="230" t="s">
        <v>553</v>
      </c>
      <c r="C147" s="241"/>
      <c r="D147" s="241"/>
      <c r="E147" s="241"/>
      <c r="F147" s="241"/>
      <c r="G147" s="215"/>
    </row>
    <row r="148" spans="1:7" hidden="1" outlineLevel="1" x14ac:dyDescent="0.25">
      <c r="A148" s="215" t="s">
        <v>1872</v>
      </c>
      <c r="B148" s="230" t="s">
        <v>553</v>
      </c>
      <c r="C148" s="241"/>
      <c r="D148" s="241"/>
      <c r="E148" s="241"/>
      <c r="F148" s="241"/>
      <c r="G148" s="215"/>
    </row>
    <row r="149" spans="1:7" collapsed="1" x14ac:dyDescent="0.25">
      <c r="A149" s="232"/>
      <c r="B149" s="233" t="s">
        <v>572</v>
      </c>
      <c r="C149" s="232" t="s">
        <v>435</v>
      </c>
      <c r="D149" s="232" t="s">
        <v>436</v>
      </c>
      <c r="E149" s="234"/>
      <c r="F149" s="235" t="s">
        <v>401</v>
      </c>
      <c r="G149" s="235"/>
    </row>
    <row r="150" spans="1:7" x14ac:dyDescent="0.25">
      <c r="A150" s="215" t="s">
        <v>573</v>
      </c>
      <c r="B150" s="215" t="s">
        <v>574</v>
      </c>
      <c r="C150" s="241">
        <v>0.81811571375723291</v>
      </c>
      <c r="D150" s="241">
        <v>0</v>
      </c>
      <c r="E150" s="285"/>
      <c r="F150" s="241">
        <f>D150+C150</f>
        <v>0.81811571375723291</v>
      </c>
    </row>
    <row r="151" spans="1:7" x14ac:dyDescent="0.25">
      <c r="A151" s="215" t="s">
        <v>575</v>
      </c>
      <c r="B151" s="215" t="s">
        <v>576</v>
      </c>
      <c r="C151" s="241">
        <v>0</v>
      </c>
      <c r="D151" s="241">
        <v>0</v>
      </c>
      <c r="E151" s="285"/>
      <c r="F151" s="241">
        <f>D151+C151</f>
        <v>0</v>
      </c>
    </row>
    <row r="152" spans="1:7" x14ac:dyDescent="0.25">
      <c r="A152" s="215" t="s">
        <v>577</v>
      </c>
      <c r="B152" s="215" t="s">
        <v>62</v>
      </c>
      <c r="C152" s="241">
        <v>0.18188428624274966</v>
      </c>
      <c r="D152" s="241">
        <v>0</v>
      </c>
      <c r="E152" s="285"/>
      <c r="F152" s="241">
        <f>D152+C152</f>
        <v>0.18188428624274966</v>
      </c>
    </row>
    <row r="153" spans="1:7" x14ac:dyDescent="0.25">
      <c r="A153" s="215" t="s">
        <v>578</v>
      </c>
      <c r="C153" s="241"/>
      <c r="D153" s="241"/>
      <c r="E153" s="285"/>
      <c r="F153" s="241"/>
    </row>
    <row r="154" spans="1:7" x14ac:dyDescent="0.25">
      <c r="A154" s="215" t="s">
        <v>579</v>
      </c>
      <c r="C154" s="241"/>
      <c r="D154" s="241"/>
      <c r="E154" s="285"/>
      <c r="F154" s="241"/>
    </row>
    <row r="155" spans="1:7" x14ac:dyDescent="0.25">
      <c r="A155" s="215" t="s">
        <v>580</v>
      </c>
      <c r="C155" s="241"/>
      <c r="D155" s="241"/>
      <c r="E155" s="285"/>
      <c r="F155" s="241"/>
    </row>
    <row r="156" spans="1:7" x14ac:dyDescent="0.25">
      <c r="A156" s="215" t="s">
        <v>581</v>
      </c>
      <c r="C156" s="241"/>
      <c r="D156" s="241"/>
      <c r="E156" s="285"/>
      <c r="F156" s="241"/>
    </row>
    <row r="157" spans="1:7" x14ac:dyDescent="0.25">
      <c r="A157" s="215" t="s">
        <v>582</v>
      </c>
      <c r="C157" s="241"/>
      <c r="D157" s="241"/>
      <c r="E157" s="285"/>
      <c r="F157" s="241"/>
    </row>
    <row r="158" spans="1:7" x14ac:dyDescent="0.25">
      <c r="A158" s="215" t="s">
        <v>583</v>
      </c>
      <c r="C158" s="241"/>
      <c r="D158" s="241"/>
      <c r="E158" s="285"/>
      <c r="F158" s="241"/>
    </row>
    <row r="159" spans="1:7" x14ac:dyDescent="0.25">
      <c r="A159" s="232"/>
      <c r="B159" s="233" t="s">
        <v>584</v>
      </c>
      <c r="C159" s="232" t="s">
        <v>435</v>
      </c>
      <c r="D159" s="232" t="s">
        <v>436</v>
      </c>
      <c r="E159" s="234"/>
      <c r="F159" s="235" t="s">
        <v>401</v>
      </c>
      <c r="G159" s="235"/>
    </row>
    <row r="160" spans="1:7" x14ac:dyDescent="0.25">
      <c r="A160" s="215" t="s">
        <v>585</v>
      </c>
      <c r="B160" s="215" t="s">
        <v>586</v>
      </c>
      <c r="C160" s="241">
        <v>4.6133355156577925E-2</v>
      </c>
      <c r="D160" s="241">
        <v>0</v>
      </c>
      <c r="E160" s="285"/>
      <c r="F160" s="241">
        <f>D160+C160</f>
        <v>4.6133355156577925E-2</v>
      </c>
    </row>
    <row r="161" spans="1:7" x14ac:dyDescent="0.25">
      <c r="A161" s="215" t="s">
        <v>587</v>
      </c>
      <c r="B161" s="215" t="s">
        <v>588</v>
      </c>
      <c r="C161" s="241">
        <v>0.9538666448434221</v>
      </c>
      <c r="D161" s="241">
        <v>0</v>
      </c>
      <c r="E161" s="285"/>
      <c r="F161" s="241">
        <f>D161+C161</f>
        <v>0.9538666448434221</v>
      </c>
    </row>
    <row r="162" spans="1:7" x14ac:dyDescent="0.25">
      <c r="A162" s="215" t="s">
        <v>589</v>
      </c>
      <c r="B162" s="215" t="s">
        <v>62</v>
      </c>
      <c r="C162" s="241">
        <v>0</v>
      </c>
      <c r="D162" s="241">
        <v>0</v>
      </c>
      <c r="E162" s="285"/>
      <c r="F162" s="241">
        <f>D162+C162</f>
        <v>0</v>
      </c>
    </row>
    <row r="163" spans="1:7" x14ac:dyDescent="0.25">
      <c r="A163" s="215" t="s">
        <v>590</v>
      </c>
      <c r="E163" s="209"/>
    </row>
    <row r="164" spans="1:7" x14ac:dyDescent="0.25">
      <c r="A164" s="215" t="s">
        <v>591</v>
      </c>
      <c r="E164" s="209"/>
    </row>
    <row r="165" spans="1:7" x14ac:dyDescent="0.25">
      <c r="A165" s="215" t="s">
        <v>592</v>
      </c>
      <c r="E165" s="209"/>
    </row>
    <row r="166" spans="1:7" x14ac:dyDescent="0.25">
      <c r="A166" s="215" t="s">
        <v>593</v>
      </c>
      <c r="E166" s="209"/>
    </row>
    <row r="167" spans="1:7" x14ac:dyDescent="0.25">
      <c r="A167" s="215" t="s">
        <v>594</v>
      </c>
      <c r="E167" s="209"/>
    </row>
    <row r="168" spans="1:7" x14ac:dyDescent="0.25">
      <c r="A168" s="215" t="s">
        <v>595</v>
      </c>
      <c r="E168" s="209"/>
    </row>
    <row r="169" spans="1:7" x14ac:dyDescent="0.25">
      <c r="A169" s="232"/>
      <c r="B169" s="233" t="s">
        <v>596</v>
      </c>
      <c r="C169" s="232" t="s">
        <v>435</v>
      </c>
      <c r="D169" s="232" t="s">
        <v>436</v>
      </c>
      <c r="E169" s="234"/>
      <c r="F169" s="235" t="s">
        <v>401</v>
      </c>
      <c r="G169" s="235"/>
    </row>
    <row r="170" spans="1:7" x14ac:dyDescent="0.25">
      <c r="A170" s="215" t="s">
        <v>597</v>
      </c>
      <c r="B170" s="255" t="s">
        <v>598</v>
      </c>
      <c r="C170" s="241">
        <v>5.3480667232472336E-2</v>
      </c>
      <c r="D170" s="241">
        <v>0</v>
      </c>
      <c r="E170" s="285"/>
      <c r="F170" s="241">
        <f>D170+C170</f>
        <v>5.3480667232472336E-2</v>
      </c>
    </row>
    <row r="171" spans="1:7" x14ac:dyDescent="0.25">
      <c r="A171" s="215" t="s">
        <v>599</v>
      </c>
      <c r="B171" s="255" t="s">
        <v>1873</v>
      </c>
      <c r="C171" s="241">
        <v>0.34930101944955194</v>
      </c>
      <c r="D171" s="241">
        <v>0</v>
      </c>
      <c r="E171" s="285"/>
      <c r="F171" s="241">
        <f>D171+C171</f>
        <v>0.34930101944955194</v>
      </c>
    </row>
    <row r="172" spans="1:7" x14ac:dyDescent="0.25">
      <c r="A172" s="215" t="s">
        <v>600</v>
      </c>
      <c r="B172" s="255" t="s">
        <v>1874</v>
      </c>
      <c r="C172" s="241">
        <v>0.16218421603221192</v>
      </c>
      <c r="D172" s="241">
        <v>0</v>
      </c>
      <c r="E172" s="241"/>
      <c r="F172" s="241">
        <f>D172+C172</f>
        <v>0.16218421603221192</v>
      </c>
    </row>
    <row r="173" spans="1:7" x14ac:dyDescent="0.25">
      <c r="A173" s="215" t="s">
        <v>601</v>
      </c>
      <c r="B173" s="255" t="s">
        <v>1875</v>
      </c>
      <c r="C173" s="241">
        <v>0.10781484329738353</v>
      </c>
      <c r="D173" s="241">
        <v>0</v>
      </c>
      <c r="E173" s="241"/>
      <c r="F173" s="241">
        <f>D173+C173</f>
        <v>0.10781484329738353</v>
      </c>
    </row>
    <row r="174" spans="1:7" x14ac:dyDescent="0.25">
      <c r="A174" s="215" t="s">
        <v>602</v>
      </c>
      <c r="B174" s="255" t="s">
        <v>1876</v>
      </c>
      <c r="C174" s="241">
        <v>0.3272192539883802</v>
      </c>
      <c r="D174" s="241">
        <v>0</v>
      </c>
      <c r="E174" s="241"/>
      <c r="F174" s="241">
        <f>D174+C174</f>
        <v>0.3272192539883802</v>
      </c>
    </row>
    <row r="175" spans="1:7" x14ac:dyDescent="0.25">
      <c r="A175" s="215" t="s">
        <v>603</v>
      </c>
      <c r="B175" s="228"/>
      <c r="C175" s="241"/>
      <c r="D175" s="241"/>
      <c r="E175" s="241"/>
      <c r="F175" s="241"/>
    </row>
    <row r="176" spans="1:7" x14ac:dyDescent="0.25">
      <c r="A176" s="215" t="s">
        <v>604</v>
      </c>
      <c r="B176" s="228"/>
      <c r="C176" s="241"/>
      <c r="D176" s="241"/>
      <c r="E176" s="241"/>
      <c r="F176" s="241"/>
    </row>
    <row r="177" spans="1:7" x14ac:dyDescent="0.25">
      <c r="A177" s="215" t="s">
        <v>605</v>
      </c>
      <c r="B177" s="255"/>
      <c r="C177" s="241"/>
      <c r="D177" s="241"/>
      <c r="E177" s="241"/>
      <c r="F177" s="241"/>
    </row>
    <row r="178" spans="1:7" x14ac:dyDescent="0.25">
      <c r="A178" s="215" t="s">
        <v>606</v>
      </c>
      <c r="B178" s="255"/>
      <c r="C178" s="241"/>
      <c r="D178" s="241"/>
      <c r="E178" s="241"/>
      <c r="F178" s="241"/>
    </row>
    <row r="179" spans="1:7" x14ac:dyDescent="0.25">
      <c r="A179" s="232"/>
      <c r="B179" s="233" t="s">
        <v>607</v>
      </c>
      <c r="C179" s="232" t="s">
        <v>435</v>
      </c>
      <c r="D179" s="232" t="s">
        <v>436</v>
      </c>
      <c r="E179" s="234"/>
      <c r="F179" s="235" t="s">
        <v>401</v>
      </c>
      <c r="G179" s="235"/>
    </row>
    <row r="180" spans="1:7" x14ac:dyDescent="0.25">
      <c r="A180" s="215" t="s">
        <v>608</v>
      </c>
      <c r="B180" s="215" t="s">
        <v>1877</v>
      </c>
      <c r="C180" s="241">
        <v>0</v>
      </c>
      <c r="D180" s="241">
        <v>0</v>
      </c>
      <c r="E180" s="285"/>
      <c r="F180" s="241">
        <f>D180+C180</f>
        <v>0</v>
      </c>
    </row>
    <row r="181" spans="1:7" x14ac:dyDescent="0.25">
      <c r="A181" s="215" t="s">
        <v>609</v>
      </c>
      <c r="B181" s="286"/>
      <c r="C181" s="241"/>
      <c r="D181" s="241"/>
      <c r="E181" s="285"/>
      <c r="F181" s="241"/>
    </row>
    <row r="182" spans="1:7" x14ac:dyDescent="0.25">
      <c r="A182" s="215" t="s">
        <v>610</v>
      </c>
      <c r="B182" s="286"/>
      <c r="C182" s="241"/>
      <c r="D182" s="241"/>
      <c r="E182" s="285"/>
      <c r="F182" s="241"/>
    </row>
    <row r="183" spans="1:7" x14ac:dyDescent="0.25">
      <c r="A183" s="215" t="s">
        <v>611</v>
      </c>
      <c r="B183" s="286"/>
      <c r="C183" s="241"/>
      <c r="D183" s="241"/>
      <c r="E183" s="285"/>
      <c r="F183" s="241"/>
    </row>
    <row r="184" spans="1:7" x14ac:dyDescent="0.25">
      <c r="A184" s="215" t="s">
        <v>612</v>
      </c>
      <c r="B184" s="286"/>
      <c r="C184" s="241"/>
      <c r="D184" s="241"/>
      <c r="E184" s="285"/>
      <c r="F184" s="241"/>
    </row>
    <row r="185" spans="1:7" ht="18.75" x14ac:dyDescent="0.25">
      <c r="A185" s="287"/>
      <c r="B185" s="288" t="s">
        <v>398</v>
      </c>
      <c r="C185" s="287"/>
      <c r="D185" s="287"/>
      <c r="E185" s="287"/>
      <c r="F185" s="289"/>
      <c r="G185" s="289"/>
    </row>
    <row r="186" spans="1:7" x14ac:dyDescent="0.25">
      <c r="A186" s="232"/>
      <c r="B186" s="233" t="s">
        <v>613</v>
      </c>
      <c r="C186" s="232" t="s">
        <v>614</v>
      </c>
      <c r="D186" s="232" t="s">
        <v>615</v>
      </c>
      <c r="E186" s="234"/>
      <c r="F186" s="232" t="s">
        <v>435</v>
      </c>
      <c r="G186" s="232" t="s">
        <v>616</v>
      </c>
    </row>
    <row r="187" spans="1:7" x14ac:dyDescent="0.25">
      <c r="A187" s="215" t="s">
        <v>617</v>
      </c>
      <c r="B187" s="230" t="s">
        <v>618</v>
      </c>
      <c r="C187" s="262">
        <v>68.002916272658354</v>
      </c>
      <c r="E187" s="226"/>
      <c r="F187" s="254"/>
      <c r="G187" s="254"/>
    </row>
    <row r="188" spans="1:7" x14ac:dyDescent="0.25">
      <c r="A188" s="226"/>
      <c r="B188" s="290"/>
      <c r="C188" s="226"/>
      <c r="D188" s="226"/>
      <c r="E188" s="226"/>
      <c r="F188" s="254"/>
      <c r="G188" s="254"/>
    </row>
    <row r="189" spans="1:7" x14ac:dyDescent="0.25">
      <c r="B189" s="230" t="s">
        <v>619</v>
      </c>
      <c r="C189" s="226"/>
      <c r="D189" s="226"/>
      <c r="E189" s="226"/>
      <c r="F189" s="254"/>
      <c r="G189" s="254"/>
    </row>
    <row r="190" spans="1:7" x14ac:dyDescent="0.25">
      <c r="A190" s="215" t="s">
        <v>620</v>
      </c>
      <c r="B190" s="230" t="s">
        <v>553</v>
      </c>
      <c r="C190" s="262">
        <v>7088.7462977000132</v>
      </c>
      <c r="D190" s="215">
        <v>173821</v>
      </c>
      <c r="E190" s="226"/>
      <c r="F190" s="243">
        <f>IF($C$214=0,"",IF(C190="[for completion]","",IF(C190="","",C190/$C$214)))</f>
        <v>0.46757991438130009</v>
      </c>
      <c r="G190" s="243">
        <f>IF($D$214=0,"",IF(D190="[for completion]","",IF(D190="","",D190/$D$214)))</f>
        <v>0.77967964331050199</v>
      </c>
    </row>
    <row r="191" spans="1:7" x14ac:dyDescent="0.25">
      <c r="A191" s="215" t="s">
        <v>621</v>
      </c>
      <c r="B191" s="230" t="s">
        <v>553</v>
      </c>
      <c r="C191" s="262">
        <v>5493.7252060999899</v>
      </c>
      <c r="D191" s="215">
        <v>40409</v>
      </c>
      <c r="E191" s="226"/>
      <c r="F191" s="243">
        <f t="shared" ref="F191:F213" si="2">IF($C$214=0,"",IF(C191="[for completion]","",IF(C191="","",C191/$C$214)))</f>
        <v>0.36237092620116362</v>
      </c>
      <c r="G191" s="243">
        <f t="shared" ref="G191:G213" si="3">IF($D$214=0,"",IF(D191="[for completion]","",IF(D191="","",D191/$D$214)))</f>
        <v>0.18125585922606632</v>
      </c>
    </row>
    <row r="192" spans="1:7" x14ac:dyDescent="0.25">
      <c r="A192" s="215" t="s">
        <v>622</v>
      </c>
      <c r="B192" s="230" t="s">
        <v>553</v>
      </c>
      <c r="C192" s="262">
        <v>1515.5484116799958</v>
      </c>
      <c r="D192" s="215">
        <v>6367</v>
      </c>
      <c r="E192" s="226"/>
      <c r="F192" s="243">
        <f t="shared" si="2"/>
        <v>9.996690060751226E-2</v>
      </c>
      <c r="G192" s="243">
        <f t="shared" si="3"/>
        <v>2.8559381714280588E-2</v>
      </c>
    </row>
    <row r="193" spans="1:7" x14ac:dyDescent="0.25">
      <c r="A193" s="215" t="s">
        <v>623</v>
      </c>
      <c r="B193" s="230" t="s">
        <v>553</v>
      </c>
      <c r="C193" s="262">
        <v>472.21743270999997</v>
      </c>
      <c r="D193" s="215">
        <v>1386</v>
      </c>
      <c r="E193" s="226"/>
      <c r="F193" s="243">
        <f t="shared" si="2"/>
        <v>3.1147875446965682E-2</v>
      </c>
      <c r="G193" s="243">
        <f t="shared" si="3"/>
        <v>6.2169472366880628E-3</v>
      </c>
    </row>
    <row r="194" spans="1:7" x14ac:dyDescent="0.25">
      <c r="A194" s="215" t="s">
        <v>624</v>
      </c>
      <c r="B194" s="230" t="s">
        <v>553</v>
      </c>
      <c r="C194" s="262">
        <v>590.26480271999867</v>
      </c>
      <c r="D194" s="215">
        <v>956</v>
      </c>
      <c r="E194" s="226"/>
      <c r="F194" s="243">
        <f t="shared" si="2"/>
        <v>3.8934383363058225E-2</v>
      </c>
      <c r="G194" s="243">
        <f t="shared" si="3"/>
        <v>4.2881685124630505E-3</v>
      </c>
    </row>
    <row r="195" spans="1:7" x14ac:dyDescent="0.25">
      <c r="A195" s="215" t="s">
        <v>625</v>
      </c>
      <c r="B195" s="230" t="s">
        <v>553</v>
      </c>
      <c r="C195" s="236"/>
      <c r="D195" s="291"/>
      <c r="E195" s="226"/>
      <c r="F195" s="243" t="str">
        <f t="shared" si="2"/>
        <v/>
      </c>
      <c r="G195" s="243" t="str">
        <f t="shared" si="3"/>
        <v/>
      </c>
    </row>
    <row r="196" spans="1:7" x14ac:dyDescent="0.25">
      <c r="A196" s="215" t="s">
        <v>626</v>
      </c>
      <c r="B196" s="230" t="s">
        <v>553</v>
      </c>
      <c r="C196" s="236"/>
      <c r="D196" s="291"/>
      <c r="E196" s="226"/>
      <c r="F196" s="243" t="str">
        <f t="shared" si="2"/>
        <v/>
      </c>
      <c r="G196" s="243" t="str">
        <f t="shared" si="3"/>
        <v/>
      </c>
    </row>
    <row r="197" spans="1:7" x14ac:dyDescent="0.25">
      <c r="A197" s="215" t="s">
        <v>627</v>
      </c>
      <c r="B197" s="230" t="s">
        <v>553</v>
      </c>
      <c r="C197" s="236"/>
      <c r="D197" s="291"/>
      <c r="E197" s="226"/>
      <c r="F197" s="243" t="str">
        <f t="shared" si="2"/>
        <v/>
      </c>
      <c r="G197" s="243" t="str">
        <f t="shared" si="3"/>
        <v/>
      </c>
    </row>
    <row r="198" spans="1:7" x14ac:dyDescent="0.25">
      <c r="A198" s="215" t="s">
        <v>628</v>
      </c>
      <c r="B198" s="230" t="s">
        <v>553</v>
      </c>
      <c r="C198" s="236"/>
      <c r="D198" s="291"/>
      <c r="E198" s="226"/>
      <c r="F198" s="243" t="str">
        <f t="shared" si="2"/>
        <v/>
      </c>
      <c r="G198" s="243" t="str">
        <f t="shared" si="3"/>
        <v/>
      </c>
    </row>
    <row r="199" spans="1:7" x14ac:dyDescent="0.25">
      <c r="A199" s="215" t="s">
        <v>629</v>
      </c>
      <c r="B199" s="230" t="s">
        <v>553</v>
      </c>
      <c r="C199" s="236"/>
      <c r="D199" s="291"/>
      <c r="E199" s="230"/>
      <c r="F199" s="243" t="str">
        <f t="shared" si="2"/>
        <v/>
      </c>
      <c r="G199" s="243" t="str">
        <f t="shared" si="3"/>
        <v/>
      </c>
    </row>
    <row r="200" spans="1:7" x14ac:dyDescent="0.25">
      <c r="A200" s="215" t="s">
        <v>630</v>
      </c>
      <c r="B200" s="230" t="s">
        <v>553</v>
      </c>
      <c r="C200" s="236"/>
      <c r="D200" s="291"/>
      <c r="E200" s="230"/>
      <c r="F200" s="243" t="str">
        <f t="shared" si="2"/>
        <v/>
      </c>
      <c r="G200" s="243" t="str">
        <f t="shared" si="3"/>
        <v/>
      </c>
    </row>
    <row r="201" spans="1:7" x14ac:dyDescent="0.25">
      <c r="A201" s="215" t="s">
        <v>631</v>
      </c>
      <c r="B201" s="230" t="s">
        <v>553</v>
      </c>
      <c r="C201" s="236"/>
      <c r="D201" s="291"/>
      <c r="E201" s="230"/>
      <c r="F201" s="243" t="str">
        <f t="shared" si="2"/>
        <v/>
      </c>
      <c r="G201" s="243" t="str">
        <f t="shared" si="3"/>
        <v/>
      </c>
    </row>
    <row r="202" spans="1:7" x14ac:dyDescent="0.25">
      <c r="A202" s="215" t="s">
        <v>632</v>
      </c>
      <c r="B202" s="230" t="s">
        <v>553</v>
      </c>
      <c r="C202" s="236"/>
      <c r="D202" s="291"/>
      <c r="E202" s="230"/>
      <c r="F202" s="243" t="str">
        <f t="shared" si="2"/>
        <v/>
      </c>
      <c r="G202" s="243" t="str">
        <f t="shared" si="3"/>
        <v/>
      </c>
    </row>
    <row r="203" spans="1:7" x14ac:dyDescent="0.25">
      <c r="A203" s="215" t="s">
        <v>633</v>
      </c>
      <c r="B203" s="230" t="s">
        <v>553</v>
      </c>
      <c r="C203" s="236"/>
      <c r="D203" s="291"/>
      <c r="E203" s="230"/>
      <c r="F203" s="243" t="str">
        <f t="shared" si="2"/>
        <v/>
      </c>
      <c r="G203" s="243" t="str">
        <f t="shared" si="3"/>
        <v/>
      </c>
    </row>
    <row r="204" spans="1:7" x14ac:dyDescent="0.25">
      <c r="A204" s="215" t="s">
        <v>634</v>
      </c>
      <c r="B204" s="230" t="s">
        <v>553</v>
      </c>
      <c r="C204" s="236"/>
      <c r="D204" s="291"/>
      <c r="E204" s="230"/>
      <c r="F204" s="243" t="str">
        <f t="shared" si="2"/>
        <v/>
      </c>
      <c r="G204" s="243" t="str">
        <f t="shared" si="3"/>
        <v/>
      </c>
    </row>
    <row r="205" spans="1:7" x14ac:dyDescent="0.25">
      <c r="A205" s="215" t="s">
        <v>635</v>
      </c>
      <c r="B205" s="230" t="s">
        <v>553</v>
      </c>
      <c r="C205" s="236"/>
      <c r="D205" s="291"/>
      <c r="F205" s="243" t="str">
        <f t="shared" si="2"/>
        <v/>
      </c>
      <c r="G205" s="243" t="str">
        <f t="shared" si="3"/>
        <v/>
      </c>
    </row>
    <row r="206" spans="1:7" x14ac:dyDescent="0.25">
      <c r="A206" s="215" t="s">
        <v>636</v>
      </c>
      <c r="B206" s="230" t="s">
        <v>553</v>
      </c>
      <c r="C206" s="236"/>
      <c r="D206" s="291"/>
      <c r="E206" s="240"/>
      <c r="F206" s="243" t="str">
        <f t="shared" si="2"/>
        <v/>
      </c>
      <c r="G206" s="243" t="str">
        <f t="shared" si="3"/>
        <v/>
      </c>
    </row>
    <row r="207" spans="1:7" x14ac:dyDescent="0.25">
      <c r="A207" s="215" t="s">
        <v>637</v>
      </c>
      <c r="B207" s="230" t="s">
        <v>553</v>
      </c>
      <c r="C207" s="236"/>
      <c r="D207" s="291"/>
      <c r="E207" s="240"/>
      <c r="F207" s="243" t="str">
        <f t="shared" si="2"/>
        <v/>
      </c>
      <c r="G207" s="243" t="str">
        <f t="shared" si="3"/>
        <v/>
      </c>
    </row>
    <row r="208" spans="1:7" x14ac:dyDescent="0.25">
      <c r="A208" s="215" t="s">
        <v>638</v>
      </c>
      <c r="B208" s="230" t="s">
        <v>553</v>
      </c>
      <c r="C208" s="236"/>
      <c r="D208" s="291"/>
      <c r="E208" s="240"/>
      <c r="F208" s="243" t="str">
        <f t="shared" si="2"/>
        <v/>
      </c>
      <c r="G208" s="243" t="str">
        <f t="shared" si="3"/>
        <v/>
      </c>
    </row>
    <row r="209" spans="1:7" x14ac:dyDescent="0.25">
      <c r="A209" s="215" t="s">
        <v>639</v>
      </c>
      <c r="B209" s="230" t="s">
        <v>553</v>
      </c>
      <c r="C209" s="236"/>
      <c r="D209" s="291"/>
      <c r="E209" s="240"/>
      <c r="F209" s="243" t="str">
        <f t="shared" si="2"/>
        <v/>
      </c>
      <c r="G209" s="243" t="str">
        <f t="shared" si="3"/>
        <v/>
      </c>
    </row>
    <row r="210" spans="1:7" x14ac:dyDescent="0.25">
      <c r="A210" s="215" t="s">
        <v>640</v>
      </c>
      <c r="B210" s="230" t="s">
        <v>553</v>
      </c>
      <c r="C210" s="236"/>
      <c r="D210" s="291"/>
      <c r="E210" s="240"/>
      <c r="F210" s="243" t="str">
        <f t="shared" si="2"/>
        <v/>
      </c>
      <c r="G210" s="243" t="str">
        <f t="shared" si="3"/>
        <v/>
      </c>
    </row>
    <row r="211" spans="1:7" x14ac:dyDescent="0.25">
      <c r="A211" s="215" t="s">
        <v>641</v>
      </c>
      <c r="B211" s="230" t="s">
        <v>553</v>
      </c>
      <c r="C211" s="236"/>
      <c r="D211" s="291"/>
      <c r="E211" s="240"/>
      <c r="F211" s="243" t="str">
        <f t="shared" si="2"/>
        <v/>
      </c>
      <c r="G211" s="243" t="str">
        <f t="shared" si="3"/>
        <v/>
      </c>
    </row>
    <row r="212" spans="1:7" x14ac:dyDescent="0.25">
      <c r="A212" s="215" t="s">
        <v>642</v>
      </c>
      <c r="B212" s="230" t="s">
        <v>553</v>
      </c>
      <c r="C212" s="236"/>
      <c r="D212" s="291"/>
      <c r="E212" s="240"/>
      <c r="F212" s="243" t="str">
        <f t="shared" si="2"/>
        <v/>
      </c>
      <c r="G212" s="243" t="str">
        <f t="shared" si="3"/>
        <v/>
      </c>
    </row>
    <row r="213" spans="1:7" x14ac:dyDescent="0.25">
      <c r="A213" s="215" t="s">
        <v>643</v>
      </c>
      <c r="B213" s="230" t="s">
        <v>553</v>
      </c>
      <c r="C213" s="236"/>
      <c r="D213" s="291"/>
      <c r="E213" s="240"/>
      <c r="F213" s="243" t="str">
        <f t="shared" si="2"/>
        <v/>
      </c>
      <c r="G213" s="243" t="str">
        <f t="shared" si="3"/>
        <v/>
      </c>
    </row>
    <row r="214" spans="1:7" x14ac:dyDescent="0.25">
      <c r="A214" s="215" t="s">
        <v>644</v>
      </c>
      <c r="B214" s="245" t="s">
        <v>64</v>
      </c>
      <c r="C214" s="246">
        <f>SUM(C190:C213)</f>
        <v>15160.502150909999</v>
      </c>
      <c r="D214" s="242">
        <f>SUM(D190:D213)</f>
        <v>222939</v>
      </c>
      <c r="E214" s="240"/>
      <c r="F214" s="247">
        <f>SUM(F190:F213)</f>
        <v>0.99999999999999989</v>
      </c>
      <c r="G214" s="247">
        <f>SUM(G190:G213)</f>
        <v>1</v>
      </c>
    </row>
    <row r="215" spans="1:7" x14ac:dyDescent="0.25">
      <c r="A215" s="232"/>
      <c r="B215" s="239" t="s">
        <v>645</v>
      </c>
      <c r="C215" s="232" t="s">
        <v>614</v>
      </c>
      <c r="D215" s="232" t="s">
        <v>615</v>
      </c>
      <c r="E215" s="234"/>
      <c r="F215" s="232" t="s">
        <v>435</v>
      </c>
      <c r="G215" s="232" t="s">
        <v>616</v>
      </c>
    </row>
    <row r="216" spans="1:7" x14ac:dyDescent="0.25">
      <c r="A216" s="215" t="s">
        <v>646</v>
      </c>
      <c r="B216" s="215" t="s">
        <v>647</v>
      </c>
      <c r="C216" s="262">
        <v>0.55057985265963927</v>
      </c>
      <c r="F216" s="282"/>
      <c r="G216" s="282"/>
    </row>
    <row r="217" spans="1:7" x14ac:dyDescent="0.25">
      <c r="F217" s="282"/>
      <c r="G217" s="282"/>
    </row>
    <row r="218" spans="1:7" x14ac:dyDescent="0.25">
      <c r="B218" s="230" t="s">
        <v>648</v>
      </c>
      <c r="F218" s="282"/>
      <c r="G218" s="282"/>
    </row>
    <row r="219" spans="1:7" x14ac:dyDescent="0.25">
      <c r="A219" s="215" t="s">
        <v>649</v>
      </c>
      <c r="B219" s="215" t="s">
        <v>650</v>
      </c>
      <c r="C219" s="262">
        <v>5384.5323657300933</v>
      </c>
      <c r="D219" s="215">
        <v>108482</v>
      </c>
      <c r="F219" s="243">
        <f t="shared" ref="F219:F233" si="4">IF($C$227=0,"",IF(C219="[for completion]","",C219/$C$227))</f>
        <v>0.35516847081525277</v>
      </c>
      <c r="G219" s="243">
        <f t="shared" ref="G219:G233" si="5">IF($D$227=0,"",IF(D219="[for completion]","",D219/$D$227))</f>
        <v>0.48659947339855297</v>
      </c>
    </row>
    <row r="220" spans="1:7" x14ac:dyDescent="0.25">
      <c r="A220" s="215" t="s">
        <v>651</v>
      </c>
      <c r="B220" s="215" t="s">
        <v>652</v>
      </c>
      <c r="C220" s="262">
        <v>1468.4237612300069</v>
      </c>
      <c r="D220" s="215">
        <v>22617</v>
      </c>
      <c r="F220" s="243">
        <f t="shared" si="4"/>
        <v>9.6858517390326374E-2</v>
      </c>
      <c r="G220" s="243">
        <f t="shared" si="5"/>
        <v>0.10144927536231885</v>
      </c>
    </row>
    <row r="221" spans="1:7" x14ac:dyDescent="0.25">
      <c r="A221" s="215" t="s">
        <v>653</v>
      </c>
      <c r="B221" s="215" t="s">
        <v>654</v>
      </c>
      <c r="C221" s="262">
        <v>1528.9349328699968</v>
      </c>
      <c r="D221" s="215">
        <v>21464</v>
      </c>
      <c r="F221" s="243">
        <f t="shared" si="4"/>
        <v>0.10084988726961215</v>
      </c>
      <c r="G221" s="243">
        <f t="shared" si="5"/>
        <v>9.6277457062245733E-2</v>
      </c>
    </row>
    <row r="222" spans="1:7" x14ac:dyDescent="0.25">
      <c r="A222" s="215" t="s">
        <v>655</v>
      </c>
      <c r="B222" s="215" t="s">
        <v>656</v>
      </c>
      <c r="C222" s="262">
        <v>1684.4510447800017</v>
      </c>
      <c r="D222" s="215">
        <v>20896</v>
      </c>
      <c r="F222" s="243">
        <f t="shared" si="4"/>
        <v>0.11110786621793274</v>
      </c>
      <c r="G222" s="243">
        <f t="shared" si="5"/>
        <v>9.3729674933501983E-2</v>
      </c>
    </row>
    <row r="223" spans="1:7" x14ac:dyDescent="0.25">
      <c r="A223" s="215" t="s">
        <v>657</v>
      </c>
      <c r="B223" s="215" t="s">
        <v>658</v>
      </c>
      <c r="C223" s="262">
        <v>1794.3276534300016</v>
      </c>
      <c r="D223" s="215">
        <v>20023</v>
      </c>
      <c r="F223" s="243">
        <f t="shared" si="4"/>
        <v>0.11835542355846608</v>
      </c>
      <c r="G223" s="243">
        <f t="shared" si="5"/>
        <v>8.9813805570133534E-2</v>
      </c>
    </row>
    <row r="224" spans="1:7" x14ac:dyDescent="0.25">
      <c r="A224" s="215" t="s">
        <v>659</v>
      </c>
      <c r="B224" s="215" t="s">
        <v>660</v>
      </c>
      <c r="C224" s="262">
        <v>1806.186741220002</v>
      </c>
      <c r="D224" s="215">
        <v>17318</v>
      </c>
      <c r="F224" s="243">
        <f t="shared" si="4"/>
        <v>0.11913765937572023</v>
      </c>
      <c r="G224" s="243">
        <f t="shared" si="5"/>
        <v>7.7680441735183167E-2</v>
      </c>
    </row>
    <row r="225" spans="1:7" x14ac:dyDescent="0.25">
      <c r="A225" s="215" t="s">
        <v>661</v>
      </c>
      <c r="B225" s="215" t="s">
        <v>662</v>
      </c>
      <c r="C225" s="262">
        <v>1143.7771975900037</v>
      </c>
      <c r="D225" s="215">
        <v>8909</v>
      </c>
      <c r="F225" s="243">
        <f t="shared" si="4"/>
        <v>7.5444545715218359E-2</v>
      </c>
      <c r="G225" s="243">
        <f t="shared" si="5"/>
        <v>3.9961603846792169E-2</v>
      </c>
    </row>
    <row r="226" spans="1:7" x14ac:dyDescent="0.25">
      <c r="A226" s="215" t="s">
        <v>663</v>
      </c>
      <c r="B226" s="215" t="s">
        <v>664</v>
      </c>
      <c r="C226" s="262">
        <v>349.86845405999958</v>
      </c>
      <c r="D226" s="215">
        <v>3230</v>
      </c>
      <c r="F226" s="243">
        <f t="shared" si="4"/>
        <v>2.3077629657471239E-2</v>
      </c>
      <c r="G226" s="243">
        <f t="shared" si="5"/>
        <v>1.4488268091271603E-2</v>
      </c>
    </row>
    <row r="227" spans="1:7" x14ac:dyDescent="0.25">
      <c r="A227" s="215" t="s">
        <v>665</v>
      </c>
      <c r="B227" s="245" t="s">
        <v>64</v>
      </c>
      <c r="C227" s="236">
        <f>SUM(C219:C226)</f>
        <v>15160.502150910106</v>
      </c>
      <c r="D227" s="291">
        <f>SUM(D219:D226)</f>
        <v>222939</v>
      </c>
      <c r="F227" s="241">
        <f>SUM(F219:F226)</f>
        <v>1</v>
      </c>
      <c r="G227" s="241">
        <f>SUM(G219:G226)</f>
        <v>1</v>
      </c>
    </row>
    <row r="228" spans="1:7" x14ac:dyDescent="0.25">
      <c r="A228" s="215" t="s">
        <v>666</v>
      </c>
      <c r="B228" s="248" t="s">
        <v>667</v>
      </c>
      <c r="C228" s="236"/>
      <c r="D228" s="291"/>
      <c r="F228" s="243">
        <f t="shared" si="4"/>
        <v>0</v>
      </c>
      <c r="G228" s="243">
        <f t="shared" si="5"/>
        <v>0</v>
      </c>
    </row>
    <row r="229" spans="1:7" x14ac:dyDescent="0.25">
      <c r="A229" s="215" t="s">
        <v>668</v>
      </c>
      <c r="B229" s="248" t="s">
        <v>669</v>
      </c>
      <c r="C229" s="236"/>
      <c r="D229" s="291"/>
      <c r="F229" s="243">
        <f t="shared" si="4"/>
        <v>0</v>
      </c>
      <c r="G229" s="243">
        <f t="shared" si="5"/>
        <v>0</v>
      </c>
    </row>
    <row r="230" spans="1:7" x14ac:dyDescent="0.25">
      <c r="A230" s="215" t="s">
        <v>670</v>
      </c>
      <c r="B230" s="248" t="s">
        <v>671</v>
      </c>
      <c r="C230" s="236"/>
      <c r="D230" s="291"/>
      <c r="F230" s="243">
        <f t="shared" si="4"/>
        <v>0</v>
      </c>
      <c r="G230" s="243">
        <f t="shared" si="5"/>
        <v>0</v>
      </c>
    </row>
    <row r="231" spans="1:7" x14ac:dyDescent="0.25">
      <c r="A231" s="215" t="s">
        <v>672</v>
      </c>
      <c r="B231" s="248" t="s">
        <v>673</v>
      </c>
      <c r="C231" s="236"/>
      <c r="D231" s="291"/>
      <c r="F231" s="243">
        <f t="shared" si="4"/>
        <v>0</v>
      </c>
      <c r="G231" s="243">
        <f t="shared" si="5"/>
        <v>0</v>
      </c>
    </row>
    <row r="232" spans="1:7" x14ac:dyDescent="0.25">
      <c r="A232" s="215" t="s">
        <v>674</v>
      </c>
      <c r="B232" s="248" t="s">
        <v>675</v>
      </c>
      <c r="C232" s="236"/>
      <c r="D232" s="291"/>
      <c r="F232" s="243">
        <f t="shared" si="4"/>
        <v>0</v>
      </c>
      <c r="G232" s="243">
        <f t="shared" si="5"/>
        <v>0</v>
      </c>
    </row>
    <row r="233" spans="1:7" x14ac:dyDescent="0.25">
      <c r="A233" s="215" t="s">
        <v>676</v>
      </c>
      <c r="B233" s="248" t="s">
        <v>677</v>
      </c>
      <c r="C233" s="236"/>
      <c r="D233" s="291"/>
      <c r="F233" s="243">
        <f t="shared" si="4"/>
        <v>0</v>
      </c>
      <c r="G233" s="243">
        <f t="shared" si="5"/>
        <v>0</v>
      </c>
    </row>
    <row r="234" spans="1:7" x14ac:dyDescent="0.25">
      <c r="A234" s="215" t="s">
        <v>678</v>
      </c>
      <c r="B234" s="248"/>
      <c r="F234" s="243"/>
      <c r="G234" s="243"/>
    </row>
    <row r="235" spans="1:7" x14ac:dyDescent="0.25">
      <c r="A235" s="215" t="s">
        <v>679</v>
      </c>
      <c r="B235" s="248"/>
      <c r="F235" s="243"/>
      <c r="G235" s="243"/>
    </row>
    <row r="236" spans="1:7" x14ac:dyDescent="0.25">
      <c r="A236" s="215" t="s">
        <v>680</v>
      </c>
      <c r="B236" s="248"/>
      <c r="F236" s="243"/>
      <c r="G236" s="243"/>
    </row>
    <row r="237" spans="1:7" x14ac:dyDescent="0.25">
      <c r="A237" s="232"/>
      <c r="B237" s="239" t="s">
        <v>681</v>
      </c>
      <c r="C237" s="232" t="s">
        <v>614</v>
      </c>
      <c r="D237" s="232" t="s">
        <v>615</v>
      </c>
      <c r="E237" s="234"/>
      <c r="F237" s="232" t="s">
        <v>435</v>
      </c>
      <c r="G237" s="232" t="s">
        <v>616</v>
      </c>
    </row>
    <row r="238" spans="1:7" x14ac:dyDescent="0.25">
      <c r="A238" s="215" t="s">
        <v>682</v>
      </c>
      <c r="B238" s="215" t="s">
        <v>647</v>
      </c>
      <c r="C238" s="240">
        <v>0.47407902568459143</v>
      </c>
      <c r="F238" s="282"/>
      <c r="G238" s="282"/>
    </row>
    <row r="239" spans="1:7" x14ac:dyDescent="0.25">
      <c r="F239" s="282"/>
      <c r="G239" s="282"/>
    </row>
    <row r="240" spans="1:7" x14ac:dyDescent="0.25">
      <c r="B240" s="230" t="s">
        <v>648</v>
      </c>
      <c r="F240" s="282"/>
      <c r="G240" s="282"/>
    </row>
    <row r="241" spans="1:7" x14ac:dyDescent="0.25">
      <c r="A241" s="215" t="s">
        <v>683</v>
      </c>
      <c r="B241" s="215" t="s">
        <v>650</v>
      </c>
      <c r="C241" s="262">
        <v>6624.7591438600048</v>
      </c>
      <c r="D241" s="215">
        <v>130684</v>
      </c>
      <c r="F241" s="243">
        <f>IF($C$249=0,"",IF(C241="[Mark as ND1 if not relevant]","",C241/$C$249))</f>
        <v>0.43697491533698041</v>
      </c>
      <c r="G241" s="243">
        <f>IF($D$249=0,"",IF(D241="[Mark as ND1 if not relevant]","",D241/$D$249))</f>
        <v>0.58618725301539887</v>
      </c>
    </row>
    <row r="242" spans="1:7" x14ac:dyDescent="0.25">
      <c r="A242" s="215" t="s">
        <v>684</v>
      </c>
      <c r="B242" s="215" t="s">
        <v>652</v>
      </c>
      <c r="C242" s="262">
        <v>1614.4859458399967</v>
      </c>
      <c r="D242" s="215">
        <v>22175</v>
      </c>
      <c r="F242" s="243">
        <f t="shared" ref="F242:F248" si="6">IF($C$249=0,"",IF(C242="[Mark as ND1 if not relevant]","",C242/$C$249))</f>
        <v>0.10649290701384113</v>
      </c>
      <c r="G242" s="243">
        <f t="shared" ref="G242:G248" si="7">IF($D$249=0,"",IF(D242="[Mark as ND1 if not relevant]","",D242/$D$249))</f>
        <v>9.9466670255092204E-2</v>
      </c>
    </row>
    <row r="243" spans="1:7" x14ac:dyDescent="0.25">
      <c r="A243" s="215" t="s">
        <v>685</v>
      </c>
      <c r="B243" s="215" t="s">
        <v>654</v>
      </c>
      <c r="C243" s="262">
        <v>1626.2156951600059</v>
      </c>
      <c r="D243" s="215">
        <v>20077</v>
      </c>
      <c r="F243" s="243">
        <f t="shared" si="6"/>
        <v>0.10726661155233527</v>
      </c>
      <c r="G243" s="243">
        <f t="shared" si="7"/>
        <v>9.005602429364086E-2</v>
      </c>
    </row>
    <row r="244" spans="1:7" x14ac:dyDescent="0.25">
      <c r="A244" s="215" t="s">
        <v>686</v>
      </c>
      <c r="B244" s="215" t="s">
        <v>656</v>
      </c>
      <c r="C244" s="262">
        <v>1624.7840024199945</v>
      </c>
      <c r="D244" s="215">
        <v>18014</v>
      </c>
      <c r="F244" s="243">
        <f t="shared" si="6"/>
        <v>0.10717217584527491</v>
      </c>
      <c r="G244" s="243">
        <f t="shared" si="7"/>
        <v>8.0802371949277599E-2</v>
      </c>
    </row>
    <row r="245" spans="1:7" x14ac:dyDescent="0.25">
      <c r="A245" s="215" t="s">
        <v>687</v>
      </c>
      <c r="B245" s="215" t="s">
        <v>658</v>
      </c>
      <c r="C245" s="262">
        <v>1504.9941036399941</v>
      </c>
      <c r="D245" s="215">
        <v>15024</v>
      </c>
      <c r="F245" s="243">
        <f t="shared" si="6"/>
        <v>9.9270729205342204E-2</v>
      </c>
      <c r="G245" s="243">
        <f t="shared" si="7"/>
        <v>6.7390631518038563E-2</v>
      </c>
    </row>
    <row r="246" spans="1:7" x14ac:dyDescent="0.25">
      <c r="A246" s="215" t="s">
        <v>688</v>
      </c>
      <c r="B246" s="215" t="s">
        <v>660</v>
      </c>
      <c r="C246" s="262">
        <v>1192.5673985899991</v>
      </c>
      <c r="D246" s="215">
        <v>9898</v>
      </c>
      <c r="F246" s="243">
        <f t="shared" si="6"/>
        <v>7.8662790105433048E-2</v>
      </c>
      <c r="G246" s="243">
        <f t="shared" si="7"/>
        <v>4.4397794912509697E-2</v>
      </c>
    </row>
    <row r="247" spans="1:7" x14ac:dyDescent="0.25">
      <c r="A247" s="215" t="s">
        <v>689</v>
      </c>
      <c r="B247" s="215" t="s">
        <v>662</v>
      </c>
      <c r="C247" s="262">
        <v>744.35460247999913</v>
      </c>
      <c r="D247" s="215">
        <v>5180</v>
      </c>
      <c r="F247" s="243">
        <f t="shared" si="6"/>
        <v>4.9098281512747907E-2</v>
      </c>
      <c r="G247" s="243">
        <f t="shared" si="7"/>
        <v>2.3235055329036195E-2</v>
      </c>
    </row>
    <row r="248" spans="1:7" x14ac:dyDescent="0.25">
      <c r="A248" s="215" t="s">
        <v>690</v>
      </c>
      <c r="B248" s="215" t="s">
        <v>664</v>
      </c>
      <c r="C248" s="262">
        <v>228.34125891999989</v>
      </c>
      <c r="D248" s="215">
        <v>1887</v>
      </c>
      <c r="F248" s="243">
        <f t="shared" si="6"/>
        <v>1.5061589428045028E-2</v>
      </c>
      <c r="G248" s="243">
        <f t="shared" si="7"/>
        <v>8.4641987270060413E-3</v>
      </c>
    </row>
    <row r="249" spans="1:7" x14ac:dyDescent="0.25">
      <c r="A249" s="215" t="s">
        <v>691</v>
      </c>
      <c r="B249" s="245" t="s">
        <v>64</v>
      </c>
      <c r="C249" s="236">
        <f>SUM(C241:C248)</f>
        <v>15160.502150909995</v>
      </c>
      <c r="D249" s="291">
        <f>SUM(D241:D248)</f>
        <v>222939</v>
      </c>
      <c r="F249" s="241">
        <f>SUM(F241:F248)</f>
        <v>1</v>
      </c>
      <c r="G249" s="241">
        <f>SUM(G241:G248)</f>
        <v>1.0000000000000002</v>
      </c>
    </row>
    <row r="250" spans="1:7" x14ac:dyDescent="0.25">
      <c r="A250" s="215" t="s">
        <v>692</v>
      </c>
      <c r="B250" s="248" t="s">
        <v>667</v>
      </c>
      <c r="C250" s="236"/>
      <c r="D250" s="291"/>
      <c r="F250" s="243">
        <f t="shared" ref="F250:F255" si="8">IF($C$249=0,"",IF(C250="[for completion]","",C250/$C$249))</f>
        <v>0</v>
      </c>
      <c r="G250" s="243">
        <f t="shared" ref="G250:G255" si="9">IF($D$249=0,"",IF(D250="[for completion]","",D250/$D$249))</f>
        <v>0</v>
      </c>
    </row>
    <row r="251" spans="1:7" x14ac:dyDescent="0.25">
      <c r="A251" s="215" t="s">
        <v>693</v>
      </c>
      <c r="B251" s="248" t="s">
        <v>669</v>
      </c>
      <c r="C251" s="236"/>
      <c r="D251" s="291"/>
      <c r="F251" s="243">
        <f t="shared" si="8"/>
        <v>0</v>
      </c>
      <c r="G251" s="243">
        <f t="shared" si="9"/>
        <v>0</v>
      </c>
    </row>
    <row r="252" spans="1:7" x14ac:dyDescent="0.25">
      <c r="A252" s="215" t="s">
        <v>694</v>
      </c>
      <c r="B252" s="248" t="s">
        <v>671</v>
      </c>
      <c r="C252" s="236"/>
      <c r="D252" s="291"/>
      <c r="F252" s="243">
        <f t="shared" si="8"/>
        <v>0</v>
      </c>
      <c r="G252" s="243">
        <f t="shared" si="9"/>
        <v>0</v>
      </c>
    </row>
    <row r="253" spans="1:7" x14ac:dyDescent="0.25">
      <c r="A253" s="215" t="s">
        <v>695</v>
      </c>
      <c r="B253" s="248" t="s">
        <v>673</v>
      </c>
      <c r="C253" s="236"/>
      <c r="D253" s="291"/>
      <c r="F253" s="243">
        <f t="shared" si="8"/>
        <v>0</v>
      </c>
      <c r="G253" s="243">
        <f t="shared" si="9"/>
        <v>0</v>
      </c>
    </row>
    <row r="254" spans="1:7" x14ac:dyDescent="0.25">
      <c r="A254" s="215" t="s">
        <v>696</v>
      </c>
      <c r="B254" s="248" t="s">
        <v>675</v>
      </c>
      <c r="C254" s="236"/>
      <c r="D254" s="291"/>
      <c r="F254" s="243">
        <f t="shared" si="8"/>
        <v>0</v>
      </c>
      <c r="G254" s="243">
        <f t="shared" si="9"/>
        <v>0</v>
      </c>
    </row>
    <row r="255" spans="1:7" x14ac:dyDescent="0.25">
      <c r="A255" s="215" t="s">
        <v>697</v>
      </c>
      <c r="B255" s="248" t="s">
        <v>677</v>
      </c>
      <c r="C255" s="236"/>
      <c r="D255" s="291"/>
      <c r="F255" s="243">
        <f t="shared" si="8"/>
        <v>0</v>
      </c>
      <c r="G255" s="243">
        <f t="shared" si="9"/>
        <v>0</v>
      </c>
    </row>
    <row r="256" spans="1:7" x14ac:dyDescent="0.25">
      <c r="A256" s="215" t="s">
        <v>698</v>
      </c>
      <c r="B256" s="248"/>
      <c r="F256" s="244"/>
      <c r="G256" s="244"/>
    </row>
    <row r="257" spans="1:7" x14ac:dyDescent="0.25">
      <c r="A257" s="215" t="s">
        <v>699</v>
      </c>
      <c r="B257" s="248"/>
      <c r="F257" s="244"/>
      <c r="G257" s="244"/>
    </row>
    <row r="258" spans="1:7" x14ac:dyDescent="0.25">
      <c r="A258" s="215" t="s">
        <v>700</v>
      </c>
      <c r="B258" s="248"/>
      <c r="F258" s="244"/>
      <c r="G258" s="244"/>
    </row>
    <row r="259" spans="1:7" x14ac:dyDescent="0.25">
      <c r="A259" s="232"/>
      <c r="B259" s="239" t="s">
        <v>701</v>
      </c>
      <c r="C259" s="232" t="s">
        <v>435</v>
      </c>
      <c r="D259" s="232"/>
      <c r="E259" s="234"/>
      <c r="F259" s="232"/>
      <c r="G259" s="232"/>
    </row>
    <row r="260" spans="1:7" x14ac:dyDescent="0.25">
      <c r="A260" s="215" t="s">
        <v>702</v>
      </c>
      <c r="B260" s="215" t="s">
        <v>1878</v>
      </c>
      <c r="C260" s="240">
        <v>0</v>
      </c>
      <c r="E260" s="240"/>
      <c r="F260" s="240"/>
      <c r="G260" s="240"/>
    </row>
    <row r="261" spans="1:7" x14ac:dyDescent="0.25">
      <c r="A261" s="215" t="s">
        <v>703</v>
      </c>
      <c r="B261" s="215" t="s">
        <v>704</v>
      </c>
      <c r="C261" s="240">
        <v>0</v>
      </c>
      <c r="E261" s="240"/>
      <c r="F261" s="240"/>
    </row>
    <row r="262" spans="1:7" x14ac:dyDescent="0.25">
      <c r="A262" s="215" t="s">
        <v>705</v>
      </c>
      <c r="B262" s="215" t="s">
        <v>706</v>
      </c>
      <c r="C262" s="240">
        <v>0</v>
      </c>
      <c r="E262" s="240"/>
      <c r="F262" s="240"/>
    </row>
    <row r="263" spans="1:7" x14ac:dyDescent="0.25">
      <c r="A263" s="215" t="s">
        <v>707</v>
      </c>
      <c r="B263" s="215" t="s">
        <v>708</v>
      </c>
      <c r="C263" s="240">
        <v>0</v>
      </c>
      <c r="E263" s="240"/>
      <c r="F263" s="240"/>
    </row>
    <row r="264" spans="1:7" x14ac:dyDescent="0.25">
      <c r="A264" s="215" t="s">
        <v>709</v>
      </c>
      <c r="B264" s="230" t="s">
        <v>710</v>
      </c>
      <c r="C264" s="240">
        <v>0</v>
      </c>
      <c r="D264" s="226"/>
      <c r="E264" s="226"/>
      <c r="F264" s="254"/>
      <c r="G264" s="254"/>
    </row>
    <row r="265" spans="1:7" x14ac:dyDescent="0.25">
      <c r="A265" s="215" t="s">
        <v>711</v>
      </c>
      <c r="B265" s="215" t="s">
        <v>62</v>
      </c>
      <c r="C265" s="240">
        <v>1</v>
      </c>
      <c r="E265" s="240"/>
      <c r="F265" s="240"/>
    </row>
    <row r="266" spans="1:7" x14ac:dyDescent="0.25">
      <c r="A266" s="215" t="s">
        <v>712</v>
      </c>
      <c r="B266" s="248" t="s">
        <v>714</v>
      </c>
      <c r="C266" s="292"/>
      <c r="E266" s="240"/>
      <c r="F266" s="240"/>
    </row>
    <row r="267" spans="1:7" x14ac:dyDescent="0.25">
      <c r="A267" s="215" t="s">
        <v>713</v>
      </c>
      <c r="B267" s="248" t="s">
        <v>716</v>
      </c>
      <c r="C267" s="241"/>
      <c r="E267" s="240"/>
      <c r="F267" s="240"/>
    </row>
    <row r="268" spans="1:7" x14ac:dyDescent="0.25">
      <c r="A268" s="215" t="s">
        <v>715</v>
      </c>
      <c r="B268" s="248" t="s">
        <v>718</v>
      </c>
      <c r="C268" s="241"/>
      <c r="E268" s="240"/>
      <c r="F268" s="240"/>
    </row>
    <row r="269" spans="1:7" x14ac:dyDescent="0.25">
      <c r="A269" s="215" t="s">
        <v>717</v>
      </c>
      <c r="B269" s="248" t="s">
        <v>720</v>
      </c>
      <c r="C269" s="241"/>
      <c r="E269" s="240"/>
      <c r="F269" s="240"/>
    </row>
    <row r="270" spans="1:7" x14ac:dyDescent="0.25">
      <c r="A270" s="215" t="s">
        <v>719</v>
      </c>
      <c r="B270" s="248" t="s">
        <v>165</v>
      </c>
      <c r="C270" s="241"/>
      <c r="E270" s="240"/>
      <c r="F270" s="240"/>
    </row>
    <row r="271" spans="1:7" x14ac:dyDescent="0.25">
      <c r="A271" s="215" t="s">
        <v>721</v>
      </c>
      <c r="B271" s="248" t="s">
        <v>165</v>
      </c>
      <c r="C271" s="241"/>
      <c r="E271" s="240"/>
      <c r="F271" s="240"/>
    </row>
    <row r="272" spans="1:7" x14ac:dyDescent="0.25">
      <c r="A272" s="215" t="s">
        <v>722</v>
      </c>
      <c r="B272" s="248" t="s">
        <v>165</v>
      </c>
      <c r="C272" s="241"/>
      <c r="E272" s="240"/>
      <c r="F272" s="240"/>
    </row>
    <row r="273" spans="1:7" x14ac:dyDescent="0.25">
      <c r="A273" s="215" t="s">
        <v>723</v>
      </c>
      <c r="B273" s="248" t="s">
        <v>165</v>
      </c>
      <c r="C273" s="241"/>
      <c r="E273" s="240"/>
      <c r="F273" s="240"/>
    </row>
    <row r="274" spans="1:7" x14ac:dyDescent="0.25">
      <c r="A274" s="215" t="s">
        <v>724</v>
      </c>
      <c r="B274" s="248" t="s">
        <v>165</v>
      </c>
      <c r="C274" s="241"/>
      <c r="E274" s="240"/>
      <c r="F274" s="240"/>
    </row>
    <row r="275" spans="1:7" x14ac:dyDescent="0.25">
      <c r="A275" s="215" t="s">
        <v>725</v>
      </c>
      <c r="B275" s="248" t="s">
        <v>165</v>
      </c>
      <c r="C275" s="241"/>
      <c r="E275" s="240"/>
      <c r="F275" s="240"/>
    </row>
    <row r="276" spans="1:7" x14ac:dyDescent="0.25">
      <c r="A276" s="232"/>
      <c r="B276" s="239" t="s">
        <v>726</v>
      </c>
      <c r="C276" s="232" t="s">
        <v>435</v>
      </c>
      <c r="D276" s="232"/>
      <c r="E276" s="234"/>
      <c r="F276" s="232"/>
      <c r="G276" s="235"/>
    </row>
    <row r="277" spans="1:7" x14ac:dyDescent="0.25">
      <c r="A277" s="215" t="s">
        <v>727</v>
      </c>
      <c r="B277" s="215" t="s">
        <v>728</v>
      </c>
      <c r="C277" s="240">
        <v>1</v>
      </c>
      <c r="E277" s="209"/>
      <c r="F277" s="209"/>
    </row>
    <row r="278" spans="1:7" x14ac:dyDescent="0.25">
      <c r="A278" s="215" t="s">
        <v>729</v>
      </c>
      <c r="B278" s="215" t="s">
        <v>730</v>
      </c>
      <c r="C278" s="240">
        <v>0</v>
      </c>
      <c r="E278" s="209"/>
      <c r="F278" s="209"/>
    </row>
    <row r="279" spans="1:7" x14ac:dyDescent="0.25">
      <c r="A279" s="215" t="s">
        <v>731</v>
      </c>
      <c r="B279" s="215" t="s">
        <v>62</v>
      </c>
      <c r="C279" s="240">
        <v>0</v>
      </c>
      <c r="E279" s="209"/>
      <c r="F279" s="209"/>
    </row>
    <row r="280" spans="1:7" x14ac:dyDescent="0.25">
      <c r="A280" s="215" t="s">
        <v>732</v>
      </c>
      <c r="C280" s="241"/>
      <c r="E280" s="209"/>
      <c r="F280" s="209"/>
    </row>
    <row r="281" spans="1:7" x14ac:dyDescent="0.25">
      <c r="A281" s="215" t="s">
        <v>733</v>
      </c>
      <c r="C281" s="241"/>
      <c r="E281" s="209"/>
      <c r="F281" s="209"/>
    </row>
    <row r="282" spans="1:7" x14ac:dyDescent="0.25">
      <c r="A282" s="215" t="s">
        <v>734</v>
      </c>
      <c r="C282" s="241"/>
      <c r="E282" s="209"/>
      <c r="F282" s="209"/>
    </row>
    <row r="283" spans="1:7" x14ac:dyDescent="0.25">
      <c r="A283" s="215" t="s">
        <v>735</v>
      </c>
      <c r="C283" s="241"/>
      <c r="E283" s="209"/>
      <c r="F283" s="209"/>
    </row>
    <row r="284" spans="1:7" x14ac:dyDescent="0.25">
      <c r="A284" s="215" t="s">
        <v>736</v>
      </c>
      <c r="C284" s="241"/>
      <c r="E284" s="209"/>
      <c r="F284" s="209"/>
    </row>
    <row r="285" spans="1:7" x14ac:dyDescent="0.25">
      <c r="A285" s="215" t="s">
        <v>737</v>
      </c>
      <c r="C285" s="241"/>
      <c r="E285" s="209"/>
      <c r="F285" s="209"/>
    </row>
    <row r="286" spans="1:7" x14ac:dyDescent="0.25">
      <c r="A286" s="233"/>
      <c r="B286" s="233" t="s">
        <v>1879</v>
      </c>
      <c r="C286" s="233" t="s">
        <v>50</v>
      </c>
      <c r="D286" s="233" t="s">
        <v>1880</v>
      </c>
      <c r="E286" s="233"/>
      <c r="F286" s="233" t="s">
        <v>435</v>
      </c>
      <c r="G286" s="233" t="s">
        <v>1881</v>
      </c>
    </row>
    <row r="287" spans="1:7" x14ac:dyDescent="0.25">
      <c r="A287" s="215" t="s">
        <v>1882</v>
      </c>
      <c r="B287" s="230" t="s">
        <v>553</v>
      </c>
      <c r="E287" s="218"/>
      <c r="F287" s="243" t="str">
        <f>IF($C$305=0,"",IF(C287="[For completion]","",C287/$C$305))</f>
        <v/>
      </c>
      <c r="G287" s="243" t="str">
        <f>IF($D$305=0,"",IF(D287="[For completion]","",D287/$D$305))</f>
        <v/>
      </c>
    </row>
    <row r="288" spans="1:7" x14ac:dyDescent="0.25">
      <c r="A288" s="215" t="s">
        <v>1883</v>
      </c>
      <c r="B288" s="230" t="s">
        <v>553</v>
      </c>
      <c r="E288" s="218"/>
      <c r="F288" s="243" t="str">
        <f t="shared" ref="F288:F304" si="10">IF($C$305=0,"",IF(C288="[For completion]","",C288/$C$305))</f>
        <v/>
      </c>
      <c r="G288" s="243" t="str">
        <f t="shared" ref="G288:G304" si="11">IF($D$305=0,"",IF(D288="[For completion]","",D288/$D$305))</f>
        <v/>
      </c>
    </row>
    <row r="289" spans="1:7" x14ac:dyDescent="0.25">
      <c r="A289" s="215" t="s">
        <v>1884</v>
      </c>
      <c r="B289" s="230" t="s">
        <v>553</v>
      </c>
      <c r="E289" s="218"/>
      <c r="F289" s="243" t="str">
        <f t="shared" si="10"/>
        <v/>
      </c>
      <c r="G289" s="243" t="str">
        <f t="shared" si="11"/>
        <v/>
      </c>
    </row>
    <row r="290" spans="1:7" x14ac:dyDescent="0.25">
      <c r="A290" s="215" t="s">
        <v>1885</v>
      </c>
      <c r="B290" s="230" t="s">
        <v>553</v>
      </c>
      <c r="E290" s="218"/>
      <c r="F290" s="243" t="str">
        <f t="shared" si="10"/>
        <v/>
      </c>
      <c r="G290" s="243" t="str">
        <f t="shared" si="11"/>
        <v/>
      </c>
    </row>
    <row r="291" spans="1:7" x14ac:dyDescent="0.25">
      <c r="A291" s="215" t="s">
        <v>1886</v>
      </c>
      <c r="B291" s="230" t="s">
        <v>553</v>
      </c>
      <c r="E291" s="218"/>
      <c r="F291" s="243" t="str">
        <f t="shared" si="10"/>
        <v/>
      </c>
      <c r="G291" s="243" t="str">
        <f t="shared" si="11"/>
        <v/>
      </c>
    </row>
    <row r="292" spans="1:7" x14ac:dyDescent="0.25">
      <c r="A292" s="215" t="s">
        <v>1887</v>
      </c>
      <c r="B292" s="230" t="s">
        <v>553</v>
      </c>
      <c r="E292" s="218"/>
      <c r="F292" s="243" t="str">
        <f t="shared" si="10"/>
        <v/>
      </c>
      <c r="G292" s="243" t="str">
        <f t="shared" si="11"/>
        <v/>
      </c>
    </row>
    <row r="293" spans="1:7" x14ac:dyDescent="0.25">
      <c r="A293" s="215" t="s">
        <v>1888</v>
      </c>
      <c r="B293" s="230" t="s">
        <v>553</v>
      </c>
      <c r="E293" s="218"/>
      <c r="F293" s="243" t="str">
        <f t="shared" si="10"/>
        <v/>
      </c>
      <c r="G293" s="243" t="str">
        <f t="shared" si="11"/>
        <v/>
      </c>
    </row>
    <row r="294" spans="1:7" x14ac:dyDescent="0.25">
      <c r="A294" s="215" t="s">
        <v>1889</v>
      </c>
      <c r="B294" s="230" t="s">
        <v>553</v>
      </c>
      <c r="E294" s="218"/>
      <c r="F294" s="243" t="str">
        <f t="shared" si="10"/>
        <v/>
      </c>
      <c r="G294" s="243" t="str">
        <f t="shared" si="11"/>
        <v/>
      </c>
    </row>
    <row r="295" spans="1:7" x14ac:dyDescent="0.25">
      <c r="A295" s="215" t="s">
        <v>1890</v>
      </c>
      <c r="B295" s="230" t="s">
        <v>553</v>
      </c>
      <c r="E295" s="218"/>
      <c r="F295" s="243" t="str">
        <f t="shared" si="10"/>
        <v/>
      </c>
      <c r="G295" s="243" t="str">
        <f t="shared" si="11"/>
        <v/>
      </c>
    </row>
    <row r="296" spans="1:7" x14ac:dyDescent="0.25">
      <c r="A296" s="215" t="s">
        <v>1891</v>
      </c>
      <c r="B296" s="230" t="s">
        <v>553</v>
      </c>
      <c r="E296" s="218"/>
      <c r="F296" s="243" t="str">
        <f t="shared" si="10"/>
        <v/>
      </c>
      <c r="G296" s="243" t="str">
        <f t="shared" si="11"/>
        <v/>
      </c>
    </row>
    <row r="297" spans="1:7" x14ac:dyDescent="0.25">
      <c r="A297" s="215" t="s">
        <v>1892</v>
      </c>
      <c r="B297" s="230" t="s">
        <v>553</v>
      </c>
      <c r="E297" s="218"/>
      <c r="F297" s="243" t="str">
        <f t="shared" si="10"/>
        <v/>
      </c>
      <c r="G297" s="243" t="str">
        <f t="shared" si="11"/>
        <v/>
      </c>
    </row>
    <row r="298" spans="1:7" x14ac:dyDescent="0.25">
      <c r="A298" s="215" t="s">
        <v>1893</v>
      </c>
      <c r="B298" s="230" t="s">
        <v>553</v>
      </c>
      <c r="E298" s="218"/>
      <c r="F298" s="243" t="str">
        <f t="shared" si="10"/>
        <v/>
      </c>
      <c r="G298" s="243" t="str">
        <f t="shared" si="11"/>
        <v/>
      </c>
    </row>
    <row r="299" spans="1:7" x14ac:dyDescent="0.25">
      <c r="A299" s="215" t="s">
        <v>1894</v>
      </c>
      <c r="B299" s="230" t="s">
        <v>553</v>
      </c>
      <c r="E299" s="218"/>
      <c r="F299" s="243" t="str">
        <f t="shared" si="10"/>
        <v/>
      </c>
      <c r="G299" s="243" t="str">
        <f t="shared" si="11"/>
        <v/>
      </c>
    </row>
    <row r="300" spans="1:7" x14ac:dyDescent="0.25">
      <c r="A300" s="215" t="s">
        <v>1895</v>
      </c>
      <c r="B300" s="230" t="s">
        <v>553</v>
      </c>
      <c r="E300" s="218"/>
      <c r="F300" s="243" t="str">
        <f t="shared" si="10"/>
        <v/>
      </c>
      <c r="G300" s="243" t="str">
        <f t="shared" si="11"/>
        <v/>
      </c>
    </row>
    <row r="301" spans="1:7" x14ac:dyDescent="0.25">
      <c r="A301" s="215" t="s">
        <v>1896</v>
      </c>
      <c r="B301" s="230" t="s">
        <v>553</v>
      </c>
      <c r="E301" s="218"/>
      <c r="F301" s="243" t="str">
        <f t="shared" si="10"/>
        <v/>
      </c>
      <c r="G301" s="243" t="str">
        <f t="shared" si="11"/>
        <v/>
      </c>
    </row>
    <row r="302" spans="1:7" x14ac:dyDescent="0.25">
      <c r="A302" s="215" t="s">
        <v>1897</v>
      </c>
      <c r="B302" s="230" t="s">
        <v>553</v>
      </c>
      <c r="E302" s="218"/>
      <c r="F302" s="243" t="str">
        <f t="shared" si="10"/>
        <v/>
      </c>
      <c r="G302" s="243" t="str">
        <f t="shared" si="11"/>
        <v/>
      </c>
    </row>
    <row r="303" spans="1:7" x14ac:dyDescent="0.25">
      <c r="A303" s="215" t="s">
        <v>1898</v>
      </c>
      <c r="B303" s="230" t="s">
        <v>553</v>
      </c>
      <c r="E303" s="218"/>
      <c r="F303" s="243" t="str">
        <f t="shared" si="10"/>
        <v/>
      </c>
      <c r="G303" s="243" t="str">
        <f t="shared" si="11"/>
        <v/>
      </c>
    </row>
    <row r="304" spans="1:7" x14ac:dyDescent="0.25">
      <c r="A304" s="215" t="s">
        <v>1899</v>
      </c>
      <c r="B304" s="230" t="s">
        <v>1900</v>
      </c>
      <c r="E304" s="218"/>
      <c r="F304" s="243" t="str">
        <f t="shared" si="10"/>
        <v/>
      </c>
      <c r="G304" s="243" t="str">
        <f t="shared" si="11"/>
        <v/>
      </c>
    </row>
    <row r="305" spans="1:7" x14ac:dyDescent="0.25">
      <c r="A305" s="215" t="s">
        <v>1901</v>
      </c>
      <c r="B305" s="230" t="s">
        <v>64</v>
      </c>
      <c r="C305" s="215">
        <f>SUM(C287:C304)</f>
        <v>0</v>
      </c>
      <c r="D305" s="215">
        <f>SUM(D287:D304)</f>
        <v>0</v>
      </c>
      <c r="E305" s="218"/>
      <c r="F305" s="282">
        <f>SUM(F287:F304)</f>
        <v>0</v>
      </c>
      <c r="G305" s="282">
        <f>SUM(G287:G304)</f>
        <v>0</v>
      </c>
    </row>
    <row r="306" spans="1:7" x14ac:dyDescent="0.25">
      <c r="A306" s="215" t="s">
        <v>1902</v>
      </c>
      <c r="B306" s="230"/>
      <c r="E306" s="218"/>
      <c r="F306" s="218"/>
      <c r="G306" s="218"/>
    </row>
    <row r="307" spans="1:7" x14ac:dyDescent="0.25">
      <c r="A307" s="215" t="s">
        <v>1903</v>
      </c>
      <c r="B307" s="230"/>
      <c r="E307" s="218"/>
      <c r="F307" s="218"/>
      <c r="G307" s="218"/>
    </row>
    <row r="308" spans="1:7" x14ac:dyDescent="0.25">
      <c r="A308" s="215" t="s">
        <v>1904</v>
      </c>
      <c r="B308" s="230"/>
      <c r="E308" s="218"/>
      <c r="F308" s="218"/>
      <c r="G308" s="218"/>
    </row>
    <row r="309" spans="1:7" x14ac:dyDescent="0.25">
      <c r="A309" s="233"/>
      <c r="B309" s="233" t="s">
        <v>1905</v>
      </c>
      <c r="C309" s="233" t="s">
        <v>50</v>
      </c>
      <c r="D309" s="233" t="s">
        <v>1880</v>
      </c>
      <c r="E309" s="233"/>
      <c r="F309" s="233" t="s">
        <v>435</v>
      </c>
      <c r="G309" s="233" t="s">
        <v>1881</v>
      </c>
    </row>
    <row r="310" spans="1:7" x14ac:dyDescent="0.25">
      <c r="A310" s="215" t="s">
        <v>1906</v>
      </c>
      <c r="B310" s="230" t="s">
        <v>553</v>
      </c>
      <c r="E310" s="218"/>
      <c r="F310" s="243" t="str">
        <f>IF($C$328=0,"",IF(C310="[For completion]","",C310/$C$328))</f>
        <v/>
      </c>
      <c r="G310" s="243" t="str">
        <f>IF($D$328=0,"",IF(D310="[For completion]","",D310/$D$328))</f>
        <v/>
      </c>
    </row>
    <row r="311" spans="1:7" x14ac:dyDescent="0.25">
      <c r="A311" s="215" t="s">
        <v>1907</v>
      </c>
      <c r="B311" s="230" t="s">
        <v>553</v>
      </c>
      <c r="E311" s="218"/>
      <c r="F311" s="218"/>
      <c r="G311" s="218"/>
    </row>
    <row r="312" spans="1:7" x14ac:dyDescent="0.25">
      <c r="A312" s="215" t="s">
        <v>1908</v>
      </c>
      <c r="B312" s="230" t="s">
        <v>553</v>
      </c>
      <c r="E312" s="218"/>
      <c r="F312" s="218"/>
      <c r="G312" s="218"/>
    </row>
    <row r="313" spans="1:7" x14ac:dyDescent="0.25">
      <c r="A313" s="215" t="s">
        <v>1909</v>
      </c>
      <c r="B313" s="230" t="s">
        <v>553</v>
      </c>
      <c r="E313" s="218"/>
      <c r="F313" s="218"/>
      <c r="G313" s="218"/>
    </row>
    <row r="314" spans="1:7" x14ac:dyDescent="0.25">
      <c r="A314" s="215" t="s">
        <v>1910</v>
      </c>
      <c r="B314" s="230" t="s">
        <v>553</v>
      </c>
      <c r="E314" s="218"/>
      <c r="F314" s="218"/>
      <c r="G314" s="218"/>
    </row>
    <row r="315" spans="1:7" x14ac:dyDescent="0.25">
      <c r="A315" s="215" t="s">
        <v>1911</v>
      </c>
      <c r="B315" s="230" t="s">
        <v>553</v>
      </c>
      <c r="E315" s="218"/>
      <c r="F315" s="218"/>
      <c r="G315" s="218"/>
    </row>
    <row r="316" spans="1:7" x14ac:dyDescent="0.25">
      <c r="A316" s="215" t="s">
        <v>1912</v>
      </c>
      <c r="B316" s="230" t="s">
        <v>553</v>
      </c>
      <c r="E316" s="218"/>
      <c r="F316" s="218"/>
      <c r="G316" s="218"/>
    </row>
    <row r="317" spans="1:7" x14ac:dyDescent="0.25">
      <c r="A317" s="215" t="s">
        <v>1913</v>
      </c>
      <c r="B317" s="230" t="s">
        <v>553</v>
      </c>
      <c r="E317" s="218"/>
      <c r="F317" s="218"/>
      <c r="G317" s="218"/>
    </row>
    <row r="318" spans="1:7" x14ac:dyDescent="0.25">
      <c r="A318" s="215" t="s">
        <v>1914</v>
      </c>
      <c r="B318" s="230" t="s">
        <v>553</v>
      </c>
      <c r="E318" s="218"/>
      <c r="F318" s="218"/>
      <c r="G318" s="218"/>
    </row>
    <row r="319" spans="1:7" x14ac:dyDescent="0.25">
      <c r="A319" s="215" t="s">
        <v>1915</v>
      </c>
      <c r="B319" s="230" t="s">
        <v>553</v>
      </c>
      <c r="E319" s="218"/>
      <c r="F319" s="218"/>
      <c r="G319" s="218"/>
    </row>
    <row r="320" spans="1:7" x14ac:dyDescent="0.25">
      <c r="A320" s="215" t="s">
        <v>1916</v>
      </c>
      <c r="B320" s="230" t="s">
        <v>553</v>
      </c>
      <c r="E320" s="218"/>
      <c r="F320" s="218"/>
      <c r="G320" s="218"/>
    </row>
    <row r="321" spans="1:7" x14ac:dyDescent="0.25">
      <c r="A321" s="215" t="s">
        <v>1917</v>
      </c>
      <c r="B321" s="230" t="s">
        <v>553</v>
      </c>
      <c r="E321" s="218"/>
      <c r="F321" s="218"/>
      <c r="G321" s="218"/>
    </row>
    <row r="322" spans="1:7" x14ac:dyDescent="0.25">
      <c r="A322" s="215" t="s">
        <v>1918</v>
      </c>
      <c r="B322" s="230" t="s">
        <v>553</v>
      </c>
      <c r="E322" s="218"/>
      <c r="F322" s="218"/>
      <c r="G322" s="218"/>
    </row>
    <row r="323" spans="1:7" x14ac:dyDescent="0.25">
      <c r="A323" s="215" t="s">
        <v>1919</v>
      </c>
      <c r="B323" s="230" t="s">
        <v>553</v>
      </c>
      <c r="E323" s="218"/>
      <c r="F323" s="218"/>
      <c r="G323" s="218"/>
    </row>
    <row r="324" spans="1:7" x14ac:dyDescent="0.25">
      <c r="A324" s="215" t="s">
        <v>1920</v>
      </c>
      <c r="B324" s="230" t="s">
        <v>553</v>
      </c>
      <c r="E324" s="218"/>
      <c r="F324" s="218"/>
      <c r="G324" s="218"/>
    </row>
    <row r="325" spans="1:7" x14ac:dyDescent="0.25">
      <c r="A325" s="215" t="s">
        <v>1921</v>
      </c>
      <c r="B325" s="230" t="s">
        <v>553</v>
      </c>
      <c r="E325" s="218"/>
      <c r="F325" s="218"/>
      <c r="G325" s="218"/>
    </row>
    <row r="326" spans="1:7" x14ac:dyDescent="0.25">
      <c r="A326" s="215" t="s">
        <v>1922</v>
      </c>
      <c r="B326" s="230" t="s">
        <v>553</v>
      </c>
      <c r="E326" s="218"/>
      <c r="F326" s="218"/>
      <c r="G326" s="218"/>
    </row>
    <row r="327" spans="1:7" x14ac:dyDescent="0.25">
      <c r="A327" s="215" t="s">
        <v>1923</v>
      </c>
      <c r="B327" s="230" t="s">
        <v>1900</v>
      </c>
      <c r="E327" s="218"/>
      <c r="F327" s="218"/>
      <c r="G327" s="218"/>
    </row>
    <row r="328" spans="1:7" x14ac:dyDescent="0.25">
      <c r="A328" s="215" t="s">
        <v>1924</v>
      </c>
      <c r="B328" s="230" t="s">
        <v>64</v>
      </c>
      <c r="C328" s="215">
        <f>SUM(C310:C327)</f>
        <v>0</v>
      </c>
      <c r="D328" s="215">
        <f>SUM(D310:D327)</f>
        <v>0</v>
      </c>
      <c r="E328" s="218"/>
      <c r="F328" s="282">
        <f>SUM(F310:F327)</f>
        <v>0</v>
      </c>
      <c r="G328" s="282">
        <f>SUM(G310:G327)</f>
        <v>0</v>
      </c>
    </row>
    <row r="329" spans="1:7" x14ac:dyDescent="0.25">
      <c r="A329" s="215" t="s">
        <v>1925</v>
      </c>
      <c r="B329" s="230"/>
      <c r="E329" s="218"/>
      <c r="F329" s="218"/>
      <c r="G329" s="218"/>
    </row>
    <row r="330" spans="1:7" x14ac:dyDescent="0.25">
      <c r="A330" s="215" t="s">
        <v>1926</v>
      </c>
      <c r="B330" s="230"/>
      <c r="E330" s="218"/>
      <c r="F330" s="218"/>
      <c r="G330" s="218"/>
    </row>
    <row r="331" spans="1:7" x14ac:dyDescent="0.25">
      <c r="A331" s="215" t="s">
        <v>1927</v>
      </c>
      <c r="B331" s="230"/>
      <c r="E331" s="218"/>
      <c r="F331" s="218"/>
      <c r="G331" s="218"/>
    </row>
    <row r="332" spans="1:7" x14ac:dyDescent="0.25">
      <c r="A332" s="233"/>
      <c r="B332" s="233" t="s">
        <v>1928</v>
      </c>
      <c r="C332" s="233" t="s">
        <v>50</v>
      </c>
      <c r="D332" s="233" t="s">
        <v>1880</v>
      </c>
      <c r="E332" s="233"/>
      <c r="F332" s="233" t="s">
        <v>435</v>
      </c>
      <c r="G332" s="233" t="s">
        <v>1881</v>
      </c>
    </row>
    <row r="333" spans="1:7" x14ac:dyDescent="0.25">
      <c r="A333" s="215" t="s">
        <v>1929</v>
      </c>
      <c r="B333" s="230" t="s">
        <v>1930</v>
      </c>
      <c r="E333" s="218"/>
      <c r="F333" s="243" t="str">
        <f>IF($C$343=0,"",IF(C333="[For completion]","",C333/$C$343))</f>
        <v/>
      </c>
      <c r="G333" s="243" t="str">
        <f>IF($D$343=0,"",IF(D333="[For completion]","",D333/$D$343))</f>
        <v/>
      </c>
    </row>
    <row r="334" spans="1:7" x14ac:dyDescent="0.25">
      <c r="A334" s="215" t="s">
        <v>1931</v>
      </c>
      <c r="B334" s="230" t="s">
        <v>1932</v>
      </c>
      <c r="E334" s="218"/>
      <c r="F334" s="243" t="str">
        <f t="shared" ref="F334:F342" si="12">IF($C$343=0,"",IF(C334="[For completion]","",C334/$C$343))</f>
        <v/>
      </c>
      <c r="G334" s="243" t="str">
        <f t="shared" ref="G334:G342" si="13">IF($D$343=0,"",IF(D334="[For completion]","",D334/$D$343))</f>
        <v/>
      </c>
    </row>
    <row r="335" spans="1:7" x14ac:dyDescent="0.25">
      <c r="A335" s="215" t="s">
        <v>1933</v>
      </c>
      <c r="B335" s="230" t="s">
        <v>1934</v>
      </c>
      <c r="E335" s="218"/>
      <c r="F335" s="243" t="str">
        <f t="shared" si="12"/>
        <v/>
      </c>
      <c r="G335" s="243" t="str">
        <f t="shared" si="13"/>
        <v/>
      </c>
    </row>
    <row r="336" spans="1:7" x14ac:dyDescent="0.25">
      <c r="A336" s="215" t="s">
        <v>1935</v>
      </c>
      <c r="B336" s="230" t="s">
        <v>1936</v>
      </c>
      <c r="E336" s="218"/>
      <c r="F336" s="243" t="str">
        <f t="shared" si="12"/>
        <v/>
      </c>
      <c r="G336" s="243" t="str">
        <f t="shared" si="13"/>
        <v/>
      </c>
    </row>
    <row r="337" spans="1:7" x14ac:dyDescent="0.25">
      <c r="A337" s="215" t="s">
        <v>1937</v>
      </c>
      <c r="B337" s="230" t="s">
        <v>1938</v>
      </c>
      <c r="E337" s="218"/>
      <c r="F337" s="243" t="str">
        <f t="shared" si="12"/>
        <v/>
      </c>
      <c r="G337" s="243" t="str">
        <f t="shared" si="13"/>
        <v/>
      </c>
    </row>
    <row r="338" spans="1:7" x14ac:dyDescent="0.25">
      <c r="A338" s="215" t="s">
        <v>1939</v>
      </c>
      <c r="B338" s="230" t="s">
        <v>1940</v>
      </c>
      <c r="E338" s="218"/>
      <c r="F338" s="243" t="str">
        <f t="shared" si="12"/>
        <v/>
      </c>
      <c r="G338" s="243" t="str">
        <f t="shared" si="13"/>
        <v/>
      </c>
    </row>
    <row r="339" spans="1:7" x14ac:dyDescent="0.25">
      <c r="A339" s="215" t="s">
        <v>1941</v>
      </c>
      <c r="B339" s="230" t="s">
        <v>1942</v>
      </c>
      <c r="E339" s="218"/>
      <c r="F339" s="243" t="str">
        <f t="shared" si="12"/>
        <v/>
      </c>
      <c r="G339" s="243" t="str">
        <f t="shared" si="13"/>
        <v/>
      </c>
    </row>
    <row r="340" spans="1:7" x14ac:dyDescent="0.25">
      <c r="A340" s="215" t="s">
        <v>1943</v>
      </c>
      <c r="B340" s="230" t="s">
        <v>1944</v>
      </c>
      <c r="E340" s="218"/>
      <c r="F340" s="243" t="str">
        <f t="shared" si="12"/>
        <v/>
      </c>
      <c r="G340" s="243" t="str">
        <f t="shared" si="13"/>
        <v/>
      </c>
    </row>
    <row r="341" spans="1:7" x14ac:dyDescent="0.25">
      <c r="A341" s="215" t="s">
        <v>1945</v>
      </c>
      <c r="B341" s="230" t="s">
        <v>1946</v>
      </c>
      <c r="E341" s="218"/>
      <c r="F341" s="243" t="str">
        <f t="shared" si="12"/>
        <v/>
      </c>
      <c r="G341" s="243" t="str">
        <f t="shared" si="13"/>
        <v/>
      </c>
    </row>
    <row r="342" spans="1:7" x14ac:dyDescent="0.25">
      <c r="A342" s="215" t="s">
        <v>1947</v>
      </c>
      <c r="B342" s="215" t="s">
        <v>1900</v>
      </c>
      <c r="E342" s="175"/>
      <c r="F342" s="243" t="str">
        <f t="shared" si="12"/>
        <v/>
      </c>
      <c r="G342" s="243" t="str">
        <f t="shared" si="13"/>
        <v/>
      </c>
    </row>
    <row r="343" spans="1:7" x14ac:dyDescent="0.25">
      <c r="A343" s="215" t="s">
        <v>1948</v>
      </c>
      <c r="B343" s="230" t="s">
        <v>64</v>
      </c>
      <c r="C343" s="215">
        <f>SUM(C333:C341)</f>
        <v>0</v>
      </c>
      <c r="D343" s="215">
        <f>SUM(D333:D341)</f>
        <v>0</v>
      </c>
      <c r="E343" s="218"/>
      <c r="F343" s="282">
        <f>SUM(F333:F342)</f>
        <v>0</v>
      </c>
      <c r="G343" s="282">
        <f>SUM(G333:G342)</f>
        <v>0</v>
      </c>
    </row>
    <row r="344" spans="1:7" x14ac:dyDescent="0.25">
      <c r="A344" s="215" t="s">
        <v>1949</v>
      </c>
      <c r="B344" s="230"/>
      <c r="E344" s="218"/>
      <c r="F344" s="218"/>
      <c r="G344" s="218"/>
    </row>
    <row r="345" spans="1:7" x14ac:dyDescent="0.25">
      <c r="A345" s="233"/>
      <c r="B345" s="233" t="s">
        <v>1950</v>
      </c>
      <c r="C345" s="233" t="s">
        <v>50</v>
      </c>
      <c r="D345" s="233" t="s">
        <v>1880</v>
      </c>
      <c r="E345" s="233"/>
      <c r="F345" s="233" t="s">
        <v>435</v>
      </c>
      <c r="G345" s="233" t="s">
        <v>1881</v>
      </c>
    </row>
    <row r="346" spans="1:7" x14ac:dyDescent="0.25">
      <c r="A346" s="215" t="s">
        <v>1951</v>
      </c>
      <c r="B346" s="230" t="s">
        <v>1952</v>
      </c>
      <c r="E346" s="218"/>
      <c r="F346" s="243" t="str">
        <f>IF($C$353=0,"",IF(C346="[For completion]","",C346/$C$353))</f>
        <v/>
      </c>
      <c r="G346" s="243" t="str">
        <f>IF($D$353=0,"",IF(D346="[For completion]","",D346/$D$353))</f>
        <v/>
      </c>
    </row>
    <row r="347" spans="1:7" x14ac:dyDescent="0.25">
      <c r="A347" s="215" t="s">
        <v>1953</v>
      </c>
      <c r="B347" s="293" t="s">
        <v>1954</v>
      </c>
      <c r="E347" s="218"/>
      <c r="F347" s="243" t="str">
        <f t="shared" ref="F347:F352" si="14">IF($C$353=0,"",IF(C347="[For completion]","",C347/$C$353))</f>
        <v/>
      </c>
      <c r="G347" s="243" t="str">
        <f t="shared" ref="G347:G352" si="15">IF($D$353=0,"",IF(D347="[For completion]","",D347/$D$353))</f>
        <v/>
      </c>
    </row>
    <row r="348" spans="1:7" x14ac:dyDescent="0.25">
      <c r="A348" s="215" t="s">
        <v>1955</v>
      </c>
      <c r="B348" s="230" t="s">
        <v>1956</v>
      </c>
      <c r="E348" s="218"/>
      <c r="F348" s="243" t="str">
        <f t="shared" si="14"/>
        <v/>
      </c>
      <c r="G348" s="243" t="str">
        <f t="shared" si="15"/>
        <v/>
      </c>
    </row>
    <row r="349" spans="1:7" x14ac:dyDescent="0.25">
      <c r="A349" s="215" t="s">
        <v>1957</v>
      </c>
      <c r="B349" s="230" t="s">
        <v>1958</v>
      </c>
      <c r="E349" s="218"/>
      <c r="F349" s="243" t="str">
        <f t="shared" si="14"/>
        <v/>
      </c>
      <c r="G349" s="243" t="str">
        <f t="shared" si="15"/>
        <v/>
      </c>
    </row>
    <row r="350" spans="1:7" x14ac:dyDescent="0.25">
      <c r="A350" s="215" t="s">
        <v>1959</v>
      </c>
      <c r="B350" s="230" t="s">
        <v>1960</v>
      </c>
      <c r="E350" s="218"/>
      <c r="F350" s="243" t="str">
        <f t="shared" si="14"/>
        <v/>
      </c>
      <c r="G350" s="243" t="str">
        <f t="shared" si="15"/>
        <v/>
      </c>
    </row>
    <row r="351" spans="1:7" x14ac:dyDescent="0.25">
      <c r="A351" s="215" t="s">
        <v>1961</v>
      </c>
      <c r="B351" s="230" t="s">
        <v>1962</v>
      </c>
      <c r="E351" s="218"/>
      <c r="F351" s="243" t="str">
        <f t="shared" si="14"/>
        <v/>
      </c>
      <c r="G351" s="243" t="str">
        <f t="shared" si="15"/>
        <v/>
      </c>
    </row>
    <row r="352" spans="1:7" x14ac:dyDescent="0.25">
      <c r="A352" s="215" t="s">
        <v>1963</v>
      </c>
      <c r="B352" s="230" t="s">
        <v>1964</v>
      </c>
      <c r="E352" s="218"/>
      <c r="F352" s="243" t="str">
        <f t="shared" si="14"/>
        <v/>
      </c>
      <c r="G352" s="243" t="str">
        <f t="shared" si="15"/>
        <v/>
      </c>
    </row>
    <row r="353" spans="1:7" x14ac:dyDescent="0.25">
      <c r="A353" s="215" t="s">
        <v>1965</v>
      </c>
      <c r="B353" s="230" t="s">
        <v>64</v>
      </c>
      <c r="C353" s="215">
        <f>SUM(C346:C352)</f>
        <v>0</v>
      </c>
      <c r="D353" s="215">
        <f>SUM(D346:D352)</f>
        <v>0</v>
      </c>
      <c r="E353" s="218"/>
      <c r="F353" s="282">
        <f>SUM(F346:F352)</f>
        <v>0</v>
      </c>
      <c r="G353" s="282">
        <f>SUM(G346:G352)</f>
        <v>0</v>
      </c>
    </row>
    <row r="354" spans="1:7" x14ac:dyDescent="0.25">
      <c r="A354" s="215" t="s">
        <v>1966</v>
      </c>
      <c r="B354" s="230"/>
      <c r="E354" s="218"/>
      <c r="F354" s="218"/>
      <c r="G354" s="218"/>
    </row>
    <row r="355" spans="1:7" x14ac:dyDescent="0.25">
      <c r="A355" s="233"/>
      <c r="B355" s="233" t="s">
        <v>1967</v>
      </c>
      <c r="C355" s="233" t="s">
        <v>50</v>
      </c>
      <c r="D355" s="233" t="s">
        <v>1880</v>
      </c>
      <c r="E355" s="233"/>
      <c r="F355" s="233" t="s">
        <v>435</v>
      </c>
      <c r="G355" s="233" t="s">
        <v>1881</v>
      </c>
    </row>
    <row r="356" spans="1:7" x14ac:dyDescent="0.25">
      <c r="A356" s="215" t="s">
        <v>1968</v>
      </c>
      <c r="B356" s="230" t="s">
        <v>1969</v>
      </c>
      <c r="E356" s="218"/>
      <c r="F356" s="243" t="str">
        <f>IF($C$360=0,"",IF(C356="[For completion]","",C356/$C$360))</f>
        <v/>
      </c>
      <c r="G356" s="243" t="str">
        <f>IF($D$360=0,"",IF(D356="[For completion]","",D356/$D$360))</f>
        <v/>
      </c>
    </row>
    <row r="357" spans="1:7" x14ac:dyDescent="0.25">
      <c r="A357" s="215" t="s">
        <v>1970</v>
      </c>
      <c r="B357" s="293" t="s">
        <v>1971</v>
      </c>
      <c r="E357" s="218"/>
      <c r="F357" s="243" t="str">
        <f t="shared" ref="F357:F359" si="16">IF($C$360=0,"",IF(C357="[For completion]","",C357/$C$360))</f>
        <v/>
      </c>
      <c r="G357" s="243" t="str">
        <f t="shared" ref="G357:G359" si="17">IF($D$360=0,"",IF(D357="[For completion]","",D357/$D$360))</f>
        <v/>
      </c>
    </row>
    <row r="358" spans="1:7" x14ac:dyDescent="0.25">
      <c r="A358" s="215" t="s">
        <v>1972</v>
      </c>
      <c r="B358" s="230" t="s">
        <v>1964</v>
      </c>
      <c r="E358" s="218"/>
      <c r="F358" s="243" t="str">
        <f t="shared" si="16"/>
        <v/>
      </c>
      <c r="G358" s="243" t="str">
        <f t="shared" si="17"/>
        <v/>
      </c>
    </row>
    <row r="359" spans="1:7" x14ac:dyDescent="0.25">
      <c r="A359" s="215" t="s">
        <v>1973</v>
      </c>
      <c r="B359" s="215" t="s">
        <v>1900</v>
      </c>
      <c r="E359" s="218"/>
      <c r="F359" s="243" t="str">
        <f t="shared" si="16"/>
        <v/>
      </c>
      <c r="G359" s="243" t="str">
        <f t="shared" si="17"/>
        <v/>
      </c>
    </row>
    <row r="360" spans="1:7" x14ac:dyDescent="0.25">
      <c r="A360" s="215" t="s">
        <v>1974</v>
      </c>
      <c r="B360" s="230" t="s">
        <v>64</v>
      </c>
      <c r="C360" s="215">
        <f>SUM(C356:C359)</f>
        <v>0</v>
      </c>
      <c r="D360" s="215">
        <f>SUM(D356:D359)</f>
        <v>0</v>
      </c>
      <c r="E360" s="218"/>
      <c r="F360" s="282">
        <f>SUM(F356:F359)</f>
        <v>0</v>
      </c>
      <c r="G360" s="282">
        <f>SUM(G356:G359)</f>
        <v>0</v>
      </c>
    </row>
    <row r="361" spans="1:7" hidden="1" outlineLevel="1" x14ac:dyDescent="0.25">
      <c r="A361" s="215" t="s">
        <v>1968</v>
      </c>
      <c r="B361" s="230"/>
      <c r="E361" s="218"/>
      <c r="F361" s="218"/>
      <c r="G361" s="218"/>
    </row>
    <row r="362" spans="1:7" hidden="1" outlineLevel="1" x14ac:dyDescent="0.25">
      <c r="A362" s="215" t="s">
        <v>1970</v>
      </c>
      <c r="C362" s="241"/>
      <c r="E362" s="209"/>
      <c r="F362" s="209"/>
    </row>
    <row r="363" spans="1:7" hidden="1" outlineLevel="1" x14ac:dyDescent="0.25">
      <c r="A363" s="215" t="s">
        <v>1972</v>
      </c>
      <c r="C363" s="241"/>
      <c r="E363" s="209"/>
      <c r="F363" s="209"/>
    </row>
    <row r="364" spans="1:7" hidden="1" outlineLevel="1" x14ac:dyDescent="0.25">
      <c r="A364" s="215" t="s">
        <v>1973</v>
      </c>
      <c r="C364" s="241"/>
      <c r="E364" s="209"/>
      <c r="F364" s="209"/>
    </row>
    <row r="365" spans="1:7" hidden="1" outlineLevel="1" x14ac:dyDescent="0.25">
      <c r="A365" s="215" t="s">
        <v>1974</v>
      </c>
      <c r="C365" s="241"/>
      <c r="E365" s="209"/>
      <c r="F365" s="209"/>
    </row>
    <row r="366" spans="1:7" hidden="1" outlineLevel="1" x14ac:dyDescent="0.25">
      <c r="A366" s="215" t="s">
        <v>1975</v>
      </c>
      <c r="C366" s="241"/>
      <c r="E366" s="209"/>
      <c r="F366" s="209"/>
    </row>
    <row r="367" spans="1:7" hidden="1" outlineLevel="1" x14ac:dyDescent="0.25">
      <c r="A367" s="215" t="s">
        <v>1976</v>
      </c>
      <c r="C367" s="241"/>
      <c r="E367" s="209"/>
      <c r="F367" s="209"/>
    </row>
    <row r="368" spans="1:7" hidden="1" outlineLevel="1" x14ac:dyDescent="0.25">
      <c r="A368" s="215" t="s">
        <v>1977</v>
      </c>
      <c r="C368" s="241"/>
      <c r="E368" s="209"/>
      <c r="F368" s="209"/>
    </row>
    <row r="369" spans="1:6" hidden="1" outlineLevel="1" x14ac:dyDescent="0.25">
      <c r="A369" s="215" t="s">
        <v>1978</v>
      </c>
      <c r="C369" s="241"/>
      <c r="E369" s="209"/>
      <c r="F369" s="209"/>
    </row>
    <row r="370" spans="1:6" hidden="1" outlineLevel="1" x14ac:dyDescent="0.25">
      <c r="A370" s="215" t="s">
        <v>1979</v>
      </c>
      <c r="C370" s="241"/>
      <c r="E370" s="209"/>
      <c r="F370" s="209"/>
    </row>
    <row r="371" spans="1:6" hidden="1" outlineLevel="1" x14ac:dyDescent="0.25">
      <c r="A371" s="215" t="s">
        <v>1980</v>
      </c>
      <c r="C371" s="241"/>
      <c r="E371" s="209"/>
      <c r="F371" s="209"/>
    </row>
    <row r="372" spans="1:6" hidden="1" outlineLevel="1" x14ac:dyDescent="0.25">
      <c r="A372" s="215" t="s">
        <v>1981</v>
      </c>
      <c r="C372" s="241"/>
      <c r="E372" s="209"/>
      <c r="F372" s="209"/>
    </row>
    <row r="373" spans="1:6" hidden="1" outlineLevel="1" x14ac:dyDescent="0.25">
      <c r="A373" s="215" t="s">
        <v>1982</v>
      </c>
      <c r="C373" s="241"/>
      <c r="E373" s="209"/>
      <c r="F373" s="209"/>
    </row>
    <row r="374" spans="1:6" hidden="1" outlineLevel="1" x14ac:dyDescent="0.25">
      <c r="A374" s="215" t="s">
        <v>1983</v>
      </c>
      <c r="C374" s="241"/>
      <c r="E374" s="209"/>
      <c r="F374" s="209"/>
    </row>
    <row r="375" spans="1:6" hidden="1" outlineLevel="1" x14ac:dyDescent="0.25">
      <c r="A375" s="215" t="s">
        <v>1984</v>
      </c>
      <c r="C375" s="241"/>
      <c r="E375" s="209"/>
      <c r="F375" s="209"/>
    </row>
    <row r="376" spans="1:6" hidden="1" outlineLevel="1" x14ac:dyDescent="0.25">
      <c r="A376" s="215" t="s">
        <v>1985</v>
      </c>
      <c r="C376" s="241"/>
      <c r="E376" s="209"/>
      <c r="F376" s="209"/>
    </row>
    <row r="377" spans="1:6" hidden="1" outlineLevel="1" x14ac:dyDescent="0.25">
      <c r="A377" s="215" t="s">
        <v>1986</v>
      </c>
      <c r="C377" s="241"/>
      <c r="E377" s="209"/>
      <c r="F377" s="209"/>
    </row>
    <row r="378" spans="1:6" hidden="1" outlineLevel="1" x14ac:dyDescent="0.25">
      <c r="A378" s="215" t="s">
        <v>1987</v>
      </c>
      <c r="C378" s="241"/>
      <c r="E378" s="209"/>
      <c r="F378" s="209"/>
    </row>
    <row r="379" spans="1:6" hidden="1" outlineLevel="1" x14ac:dyDescent="0.25">
      <c r="A379" s="215" t="s">
        <v>1988</v>
      </c>
      <c r="C379" s="241"/>
      <c r="E379" s="209"/>
      <c r="F379" s="209"/>
    </row>
    <row r="380" spans="1:6" hidden="1" outlineLevel="1" x14ac:dyDescent="0.25">
      <c r="A380" s="215" t="s">
        <v>1989</v>
      </c>
      <c r="C380" s="241"/>
      <c r="E380" s="209"/>
      <c r="F380" s="209"/>
    </row>
    <row r="381" spans="1:6" hidden="1" outlineLevel="1" x14ac:dyDescent="0.25">
      <c r="A381" s="215" t="s">
        <v>1990</v>
      </c>
      <c r="C381" s="241"/>
      <c r="E381" s="209"/>
      <c r="F381" s="209"/>
    </row>
    <row r="382" spans="1:6" hidden="1" outlineLevel="1" x14ac:dyDescent="0.25">
      <c r="A382" s="215" t="s">
        <v>1991</v>
      </c>
      <c r="C382" s="241"/>
      <c r="E382" s="209"/>
      <c r="F382" s="209"/>
    </row>
    <row r="383" spans="1:6" hidden="1" outlineLevel="1" x14ac:dyDescent="0.25">
      <c r="A383" s="215" t="s">
        <v>1992</v>
      </c>
      <c r="C383" s="241"/>
      <c r="E383" s="209"/>
      <c r="F383" s="209"/>
    </row>
    <row r="384" spans="1:6" hidden="1" outlineLevel="1" x14ac:dyDescent="0.25">
      <c r="A384" s="215" t="s">
        <v>1993</v>
      </c>
      <c r="C384" s="241"/>
      <c r="E384" s="209"/>
      <c r="F384" s="209"/>
    </row>
    <row r="385" spans="1:6" hidden="1" outlineLevel="1" x14ac:dyDescent="0.25">
      <c r="A385" s="215" t="s">
        <v>1994</v>
      </c>
      <c r="C385" s="241"/>
      <c r="E385" s="209"/>
      <c r="F385" s="209"/>
    </row>
    <row r="386" spans="1:6" hidden="1" outlineLevel="1" x14ac:dyDescent="0.25">
      <c r="A386" s="215" t="s">
        <v>1995</v>
      </c>
      <c r="C386" s="241"/>
      <c r="E386" s="209"/>
      <c r="F386" s="209"/>
    </row>
    <row r="387" spans="1:6" hidden="1" outlineLevel="1" x14ac:dyDescent="0.25">
      <c r="A387" s="215" t="s">
        <v>1996</v>
      </c>
      <c r="C387" s="241"/>
      <c r="E387" s="209"/>
      <c r="F387" s="209"/>
    </row>
    <row r="388" spans="1:6" hidden="1" outlineLevel="1" x14ac:dyDescent="0.25">
      <c r="A388" s="215" t="s">
        <v>1997</v>
      </c>
      <c r="C388" s="241"/>
      <c r="E388" s="209"/>
      <c r="F388" s="209"/>
    </row>
    <row r="389" spans="1:6" hidden="1" outlineLevel="1" x14ac:dyDescent="0.25">
      <c r="A389" s="215" t="s">
        <v>1998</v>
      </c>
      <c r="C389" s="241"/>
      <c r="E389" s="209"/>
      <c r="F389" s="209"/>
    </row>
    <row r="390" spans="1:6" hidden="1" outlineLevel="1" x14ac:dyDescent="0.25">
      <c r="A390" s="215" t="s">
        <v>1999</v>
      </c>
      <c r="C390" s="241"/>
      <c r="E390" s="209"/>
      <c r="F390" s="209"/>
    </row>
    <row r="391" spans="1:6" hidden="1" outlineLevel="1" x14ac:dyDescent="0.25">
      <c r="A391" s="215" t="s">
        <v>2000</v>
      </c>
      <c r="C391" s="241"/>
      <c r="E391" s="209"/>
      <c r="F391" s="209"/>
    </row>
    <row r="392" spans="1:6" hidden="1" outlineLevel="1" x14ac:dyDescent="0.25">
      <c r="A392" s="215" t="s">
        <v>2001</v>
      </c>
      <c r="C392" s="241"/>
      <c r="E392" s="209"/>
      <c r="F392" s="209"/>
    </row>
    <row r="393" spans="1:6" hidden="1" outlineLevel="1" x14ac:dyDescent="0.25">
      <c r="A393" s="215" t="s">
        <v>2002</v>
      </c>
      <c r="C393" s="241"/>
      <c r="E393" s="209"/>
      <c r="F393" s="209"/>
    </row>
    <row r="394" spans="1:6" hidden="1" outlineLevel="1" x14ac:dyDescent="0.25">
      <c r="A394" s="215" t="s">
        <v>2003</v>
      </c>
      <c r="C394" s="241"/>
      <c r="E394" s="209"/>
      <c r="F394" s="209"/>
    </row>
    <row r="395" spans="1:6" hidden="1" outlineLevel="1" x14ac:dyDescent="0.25">
      <c r="A395" s="215" t="s">
        <v>2004</v>
      </c>
      <c r="C395" s="241"/>
      <c r="E395" s="209"/>
      <c r="F395" s="209"/>
    </row>
    <row r="396" spans="1:6" hidden="1" outlineLevel="1" x14ac:dyDescent="0.25">
      <c r="A396" s="215" t="s">
        <v>2005</v>
      </c>
      <c r="C396" s="241"/>
      <c r="E396" s="209"/>
      <c r="F396" s="209"/>
    </row>
    <row r="397" spans="1:6" hidden="1" outlineLevel="1" x14ac:dyDescent="0.25">
      <c r="A397" s="215" t="s">
        <v>2006</v>
      </c>
      <c r="C397" s="241"/>
      <c r="E397" s="209"/>
      <c r="F397" s="209"/>
    </row>
    <row r="398" spans="1:6" hidden="1" outlineLevel="1" x14ac:dyDescent="0.25">
      <c r="A398" s="215" t="s">
        <v>2007</v>
      </c>
      <c r="C398" s="241"/>
      <c r="E398" s="209"/>
      <c r="F398" s="209"/>
    </row>
    <row r="399" spans="1:6" hidden="1" outlineLevel="1" x14ac:dyDescent="0.25">
      <c r="A399" s="215" t="s">
        <v>2008</v>
      </c>
      <c r="C399" s="241"/>
      <c r="E399" s="209"/>
      <c r="F399" s="209"/>
    </row>
    <row r="400" spans="1:6" hidden="1" outlineLevel="1" x14ac:dyDescent="0.25">
      <c r="A400" s="215" t="s">
        <v>2009</v>
      </c>
      <c r="C400" s="241"/>
      <c r="E400" s="209"/>
      <c r="F400" s="209"/>
    </row>
    <row r="401" spans="1:7" hidden="1" outlineLevel="1" x14ac:dyDescent="0.25">
      <c r="A401" s="215" t="s">
        <v>2010</v>
      </c>
      <c r="C401" s="241"/>
      <c r="E401" s="209"/>
      <c r="F401" s="209"/>
    </row>
    <row r="402" spans="1:7" hidden="1" outlineLevel="1" x14ac:dyDescent="0.25">
      <c r="A402" s="215" t="s">
        <v>2011</v>
      </c>
      <c r="C402" s="241"/>
      <c r="E402" s="209"/>
      <c r="F402" s="209"/>
    </row>
    <row r="403" spans="1:7" hidden="1" outlineLevel="1" x14ac:dyDescent="0.25">
      <c r="A403" s="215" t="s">
        <v>2012</v>
      </c>
      <c r="C403" s="241"/>
      <c r="E403" s="209"/>
      <c r="F403" s="209"/>
    </row>
    <row r="404" spans="1:7" hidden="1" outlineLevel="1" x14ac:dyDescent="0.25">
      <c r="A404" s="215" t="s">
        <v>2013</v>
      </c>
      <c r="C404" s="241"/>
      <c r="E404" s="209"/>
      <c r="F404" s="209"/>
    </row>
    <row r="405" spans="1:7" hidden="1" outlineLevel="1" x14ac:dyDescent="0.25">
      <c r="A405" s="215" t="s">
        <v>2014</v>
      </c>
      <c r="C405" s="241"/>
      <c r="E405" s="209"/>
      <c r="F405" s="209"/>
    </row>
    <row r="406" spans="1:7" hidden="1" outlineLevel="1" x14ac:dyDescent="0.25">
      <c r="A406" s="215" t="s">
        <v>2015</v>
      </c>
      <c r="C406" s="241"/>
      <c r="E406" s="209"/>
      <c r="F406" s="209"/>
    </row>
    <row r="407" spans="1:7" hidden="1" outlineLevel="1" x14ac:dyDescent="0.25">
      <c r="A407" s="215" t="s">
        <v>2016</v>
      </c>
      <c r="C407" s="241"/>
      <c r="E407" s="209"/>
      <c r="F407" s="209"/>
    </row>
    <row r="408" spans="1:7" hidden="1" outlineLevel="1" x14ac:dyDescent="0.25">
      <c r="A408" s="215" t="s">
        <v>2017</v>
      </c>
      <c r="C408" s="241"/>
      <c r="E408" s="209"/>
      <c r="F408" s="209"/>
    </row>
    <row r="409" spans="1:7" hidden="1" outlineLevel="1" x14ac:dyDescent="0.25">
      <c r="A409" s="215" t="s">
        <v>2018</v>
      </c>
      <c r="C409" s="241"/>
      <c r="E409" s="209"/>
      <c r="F409" s="209"/>
    </row>
    <row r="410" spans="1:7" hidden="1" outlineLevel="1" x14ac:dyDescent="0.25">
      <c r="A410" s="215" t="s">
        <v>2019</v>
      </c>
      <c r="C410" s="241"/>
      <c r="E410" s="209"/>
      <c r="F410" s="209"/>
    </row>
    <row r="411" spans="1:7" ht="18.75" collapsed="1" x14ac:dyDescent="0.25">
      <c r="A411" s="287"/>
      <c r="B411" s="288" t="s">
        <v>2020</v>
      </c>
      <c r="C411" s="287"/>
      <c r="D411" s="287"/>
      <c r="E411" s="287"/>
      <c r="F411" s="289"/>
      <c r="G411" s="289"/>
    </row>
    <row r="412" spans="1:7" x14ac:dyDescent="0.25">
      <c r="A412" s="232"/>
      <c r="B412" s="239" t="s">
        <v>2021</v>
      </c>
      <c r="C412" s="232" t="s">
        <v>614</v>
      </c>
      <c r="D412" s="232" t="s">
        <v>615</v>
      </c>
      <c r="E412" s="232"/>
      <c r="F412" s="232" t="s">
        <v>436</v>
      </c>
      <c r="G412" s="232" t="s">
        <v>616</v>
      </c>
    </row>
    <row r="413" spans="1:7" x14ac:dyDescent="0.25">
      <c r="A413" s="215" t="s">
        <v>2022</v>
      </c>
      <c r="B413" s="215" t="s">
        <v>618</v>
      </c>
      <c r="C413" s="236" t="s">
        <v>1851</v>
      </c>
      <c r="D413" s="226"/>
      <c r="E413" s="226"/>
      <c r="F413" s="254"/>
      <c r="G413" s="254"/>
    </row>
    <row r="414" spans="1:7" x14ac:dyDescent="0.25">
      <c r="A414" s="226"/>
      <c r="D414" s="226"/>
      <c r="E414" s="226"/>
      <c r="F414" s="254"/>
      <c r="G414" s="254"/>
    </row>
    <row r="415" spans="1:7" x14ac:dyDescent="0.25">
      <c r="B415" s="215" t="s">
        <v>619</v>
      </c>
      <c r="D415" s="226"/>
      <c r="E415" s="226"/>
      <c r="F415" s="254"/>
      <c r="G415" s="254"/>
    </row>
    <row r="416" spans="1:7" x14ac:dyDescent="0.25">
      <c r="A416" s="215" t="s">
        <v>2023</v>
      </c>
      <c r="B416" s="230" t="s">
        <v>553</v>
      </c>
      <c r="C416" s="236" t="s">
        <v>1851</v>
      </c>
      <c r="D416" s="291" t="s">
        <v>1851</v>
      </c>
      <c r="E416" s="226"/>
      <c r="F416" s="243" t="str">
        <f t="shared" ref="F416:F439" si="18">IF($C$440=0,"",IF(C416="[for completion]","",C416/$C$440))</f>
        <v/>
      </c>
      <c r="G416" s="243" t="str">
        <f t="shared" ref="G416:G439" si="19">IF($D$440=0,"",IF(D416="[for completion]","",D416/$D$440))</f>
        <v/>
      </c>
    </row>
    <row r="417" spans="1:7" x14ac:dyDescent="0.25">
      <c r="A417" s="215" t="s">
        <v>2024</v>
      </c>
      <c r="B417" s="230" t="s">
        <v>553</v>
      </c>
      <c r="C417" s="236" t="s">
        <v>1851</v>
      </c>
      <c r="D417" s="291" t="s">
        <v>1851</v>
      </c>
      <c r="E417" s="226"/>
      <c r="F417" s="243" t="str">
        <f t="shared" si="18"/>
        <v/>
      </c>
      <c r="G417" s="243" t="str">
        <f t="shared" si="19"/>
        <v/>
      </c>
    </row>
    <row r="418" spans="1:7" x14ac:dyDescent="0.25">
      <c r="A418" s="215" t="s">
        <v>2025</v>
      </c>
      <c r="B418" s="230" t="s">
        <v>553</v>
      </c>
      <c r="C418" s="236" t="s">
        <v>1851</v>
      </c>
      <c r="D418" s="291" t="s">
        <v>1851</v>
      </c>
      <c r="E418" s="226"/>
      <c r="F418" s="243" t="str">
        <f t="shared" si="18"/>
        <v/>
      </c>
      <c r="G418" s="243" t="str">
        <f t="shared" si="19"/>
        <v/>
      </c>
    </row>
    <row r="419" spans="1:7" x14ac:dyDescent="0.25">
      <c r="A419" s="215" t="s">
        <v>2026</v>
      </c>
      <c r="B419" s="230" t="s">
        <v>553</v>
      </c>
      <c r="C419" s="236" t="s">
        <v>1851</v>
      </c>
      <c r="D419" s="291" t="s">
        <v>1851</v>
      </c>
      <c r="E419" s="226"/>
      <c r="F419" s="243" t="str">
        <f t="shared" si="18"/>
        <v/>
      </c>
      <c r="G419" s="243" t="str">
        <f t="shared" si="19"/>
        <v/>
      </c>
    </row>
    <row r="420" spans="1:7" x14ac:dyDescent="0.25">
      <c r="A420" s="215" t="s">
        <v>2027</v>
      </c>
      <c r="B420" s="230" t="s">
        <v>553</v>
      </c>
      <c r="C420" s="236" t="s">
        <v>1851</v>
      </c>
      <c r="D420" s="291" t="s">
        <v>1851</v>
      </c>
      <c r="E420" s="226"/>
      <c r="F420" s="243" t="str">
        <f t="shared" si="18"/>
        <v/>
      </c>
      <c r="G420" s="243" t="str">
        <f t="shared" si="19"/>
        <v/>
      </c>
    </row>
    <row r="421" spans="1:7" x14ac:dyDescent="0.25">
      <c r="A421" s="215" t="s">
        <v>2028</v>
      </c>
      <c r="B421" s="230" t="s">
        <v>553</v>
      </c>
      <c r="C421" s="236" t="s">
        <v>1851</v>
      </c>
      <c r="D421" s="291" t="s">
        <v>1851</v>
      </c>
      <c r="E421" s="226"/>
      <c r="F421" s="243" t="str">
        <f t="shared" si="18"/>
        <v/>
      </c>
      <c r="G421" s="243" t="str">
        <f t="shared" si="19"/>
        <v/>
      </c>
    </row>
    <row r="422" spans="1:7" x14ac:dyDescent="0.25">
      <c r="A422" s="215" t="s">
        <v>2029</v>
      </c>
      <c r="B422" s="230" t="s">
        <v>553</v>
      </c>
      <c r="C422" s="236" t="s">
        <v>1851</v>
      </c>
      <c r="D422" s="291" t="s">
        <v>1851</v>
      </c>
      <c r="E422" s="226"/>
      <c r="F422" s="243" t="str">
        <f t="shared" si="18"/>
        <v/>
      </c>
      <c r="G422" s="243" t="str">
        <f t="shared" si="19"/>
        <v/>
      </c>
    </row>
    <row r="423" spans="1:7" x14ac:dyDescent="0.25">
      <c r="A423" s="215" t="s">
        <v>2030</v>
      </c>
      <c r="B423" s="230" t="s">
        <v>553</v>
      </c>
      <c r="C423" s="236" t="s">
        <v>1851</v>
      </c>
      <c r="D423" s="291" t="s">
        <v>1851</v>
      </c>
      <c r="E423" s="226"/>
      <c r="F423" s="243" t="str">
        <f t="shared" si="18"/>
        <v/>
      </c>
      <c r="G423" s="243" t="str">
        <f t="shared" si="19"/>
        <v/>
      </c>
    </row>
    <row r="424" spans="1:7" x14ac:dyDescent="0.25">
      <c r="A424" s="215" t="s">
        <v>2031</v>
      </c>
      <c r="B424" s="230" t="s">
        <v>553</v>
      </c>
      <c r="C424" s="236" t="s">
        <v>1851</v>
      </c>
      <c r="D424" s="291" t="s">
        <v>1851</v>
      </c>
      <c r="E424" s="226"/>
      <c r="F424" s="243" t="str">
        <f t="shared" si="18"/>
        <v/>
      </c>
      <c r="G424" s="243" t="str">
        <f t="shared" si="19"/>
        <v/>
      </c>
    </row>
    <row r="425" spans="1:7" x14ac:dyDescent="0.25">
      <c r="A425" s="215" t="s">
        <v>2032</v>
      </c>
      <c r="B425" s="230" t="s">
        <v>553</v>
      </c>
      <c r="C425" s="236" t="s">
        <v>1851</v>
      </c>
      <c r="D425" s="291" t="s">
        <v>1851</v>
      </c>
      <c r="E425" s="230"/>
      <c r="F425" s="243" t="str">
        <f t="shared" si="18"/>
        <v/>
      </c>
      <c r="G425" s="243" t="str">
        <f t="shared" si="19"/>
        <v/>
      </c>
    </row>
    <row r="426" spans="1:7" x14ac:dyDescent="0.25">
      <c r="A426" s="215" t="s">
        <v>2033</v>
      </c>
      <c r="B426" s="230" t="s">
        <v>553</v>
      </c>
      <c r="C426" s="236" t="s">
        <v>1851</v>
      </c>
      <c r="D426" s="291" t="s">
        <v>1851</v>
      </c>
      <c r="E426" s="230"/>
      <c r="F426" s="243" t="str">
        <f t="shared" si="18"/>
        <v/>
      </c>
      <c r="G426" s="243" t="str">
        <f t="shared" si="19"/>
        <v/>
      </c>
    </row>
    <row r="427" spans="1:7" x14ac:dyDescent="0.25">
      <c r="A427" s="215" t="s">
        <v>2034</v>
      </c>
      <c r="B427" s="230" t="s">
        <v>553</v>
      </c>
      <c r="C427" s="236" t="s">
        <v>1851</v>
      </c>
      <c r="D427" s="291" t="s">
        <v>1851</v>
      </c>
      <c r="E427" s="230"/>
      <c r="F427" s="243" t="str">
        <f t="shared" si="18"/>
        <v/>
      </c>
      <c r="G427" s="243" t="str">
        <f t="shared" si="19"/>
        <v/>
      </c>
    </row>
    <row r="428" spans="1:7" x14ac:dyDescent="0.25">
      <c r="A428" s="215" t="s">
        <v>2035</v>
      </c>
      <c r="B428" s="230" t="s">
        <v>553</v>
      </c>
      <c r="C428" s="236" t="s">
        <v>1851</v>
      </c>
      <c r="D428" s="291" t="s">
        <v>1851</v>
      </c>
      <c r="E428" s="230"/>
      <c r="F428" s="243" t="str">
        <f t="shared" si="18"/>
        <v/>
      </c>
      <c r="G428" s="243" t="str">
        <f t="shared" si="19"/>
        <v/>
      </c>
    </row>
    <row r="429" spans="1:7" x14ac:dyDescent="0.25">
      <c r="A429" s="215" t="s">
        <v>2036</v>
      </c>
      <c r="B429" s="230" t="s">
        <v>553</v>
      </c>
      <c r="C429" s="236" t="s">
        <v>1851</v>
      </c>
      <c r="D429" s="291" t="s">
        <v>1851</v>
      </c>
      <c r="E429" s="230"/>
      <c r="F429" s="243" t="str">
        <f t="shared" si="18"/>
        <v/>
      </c>
      <c r="G429" s="243" t="str">
        <f t="shared" si="19"/>
        <v/>
      </c>
    </row>
    <row r="430" spans="1:7" x14ac:dyDescent="0.25">
      <c r="A430" s="215" t="s">
        <v>2037</v>
      </c>
      <c r="B430" s="230" t="s">
        <v>553</v>
      </c>
      <c r="C430" s="236" t="s">
        <v>1851</v>
      </c>
      <c r="D430" s="291" t="s">
        <v>1851</v>
      </c>
      <c r="E430" s="230"/>
      <c r="F430" s="243" t="str">
        <f t="shared" si="18"/>
        <v/>
      </c>
      <c r="G430" s="243" t="str">
        <f t="shared" si="19"/>
        <v/>
      </c>
    </row>
    <row r="431" spans="1:7" x14ac:dyDescent="0.25">
      <c r="A431" s="215" t="s">
        <v>2038</v>
      </c>
      <c r="B431" s="230" t="s">
        <v>553</v>
      </c>
      <c r="C431" s="236" t="s">
        <v>1851</v>
      </c>
      <c r="D431" s="291" t="s">
        <v>1851</v>
      </c>
      <c r="F431" s="243" t="str">
        <f t="shared" si="18"/>
        <v/>
      </c>
      <c r="G431" s="243" t="str">
        <f t="shared" si="19"/>
        <v/>
      </c>
    </row>
    <row r="432" spans="1:7" x14ac:dyDescent="0.25">
      <c r="A432" s="215" t="s">
        <v>2039</v>
      </c>
      <c r="B432" s="230" t="s">
        <v>553</v>
      </c>
      <c r="C432" s="236" t="s">
        <v>1851</v>
      </c>
      <c r="D432" s="291" t="s">
        <v>1851</v>
      </c>
      <c r="E432" s="240"/>
      <c r="F432" s="243" t="str">
        <f t="shared" si="18"/>
        <v/>
      </c>
      <c r="G432" s="243" t="str">
        <f t="shared" si="19"/>
        <v/>
      </c>
    </row>
    <row r="433" spans="1:7" x14ac:dyDescent="0.25">
      <c r="A433" s="215" t="s">
        <v>2040</v>
      </c>
      <c r="B433" s="230" t="s">
        <v>553</v>
      </c>
      <c r="C433" s="236" t="s">
        <v>1851</v>
      </c>
      <c r="D433" s="291" t="s">
        <v>1851</v>
      </c>
      <c r="E433" s="240"/>
      <c r="F433" s="243" t="str">
        <f t="shared" si="18"/>
        <v/>
      </c>
      <c r="G433" s="243" t="str">
        <f t="shared" si="19"/>
        <v/>
      </c>
    </row>
    <row r="434" spans="1:7" x14ac:dyDescent="0.25">
      <c r="A434" s="215" t="s">
        <v>2041</v>
      </c>
      <c r="B434" s="230" t="s">
        <v>553</v>
      </c>
      <c r="C434" s="236" t="s">
        <v>1851</v>
      </c>
      <c r="D434" s="291" t="s">
        <v>1851</v>
      </c>
      <c r="E434" s="240"/>
      <c r="F434" s="243" t="str">
        <f t="shared" si="18"/>
        <v/>
      </c>
      <c r="G434" s="243" t="str">
        <f t="shared" si="19"/>
        <v/>
      </c>
    </row>
    <row r="435" spans="1:7" x14ac:dyDescent="0.25">
      <c r="A435" s="215" t="s">
        <v>2042</v>
      </c>
      <c r="B435" s="230" t="s">
        <v>553</v>
      </c>
      <c r="C435" s="236" t="s">
        <v>1851</v>
      </c>
      <c r="D435" s="291" t="s">
        <v>1851</v>
      </c>
      <c r="E435" s="240"/>
      <c r="F435" s="243" t="str">
        <f t="shared" si="18"/>
        <v/>
      </c>
      <c r="G435" s="243" t="str">
        <f t="shared" si="19"/>
        <v/>
      </c>
    </row>
    <row r="436" spans="1:7" x14ac:dyDescent="0.25">
      <c r="A436" s="215" t="s">
        <v>2043</v>
      </c>
      <c r="B436" s="230" t="s">
        <v>553</v>
      </c>
      <c r="C436" s="236" t="s">
        <v>1851</v>
      </c>
      <c r="D436" s="291" t="s">
        <v>1851</v>
      </c>
      <c r="E436" s="240"/>
      <c r="F436" s="243" t="str">
        <f t="shared" si="18"/>
        <v/>
      </c>
      <c r="G436" s="243" t="str">
        <f t="shared" si="19"/>
        <v/>
      </c>
    </row>
    <row r="437" spans="1:7" x14ac:dyDescent="0.25">
      <c r="A437" s="215" t="s">
        <v>2044</v>
      </c>
      <c r="B437" s="230" t="s">
        <v>553</v>
      </c>
      <c r="C437" s="236" t="s">
        <v>1851</v>
      </c>
      <c r="D437" s="291" t="s">
        <v>1851</v>
      </c>
      <c r="E437" s="240"/>
      <c r="F437" s="243" t="str">
        <f t="shared" si="18"/>
        <v/>
      </c>
      <c r="G437" s="243" t="str">
        <f t="shared" si="19"/>
        <v/>
      </c>
    </row>
    <row r="438" spans="1:7" x14ac:dyDescent="0.25">
      <c r="A438" s="215" t="s">
        <v>2045</v>
      </c>
      <c r="B438" s="230" t="s">
        <v>553</v>
      </c>
      <c r="C438" s="236" t="s">
        <v>1851</v>
      </c>
      <c r="D438" s="291" t="s">
        <v>1851</v>
      </c>
      <c r="E438" s="240"/>
      <c r="F438" s="243" t="str">
        <f t="shared" si="18"/>
        <v/>
      </c>
      <c r="G438" s="243" t="str">
        <f t="shared" si="19"/>
        <v/>
      </c>
    </row>
    <row r="439" spans="1:7" x14ac:dyDescent="0.25">
      <c r="A439" s="215" t="s">
        <v>2046</v>
      </c>
      <c r="B439" s="230" t="s">
        <v>553</v>
      </c>
      <c r="C439" s="236" t="s">
        <v>1851</v>
      </c>
      <c r="D439" s="291" t="s">
        <v>1851</v>
      </c>
      <c r="E439" s="240"/>
      <c r="F439" s="243" t="str">
        <f t="shared" si="18"/>
        <v/>
      </c>
      <c r="G439" s="243" t="str">
        <f t="shared" si="19"/>
        <v/>
      </c>
    </row>
    <row r="440" spans="1:7" x14ac:dyDescent="0.25">
      <c r="A440" s="215" t="s">
        <v>2047</v>
      </c>
      <c r="B440" s="230" t="s">
        <v>64</v>
      </c>
      <c r="C440" s="246">
        <f>SUM(C416:C439)</f>
        <v>0</v>
      </c>
      <c r="D440" s="242">
        <f>SUM(D416:D439)</f>
        <v>0</v>
      </c>
      <c r="E440" s="240"/>
      <c r="F440" s="247">
        <f>SUM(F416:F439)</f>
        <v>0</v>
      </c>
      <c r="G440" s="247">
        <f>SUM(G416:G439)</f>
        <v>0</v>
      </c>
    </row>
    <row r="441" spans="1:7" x14ac:dyDescent="0.25">
      <c r="A441" s="232"/>
      <c r="B441" s="232" t="s">
        <v>2048</v>
      </c>
      <c r="C441" s="232" t="s">
        <v>614</v>
      </c>
      <c r="D441" s="232" t="s">
        <v>615</v>
      </c>
      <c r="E441" s="232"/>
      <c r="F441" s="232" t="s">
        <v>436</v>
      </c>
      <c r="G441" s="232" t="s">
        <v>616</v>
      </c>
    </row>
    <row r="442" spans="1:7" x14ac:dyDescent="0.25">
      <c r="A442" s="215" t="s">
        <v>2049</v>
      </c>
      <c r="B442" s="215" t="s">
        <v>647</v>
      </c>
      <c r="C442" s="241" t="s">
        <v>1851</v>
      </c>
      <c r="G442" s="215"/>
    </row>
    <row r="443" spans="1:7" x14ac:dyDescent="0.25">
      <c r="G443" s="215"/>
    </row>
    <row r="444" spans="1:7" x14ac:dyDescent="0.25">
      <c r="B444" s="230" t="s">
        <v>648</v>
      </c>
      <c r="G444" s="215"/>
    </row>
    <row r="445" spans="1:7" x14ac:dyDescent="0.25">
      <c r="A445" s="215" t="s">
        <v>2050</v>
      </c>
      <c r="B445" s="215" t="s">
        <v>650</v>
      </c>
      <c r="C445" s="236" t="s">
        <v>1851</v>
      </c>
      <c r="D445" s="291" t="s">
        <v>1851</v>
      </c>
      <c r="F445" s="243" t="str">
        <f>IF($C$453=0,"",IF(C445="[for completion]","",C445/$C$453))</f>
        <v/>
      </c>
      <c r="G445" s="243" t="str">
        <f>IF($D$453=0,"",IF(D445="[for completion]","",D445/$D$453))</f>
        <v/>
      </c>
    </row>
    <row r="446" spans="1:7" x14ac:dyDescent="0.25">
      <c r="A446" s="215" t="s">
        <v>2051</v>
      </c>
      <c r="B446" s="215" t="s">
        <v>652</v>
      </c>
      <c r="C446" s="236" t="s">
        <v>1851</v>
      </c>
      <c r="D446" s="291" t="s">
        <v>1851</v>
      </c>
      <c r="F446" s="243" t="str">
        <f t="shared" ref="F446:F459" si="20">IF($C$453=0,"",IF(C446="[for completion]","",C446/$C$453))</f>
        <v/>
      </c>
      <c r="G446" s="243" t="str">
        <f t="shared" ref="G446:G459" si="21">IF($D$453=0,"",IF(D446="[for completion]","",D446/$D$453))</f>
        <v/>
      </c>
    </row>
    <row r="447" spans="1:7" x14ac:dyDescent="0.25">
      <c r="A447" s="215" t="s">
        <v>2052</v>
      </c>
      <c r="B447" s="215" t="s">
        <v>654</v>
      </c>
      <c r="C447" s="236" t="s">
        <v>1851</v>
      </c>
      <c r="D447" s="291" t="s">
        <v>1851</v>
      </c>
      <c r="F447" s="243" t="str">
        <f t="shared" si="20"/>
        <v/>
      </c>
      <c r="G447" s="243" t="str">
        <f t="shared" si="21"/>
        <v/>
      </c>
    </row>
    <row r="448" spans="1:7" x14ac:dyDescent="0.25">
      <c r="A448" s="215" t="s">
        <v>2053</v>
      </c>
      <c r="B448" s="215" t="s">
        <v>656</v>
      </c>
      <c r="C448" s="236" t="s">
        <v>1851</v>
      </c>
      <c r="D448" s="291" t="s">
        <v>1851</v>
      </c>
      <c r="F448" s="243" t="str">
        <f t="shared" si="20"/>
        <v/>
      </c>
      <c r="G448" s="243" t="str">
        <f t="shared" si="21"/>
        <v/>
      </c>
    </row>
    <row r="449" spans="1:7" x14ac:dyDescent="0.25">
      <c r="A449" s="215" t="s">
        <v>2054</v>
      </c>
      <c r="B449" s="215" t="s">
        <v>658</v>
      </c>
      <c r="C449" s="236" t="s">
        <v>1851</v>
      </c>
      <c r="D449" s="291" t="s">
        <v>1851</v>
      </c>
      <c r="F449" s="243" t="str">
        <f t="shared" si="20"/>
        <v/>
      </c>
      <c r="G449" s="243" t="str">
        <f t="shared" si="21"/>
        <v/>
      </c>
    </row>
    <row r="450" spans="1:7" x14ac:dyDescent="0.25">
      <c r="A450" s="215" t="s">
        <v>2055</v>
      </c>
      <c r="B450" s="215" t="s">
        <v>660</v>
      </c>
      <c r="C450" s="236" t="s">
        <v>1851</v>
      </c>
      <c r="D450" s="291" t="s">
        <v>1851</v>
      </c>
      <c r="F450" s="243" t="str">
        <f t="shared" si="20"/>
        <v/>
      </c>
      <c r="G450" s="243" t="str">
        <f t="shared" si="21"/>
        <v/>
      </c>
    </row>
    <row r="451" spans="1:7" x14ac:dyDescent="0.25">
      <c r="A451" s="215" t="s">
        <v>2056</v>
      </c>
      <c r="B451" s="215" t="s">
        <v>662</v>
      </c>
      <c r="C451" s="236" t="s">
        <v>1851</v>
      </c>
      <c r="D451" s="291" t="s">
        <v>1851</v>
      </c>
      <c r="F451" s="243" t="str">
        <f t="shared" si="20"/>
        <v/>
      </c>
      <c r="G451" s="243" t="str">
        <f t="shared" si="21"/>
        <v/>
      </c>
    </row>
    <row r="452" spans="1:7" x14ac:dyDescent="0.25">
      <c r="A452" s="215" t="s">
        <v>2057</v>
      </c>
      <c r="B452" s="215" t="s">
        <v>664</v>
      </c>
      <c r="C452" s="236" t="s">
        <v>1851</v>
      </c>
      <c r="D452" s="291" t="s">
        <v>1851</v>
      </c>
      <c r="F452" s="243" t="str">
        <f t="shared" si="20"/>
        <v/>
      </c>
      <c r="G452" s="243" t="str">
        <f t="shared" si="21"/>
        <v/>
      </c>
    </row>
    <row r="453" spans="1:7" x14ac:dyDescent="0.25">
      <c r="A453" s="215" t="s">
        <v>2058</v>
      </c>
      <c r="B453" s="245" t="s">
        <v>64</v>
      </c>
      <c r="C453" s="236">
        <f>SUM(C445:C452)</f>
        <v>0</v>
      </c>
      <c r="D453" s="291">
        <f>SUM(D445:D452)</f>
        <v>0</v>
      </c>
      <c r="F453" s="241">
        <f>SUM(F445:F452)</f>
        <v>0</v>
      </c>
      <c r="G453" s="241">
        <f>SUM(G445:G452)</f>
        <v>0</v>
      </c>
    </row>
    <row r="454" spans="1:7" x14ac:dyDescent="0.25">
      <c r="A454" s="215" t="s">
        <v>2059</v>
      </c>
      <c r="B454" s="248" t="s">
        <v>667</v>
      </c>
      <c r="C454" s="236"/>
      <c r="D454" s="291"/>
      <c r="F454" s="243" t="str">
        <f t="shared" si="20"/>
        <v/>
      </c>
      <c r="G454" s="243" t="str">
        <f t="shared" si="21"/>
        <v/>
      </c>
    </row>
    <row r="455" spans="1:7" x14ac:dyDescent="0.25">
      <c r="A455" s="215" t="s">
        <v>2060</v>
      </c>
      <c r="B455" s="248" t="s">
        <v>669</v>
      </c>
      <c r="C455" s="236"/>
      <c r="D455" s="291"/>
      <c r="F455" s="243" t="str">
        <f t="shared" si="20"/>
        <v/>
      </c>
      <c r="G455" s="243" t="str">
        <f t="shared" si="21"/>
        <v/>
      </c>
    </row>
    <row r="456" spans="1:7" x14ac:dyDescent="0.25">
      <c r="A456" s="215" t="s">
        <v>2061</v>
      </c>
      <c r="B456" s="248" t="s">
        <v>671</v>
      </c>
      <c r="C456" s="236"/>
      <c r="D456" s="291"/>
      <c r="F456" s="243" t="str">
        <f t="shared" si="20"/>
        <v/>
      </c>
      <c r="G456" s="243" t="str">
        <f t="shared" si="21"/>
        <v/>
      </c>
    </row>
    <row r="457" spans="1:7" x14ac:dyDescent="0.25">
      <c r="A457" s="215" t="s">
        <v>2062</v>
      </c>
      <c r="B457" s="248" t="s">
        <v>673</v>
      </c>
      <c r="C457" s="236"/>
      <c r="D457" s="291"/>
      <c r="F457" s="243" t="str">
        <f t="shared" si="20"/>
        <v/>
      </c>
      <c r="G457" s="243" t="str">
        <f t="shared" si="21"/>
        <v/>
      </c>
    </row>
    <row r="458" spans="1:7" x14ac:dyDescent="0.25">
      <c r="A458" s="215" t="s">
        <v>2063</v>
      </c>
      <c r="B458" s="248" t="s">
        <v>675</v>
      </c>
      <c r="C458" s="236"/>
      <c r="D458" s="291"/>
      <c r="F458" s="243" t="str">
        <f t="shared" si="20"/>
        <v/>
      </c>
      <c r="G458" s="243" t="str">
        <f t="shared" si="21"/>
        <v/>
      </c>
    </row>
    <row r="459" spans="1:7" x14ac:dyDescent="0.25">
      <c r="A459" s="215" t="s">
        <v>2064</v>
      </c>
      <c r="B459" s="248" t="s">
        <v>677</v>
      </c>
      <c r="C459" s="236"/>
      <c r="D459" s="291"/>
      <c r="F459" s="243" t="str">
        <f t="shared" si="20"/>
        <v/>
      </c>
      <c r="G459" s="243" t="str">
        <f t="shared" si="21"/>
        <v/>
      </c>
    </row>
    <row r="460" spans="1:7" x14ac:dyDescent="0.25">
      <c r="A460" s="215" t="s">
        <v>2065</v>
      </c>
      <c r="B460" s="248"/>
      <c r="F460" s="244"/>
      <c r="G460" s="244"/>
    </row>
    <row r="461" spans="1:7" x14ac:dyDescent="0.25">
      <c r="A461" s="215" t="s">
        <v>2066</v>
      </c>
      <c r="B461" s="248"/>
      <c r="F461" s="244"/>
      <c r="G461" s="244"/>
    </row>
    <row r="462" spans="1:7" x14ac:dyDescent="0.25">
      <c r="A462" s="215" t="s">
        <v>2067</v>
      </c>
      <c r="B462" s="248"/>
      <c r="F462" s="240"/>
      <c r="G462" s="240"/>
    </row>
    <row r="463" spans="1:7" x14ac:dyDescent="0.25">
      <c r="A463" s="232"/>
      <c r="B463" s="232" t="s">
        <v>2068</v>
      </c>
      <c r="C463" s="232" t="s">
        <v>614</v>
      </c>
      <c r="D463" s="232" t="s">
        <v>615</v>
      </c>
      <c r="E463" s="232"/>
      <c r="F463" s="232" t="s">
        <v>436</v>
      </c>
      <c r="G463" s="232" t="s">
        <v>616</v>
      </c>
    </row>
    <row r="464" spans="1:7" x14ac:dyDescent="0.25">
      <c r="A464" s="215" t="s">
        <v>2069</v>
      </c>
      <c r="B464" s="215" t="s">
        <v>647</v>
      </c>
      <c r="C464" s="241" t="s">
        <v>1761</v>
      </c>
      <c r="G464" s="215"/>
    </row>
    <row r="465" spans="1:7" x14ac:dyDescent="0.25">
      <c r="G465" s="215"/>
    </row>
    <row r="466" spans="1:7" x14ac:dyDescent="0.25">
      <c r="B466" s="230" t="s">
        <v>648</v>
      </c>
      <c r="G466" s="215"/>
    </row>
    <row r="467" spans="1:7" x14ac:dyDescent="0.25">
      <c r="A467" s="215" t="s">
        <v>2070</v>
      </c>
      <c r="B467" s="215" t="s">
        <v>650</v>
      </c>
      <c r="C467" s="236" t="s">
        <v>1761</v>
      </c>
      <c r="D467" s="291" t="s">
        <v>1761</v>
      </c>
      <c r="F467" s="243" t="str">
        <f>IF($C$475=0,"",IF(C467="[Mark as ND1 if not relevant]","",C467/$C$475))</f>
        <v/>
      </c>
      <c r="G467" s="243" t="str">
        <f>IF($D$475=0,"",IF(D467="[Mark as ND1 if not relevant]","",D467/$D$475))</f>
        <v/>
      </c>
    </row>
    <row r="468" spans="1:7" x14ac:dyDescent="0.25">
      <c r="A468" s="215" t="s">
        <v>2071</v>
      </c>
      <c r="B468" s="215" t="s">
        <v>652</v>
      </c>
      <c r="C468" s="236" t="s">
        <v>1761</v>
      </c>
      <c r="D468" s="291" t="s">
        <v>1761</v>
      </c>
      <c r="F468" s="243" t="str">
        <f t="shared" ref="F468:F474" si="22">IF($C$475=0,"",IF(C468="[Mark as ND1 if not relevant]","",C468/$C$475))</f>
        <v/>
      </c>
      <c r="G468" s="243" t="str">
        <f t="shared" ref="G468:G474" si="23">IF($D$475=0,"",IF(D468="[Mark as ND1 if not relevant]","",D468/$D$475))</f>
        <v/>
      </c>
    </row>
    <row r="469" spans="1:7" x14ac:dyDescent="0.25">
      <c r="A469" s="215" t="s">
        <v>2072</v>
      </c>
      <c r="B469" s="215" t="s">
        <v>654</v>
      </c>
      <c r="C469" s="236" t="s">
        <v>1761</v>
      </c>
      <c r="D469" s="291" t="s">
        <v>1761</v>
      </c>
      <c r="F469" s="243" t="str">
        <f t="shared" si="22"/>
        <v/>
      </c>
      <c r="G469" s="243" t="str">
        <f t="shared" si="23"/>
        <v/>
      </c>
    </row>
    <row r="470" spans="1:7" x14ac:dyDescent="0.25">
      <c r="A470" s="215" t="s">
        <v>2073</v>
      </c>
      <c r="B470" s="215" t="s">
        <v>656</v>
      </c>
      <c r="C470" s="236" t="s">
        <v>1761</v>
      </c>
      <c r="D470" s="291" t="s">
        <v>1761</v>
      </c>
      <c r="F470" s="243" t="str">
        <f t="shared" si="22"/>
        <v/>
      </c>
      <c r="G470" s="243" t="str">
        <f t="shared" si="23"/>
        <v/>
      </c>
    </row>
    <row r="471" spans="1:7" x14ac:dyDescent="0.25">
      <c r="A471" s="215" t="s">
        <v>2074</v>
      </c>
      <c r="B471" s="215" t="s">
        <v>658</v>
      </c>
      <c r="C471" s="236" t="s">
        <v>1761</v>
      </c>
      <c r="D471" s="291" t="s">
        <v>1761</v>
      </c>
      <c r="F471" s="243" t="str">
        <f t="shared" si="22"/>
        <v/>
      </c>
      <c r="G471" s="243" t="str">
        <f t="shared" si="23"/>
        <v/>
      </c>
    </row>
    <row r="472" spans="1:7" x14ac:dyDescent="0.25">
      <c r="A472" s="215" t="s">
        <v>2075</v>
      </c>
      <c r="B472" s="215" t="s">
        <v>660</v>
      </c>
      <c r="C472" s="236" t="s">
        <v>1761</v>
      </c>
      <c r="D472" s="291" t="s">
        <v>1761</v>
      </c>
      <c r="F472" s="243" t="str">
        <f t="shared" si="22"/>
        <v/>
      </c>
      <c r="G472" s="243" t="str">
        <f t="shared" si="23"/>
        <v/>
      </c>
    </row>
    <row r="473" spans="1:7" x14ac:dyDescent="0.25">
      <c r="A473" s="215" t="s">
        <v>2076</v>
      </c>
      <c r="B473" s="215" t="s">
        <v>662</v>
      </c>
      <c r="C473" s="236" t="s">
        <v>1761</v>
      </c>
      <c r="D473" s="291" t="s">
        <v>1761</v>
      </c>
      <c r="F473" s="243" t="str">
        <f t="shared" si="22"/>
        <v/>
      </c>
      <c r="G473" s="243" t="str">
        <f t="shared" si="23"/>
        <v/>
      </c>
    </row>
    <row r="474" spans="1:7" x14ac:dyDescent="0.25">
      <c r="A474" s="215" t="s">
        <v>2077</v>
      </c>
      <c r="B474" s="215" t="s">
        <v>664</v>
      </c>
      <c r="C474" s="236" t="s">
        <v>1761</v>
      </c>
      <c r="D474" s="291" t="s">
        <v>1761</v>
      </c>
      <c r="F474" s="243" t="str">
        <f t="shared" si="22"/>
        <v/>
      </c>
      <c r="G474" s="243" t="str">
        <f t="shared" si="23"/>
        <v/>
      </c>
    </row>
    <row r="475" spans="1:7" x14ac:dyDescent="0.25">
      <c r="A475" s="215" t="s">
        <v>2078</v>
      </c>
      <c r="B475" s="245" t="s">
        <v>64</v>
      </c>
      <c r="C475" s="236">
        <f>SUM(C467:C474)</f>
        <v>0</v>
      </c>
      <c r="D475" s="291">
        <f>SUM(D467:D474)</f>
        <v>0</v>
      </c>
      <c r="F475" s="241">
        <f>SUM(F467:F474)</f>
        <v>0</v>
      </c>
      <c r="G475" s="241">
        <f>SUM(G467:G474)</f>
        <v>0</v>
      </c>
    </row>
    <row r="476" spans="1:7" x14ac:dyDescent="0.25">
      <c r="A476" s="215" t="s">
        <v>2079</v>
      </c>
      <c r="B476" s="248" t="s">
        <v>667</v>
      </c>
      <c r="C476" s="236"/>
      <c r="D476" s="291"/>
      <c r="F476" s="243" t="str">
        <f t="shared" ref="F476:F481" si="24">IF($C$475=0,"",IF(C476="[for completion]","",C476/$C$475))</f>
        <v/>
      </c>
      <c r="G476" s="243" t="str">
        <f t="shared" ref="G476:G481" si="25">IF($D$475=0,"",IF(D476="[for completion]","",D476/$D$475))</f>
        <v/>
      </c>
    </row>
    <row r="477" spans="1:7" x14ac:dyDescent="0.25">
      <c r="A477" s="215" t="s">
        <v>2080</v>
      </c>
      <c r="B477" s="248" t="s">
        <v>669</v>
      </c>
      <c r="C477" s="236"/>
      <c r="D477" s="291"/>
      <c r="F477" s="243" t="str">
        <f t="shared" si="24"/>
        <v/>
      </c>
      <c r="G477" s="243" t="str">
        <f t="shared" si="25"/>
        <v/>
      </c>
    </row>
    <row r="478" spans="1:7" x14ac:dyDescent="0.25">
      <c r="A478" s="215" t="s">
        <v>2081</v>
      </c>
      <c r="B478" s="248" t="s">
        <v>671</v>
      </c>
      <c r="C478" s="236"/>
      <c r="D478" s="291"/>
      <c r="F478" s="243" t="str">
        <f t="shared" si="24"/>
        <v/>
      </c>
      <c r="G478" s="243" t="str">
        <f t="shared" si="25"/>
        <v/>
      </c>
    </row>
    <row r="479" spans="1:7" x14ac:dyDescent="0.25">
      <c r="A479" s="215" t="s">
        <v>2082</v>
      </c>
      <c r="B479" s="248" t="s">
        <v>673</v>
      </c>
      <c r="C479" s="236"/>
      <c r="D479" s="291"/>
      <c r="F479" s="243" t="str">
        <f t="shared" si="24"/>
        <v/>
      </c>
      <c r="G479" s="243" t="str">
        <f t="shared" si="25"/>
        <v/>
      </c>
    </row>
    <row r="480" spans="1:7" x14ac:dyDescent="0.25">
      <c r="A480" s="215" t="s">
        <v>2083</v>
      </c>
      <c r="B480" s="248" t="s">
        <v>675</v>
      </c>
      <c r="C480" s="236"/>
      <c r="D480" s="291"/>
      <c r="F480" s="243" t="str">
        <f t="shared" si="24"/>
        <v/>
      </c>
      <c r="G480" s="243" t="str">
        <f t="shared" si="25"/>
        <v/>
      </c>
    </row>
    <row r="481" spans="1:7" x14ac:dyDescent="0.25">
      <c r="A481" s="215" t="s">
        <v>2084</v>
      </c>
      <c r="B481" s="248" t="s">
        <v>677</v>
      </c>
      <c r="C481" s="236"/>
      <c r="D481" s="291"/>
      <c r="F481" s="243" t="str">
        <f t="shared" si="24"/>
        <v/>
      </c>
      <c r="G481" s="243" t="str">
        <f t="shared" si="25"/>
        <v/>
      </c>
    </row>
    <row r="482" spans="1:7" x14ac:dyDescent="0.25">
      <c r="A482" s="215" t="s">
        <v>2085</v>
      </c>
      <c r="B482" s="248"/>
      <c r="F482" s="243"/>
      <c r="G482" s="243"/>
    </row>
    <row r="483" spans="1:7" x14ac:dyDescent="0.25">
      <c r="A483" s="215" t="s">
        <v>2086</v>
      </c>
      <c r="B483" s="248"/>
      <c r="F483" s="243"/>
      <c r="G483" s="243"/>
    </row>
    <row r="484" spans="1:7" x14ac:dyDescent="0.25">
      <c r="A484" s="215" t="s">
        <v>2087</v>
      </c>
      <c r="B484" s="248"/>
      <c r="F484" s="243"/>
      <c r="G484" s="241"/>
    </row>
    <row r="485" spans="1:7" x14ac:dyDescent="0.25">
      <c r="A485" s="232"/>
      <c r="B485" s="233" t="s">
        <v>2088</v>
      </c>
      <c r="C485" s="232" t="s">
        <v>738</v>
      </c>
      <c r="D485" s="232"/>
      <c r="E485" s="232"/>
      <c r="F485" s="232"/>
      <c r="G485" s="235"/>
    </row>
    <row r="486" spans="1:7" x14ac:dyDescent="0.25">
      <c r="A486" s="215" t="s">
        <v>2089</v>
      </c>
      <c r="B486" s="230" t="s">
        <v>739</v>
      </c>
      <c r="C486" s="241" t="s">
        <v>1851</v>
      </c>
      <c r="G486" s="215"/>
    </row>
    <row r="487" spans="1:7" x14ac:dyDescent="0.25">
      <c r="A487" s="215" t="s">
        <v>2090</v>
      </c>
      <c r="B487" s="230" t="s">
        <v>740</v>
      </c>
      <c r="C487" s="241" t="s">
        <v>1851</v>
      </c>
      <c r="G487" s="215"/>
    </row>
    <row r="488" spans="1:7" x14ac:dyDescent="0.25">
      <c r="A488" s="215" t="s">
        <v>2091</v>
      </c>
      <c r="B488" s="230" t="s">
        <v>741</v>
      </c>
      <c r="C488" s="241" t="s">
        <v>1851</v>
      </c>
      <c r="G488" s="215"/>
    </row>
    <row r="489" spans="1:7" x14ac:dyDescent="0.25">
      <c r="A489" s="215" t="s">
        <v>2092</v>
      </c>
      <c r="B489" s="230" t="s">
        <v>742</v>
      </c>
      <c r="C489" s="241" t="s">
        <v>1851</v>
      </c>
      <c r="G489" s="215"/>
    </row>
    <row r="490" spans="1:7" x14ac:dyDescent="0.25">
      <c r="A490" s="215" t="s">
        <v>2093</v>
      </c>
      <c r="B490" s="230" t="s">
        <v>743</v>
      </c>
      <c r="C490" s="241" t="s">
        <v>1851</v>
      </c>
      <c r="G490" s="215"/>
    </row>
    <row r="491" spans="1:7" x14ac:dyDescent="0.25">
      <c r="A491" s="215" t="s">
        <v>2094</v>
      </c>
      <c r="B491" s="230" t="s">
        <v>744</v>
      </c>
      <c r="C491" s="241" t="s">
        <v>1851</v>
      </c>
      <c r="G491" s="215"/>
    </row>
    <row r="492" spans="1:7" x14ac:dyDescent="0.25">
      <c r="A492" s="215" t="s">
        <v>2095</v>
      </c>
      <c r="B492" s="230" t="s">
        <v>745</v>
      </c>
      <c r="C492" s="241" t="s">
        <v>1851</v>
      </c>
      <c r="G492" s="215"/>
    </row>
    <row r="493" spans="1:7" x14ac:dyDescent="0.25">
      <c r="A493" s="215" t="s">
        <v>2096</v>
      </c>
      <c r="B493" s="230" t="s">
        <v>2097</v>
      </c>
      <c r="C493" s="241" t="s">
        <v>1851</v>
      </c>
      <c r="G493" s="215"/>
    </row>
    <row r="494" spans="1:7" x14ac:dyDescent="0.25">
      <c r="A494" s="215" t="s">
        <v>2098</v>
      </c>
      <c r="B494" s="230" t="s">
        <v>2099</v>
      </c>
      <c r="C494" s="241" t="s">
        <v>1851</v>
      </c>
      <c r="G494" s="215"/>
    </row>
    <row r="495" spans="1:7" x14ac:dyDescent="0.25">
      <c r="A495" s="215" t="s">
        <v>2100</v>
      </c>
      <c r="B495" s="230" t="s">
        <v>2101</v>
      </c>
      <c r="C495" s="241" t="s">
        <v>1851</v>
      </c>
      <c r="G495" s="215"/>
    </row>
    <row r="496" spans="1:7" x14ac:dyDescent="0.25">
      <c r="A496" s="215" t="s">
        <v>2102</v>
      </c>
      <c r="B496" s="230" t="s">
        <v>746</v>
      </c>
      <c r="C496" s="241" t="s">
        <v>1851</v>
      </c>
      <c r="G496" s="215"/>
    </row>
    <row r="497" spans="1:7" x14ac:dyDescent="0.25">
      <c r="A497" s="215" t="s">
        <v>2103</v>
      </c>
      <c r="B497" s="230" t="s">
        <v>747</v>
      </c>
      <c r="C497" s="241" t="s">
        <v>1851</v>
      </c>
      <c r="G497" s="215"/>
    </row>
    <row r="498" spans="1:7" x14ac:dyDescent="0.25">
      <c r="A498" s="215" t="s">
        <v>2104</v>
      </c>
      <c r="B498" s="230" t="s">
        <v>62</v>
      </c>
      <c r="C498" s="241" t="s">
        <v>1851</v>
      </c>
      <c r="G498" s="215"/>
    </row>
    <row r="499" spans="1:7" x14ac:dyDescent="0.25">
      <c r="A499" s="215" t="s">
        <v>2105</v>
      </c>
      <c r="B499" s="248" t="s">
        <v>2106</v>
      </c>
      <c r="C499" s="241"/>
      <c r="G499" s="215"/>
    </row>
    <row r="500" spans="1:7" x14ac:dyDescent="0.25">
      <c r="A500" s="215" t="s">
        <v>2107</v>
      </c>
      <c r="B500" s="248" t="s">
        <v>165</v>
      </c>
      <c r="C500" s="241"/>
      <c r="G500" s="215"/>
    </row>
    <row r="501" spans="1:7" x14ac:dyDescent="0.25">
      <c r="A501" s="215" t="s">
        <v>2108</v>
      </c>
      <c r="B501" s="248" t="s">
        <v>165</v>
      </c>
      <c r="C501" s="241"/>
      <c r="G501" s="215"/>
    </row>
    <row r="502" spans="1:7" x14ac:dyDescent="0.25">
      <c r="A502" s="215" t="s">
        <v>2109</v>
      </c>
      <c r="B502" s="248" t="s">
        <v>165</v>
      </c>
      <c r="C502" s="241"/>
      <c r="G502" s="215"/>
    </row>
    <row r="503" spans="1:7" x14ac:dyDescent="0.25">
      <c r="A503" s="215" t="s">
        <v>2110</v>
      </c>
      <c r="B503" s="248" t="s">
        <v>165</v>
      </c>
      <c r="C503" s="241"/>
      <c r="G503" s="215"/>
    </row>
    <row r="504" spans="1:7" x14ac:dyDescent="0.25">
      <c r="A504" s="215" t="s">
        <v>2111</v>
      </c>
      <c r="B504" s="248" t="s">
        <v>165</v>
      </c>
      <c r="C504" s="241"/>
      <c r="G504" s="215"/>
    </row>
    <row r="505" spans="1:7" x14ac:dyDescent="0.25">
      <c r="A505" s="215" t="s">
        <v>2112</v>
      </c>
      <c r="B505" s="248" t="s">
        <v>165</v>
      </c>
      <c r="C505" s="241"/>
      <c r="G505" s="215"/>
    </row>
    <row r="506" spans="1:7" x14ac:dyDescent="0.25">
      <c r="A506" s="215" t="s">
        <v>2113</v>
      </c>
      <c r="B506" s="248" t="s">
        <v>165</v>
      </c>
      <c r="C506" s="241"/>
      <c r="G506" s="215"/>
    </row>
    <row r="507" spans="1:7" x14ac:dyDescent="0.25">
      <c r="A507" s="215" t="s">
        <v>2114</v>
      </c>
      <c r="B507" s="248" t="s">
        <v>165</v>
      </c>
      <c r="C507" s="241"/>
      <c r="G507" s="215"/>
    </row>
    <row r="508" spans="1:7" x14ac:dyDescent="0.25">
      <c r="A508" s="215" t="s">
        <v>2115</v>
      </c>
      <c r="B508" s="248" t="s">
        <v>165</v>
      </c>
      <c r="C508" s="241"/>
      <c r="G508" s="215"/>
    </row>
    <row r="509" spans="1:7" x14ac:dyDescent="0.25">
      <c r="A509" s="215" t="s">
        <v>2116</v>
      </c>
      <c r="B509" s="248" t="s">
        <v>165</v>
      </c>
      <c r="C509" s="241"/>
      <c r="G509" s="215"/>
    </row>
    <row r="510" spans="1:7" x14ac:dyDescent="0.25">
      <c r="A510" s="215" t="s">
        <v>2117</v>
      </c>
      <c r="B510" s="248" t="s">
        <v>165</v>
      </c>
      <c r="C510" s="241"/>
    </row>
    <row r="511" spans="1:7" x14ac:dyDescent="0.25">
      <c r="A511" s="215" t="s">
        <v>2118</v>
      </c>
      <c r="B511" s="248" t="s">
        <v>165</v>
      </c>
      <c r="C511" s="241"/>
    </row>
    <row r="512" spans="1:7" x14ac:dyDescent="0.25">
      <c r="A512" s="215" t="s">
        <v>2119</v>
      </c>
      <c r="B512" s="248" t="s">
        <v>165</v>
      </c>
      <c r="C512" s="241"/>
    </row>
    <row r="513" spans="1:7" x14ac:dyDescent="0.25">
      <c r="A513" s="261"/>
      <c r="B513" s="261" t="s">
        <v>2120</v>
      </c>
      <c r="C513" s="232" t="s">
        <v>50</v>
      </c>
      <c r="D513" s="232" t="s">
        <v>2121</v>
      </c>
      <c r="E513" s="232"/>
      <c r="F513" s="232" t="s">
        <v>436</v>
      </c>
      <c r="G513" s="232" t="s">
        <v>2122</v>
      </c>
    </row>
    <row r="514" spans="1:7" x14ac:dyDescent="0.25">
      <c r="A514" s="215" t="s">
        <v>2123</v>
      </c>
      <c r="B514" s="230" t="s">
        <v>553</v>
      </c>
      <c r="C514" s="236" t="s">
        <v>1851</v>
      </c>
      <c r="D514" s="291" t="s">
        <v>1851</v>
      </c>
      <c r="E514" s="218"/>
      <c r="F514" s="243" t="str">
        <f>IF($C$532=0,"",IF(C514="[for completion]","",IF(C514="","",C514/$C$532)))</f>
        <v/>
      </c>
      <c r="G514" s="243" t="str">
        <f>IF($D$532=0,"",IF(D514="[for completion]","",IF(D514="","",D514/$D$532)))</f>
        <v/>
      </c>
    </row>
    <row r="515" spans="1:7" x14ac:dyDescent="0.25">
      <c r="A515" s="215" t="s">
        <v>2124</v>
      </c>
      <c r="B515" s="230" t="s">
        <v>553</v>
      </c>
      <c r="C515" s="236" t="s">
        <v>1851</v>
      </c>
      <c r="D515" s="291" t="s">
        <v>1851</v>
      </c>
      <c r="E515" s="218"/>
      <c r="F515" s="243" t="str">
        <f t="shared" ref="F515:F531" si="26">IF($C$532=0,"",IF(C515="[for completion]","",IF(C515="","",C515/$C$532)))</f>
        <v/>
      </c>
      <c r="G515" s="243" t="str">
        <f t="shared" ref="G515:G531" si="27">IF($D$532=0,"",IF(D515="[for completion]","",IF(D515="","",D515/$D$532)))</f>
        <v/>
      </c>
    </row>
    <row r="516" spans="1:7" x14ac:dyDescent="0.25">
      <c r="A516" s="215" t="s">
        <v>2125</v>
      </c>
      <c r="B516" s="230" t="s">
        <v>553</v>
      </c>
      <c r="C516" s="236" t="s">
        <v>1851</v>
      </c>
      <c r="D516" s="291" t="s">
        <v>1851</v>
      </c>
      <c r="E516" s="218"/>
      <c r="F516" s="243" t="str">
        <f t="shared" si="26"/>
        <v/>
      </c>
      <c r="G516" s="243" t="str">
        <f t="shared" si="27"/>
        <v/>
      </c>
    </row>
    <row r="517" spans="1:7" x14ac:dyDescent="0.25">
      <c r="A517" s="215" t="s">
        <v>2126</v>
      </c>
      <c r="B517" s="230" t="s">
        <v>553</v>
      </c>
      <c r="C517" s="236" t="s">
        <v>1851</v>
      </c>
      <c r="D517" s="291" t="s">
        <v>1851</v>
      </c>
      <c r="E517" s="218"/>
      <c r="F517" s="243" t="str">
        <f t="shared" si="26"/>
        <v/>
      </c>
      <c r="G517" s="243" t="str">
        <f t="shared" si="27"/>
        <v/>
      </c>
    </row>
    <row r="518" spans="1:7" x14ac:dyDescent="0.25">
      <c r="A518" s="215" t="s">
        <v>2127</v>
      </c>
      <c r="B518" s="230" t="s">
        <v>553</v>
      </c>
      <c r="C518" s="236" t="s">
        <v>1851</v>
      </c>
      <c r="D518" s="291" t="s">
        <v>1851</v>
      </c>
      <c r="E518" s="218"/>
      <c r="F518" s="243" t="str">
        <f t="shared" si="26"/>
        <v/>
      </c>
      <c r="G518" s="243" t="str">
        <f t="shared" si="27"/>
        <v/>
      </c>
    </row>
    <row r="519" spans="1:7" x14ac:dyDescent="0.25">
      <c r="A519" s="215" t="s">
        <v>2128</v>
      </c>
      <c r="B519" s="230" t="s">
        <v>553</v>
      </c>
      <c r="C519" s="236" t="s">
        <v>1851</v>
      </c>
      <c r="D519" s="291" t="s">
        <v>1851</v>
      </c>
      <c r="E519" s="218"/>
      <c r="F519" s="243" t="str">
        <f t="shared" si="26"/>
        <v/>
      </c>
      <c r="G519" s="243" t="str">
        <f t="shared" si="27"/>
        <v/>
      </c>
    </row>
    <row r="520" spans="1:7" x14ac:dyDescent="0.25">
      <c r="A520" s="215" t="s">
        <v>2129</v>
      </c>
      <c r="B520" s="230" t="s">
        <v>553</v>
      </c>
      <c r="C520" s="236" t="s">
        <v>1851</v>
      </c>
      <c r="D520" s="291" t="s">
        <v>1851</v>
      </c>
      <c r="E520" s="218"/>
      <c r="F520" s="243" t="str">
        <f t="shared" si="26"/>
        <v/>
      </c>
      <c r="G520" s="243" t="str">
        <f t="shared" si="27"/>
        <v/>
      </c>
    </row>
    <row r="521" spans="1:7" x14ac:dyDescent="0.25">
      <c r="A521" s="215" t="s">
        <v>2130</v>
      </c>
      <c r="B521" s="230" t="s">
        <v>553</v>
      </c>
      <c r="C521" s="236" t="s">
        <v>1851</v>
      </c>
      <c r="D521" s="291" t="s">
        <v>1851</v>
      </c>
      <c r="E521" s="218"/>
      <c r="F521" s="243" t="str">
        <f t="shared" si="26"/>
        <v/>
      </c>
      <c r="G521" s="243" t="str">
        <f t="shared" si="27"/>
        <v/>
      </c>
    </row>
    <row r="522" spans="1:7" x14ac:dyDescent="0.25">
      <c r="A522" s="215" t="s">
        <v>2131</v>
      </c>
      <c r="B522" s="230" t="s">
        <v>553</v>
      </c>
      <c r="C522" s="236" t="s">
        <v>1851</v>
      </c>
      <c r="D522" s="291" t="s">
        <v>1851</v>
      </c>
      <c r="E522" s="218"/>
      <c r="F522" s="243" t="str">
        <f t="shared" si="26"/>
        <v/>
      </c>
      <c r="G522" s="243" t="str">
        <f t="shared" si="27"/>
        <v/>
      </c>
    </row>
    <row r="523" spans="1:7" x14ac:dyDescent="0.25">
      <c r="A523" s="215" t="s">
        <v>2132</v>
      </c>
      <c r="B523" s="230" t="s">
        <v>553</v>
      </c>
      <c r="C523" s="236" t="s">
        <v>1851</v>
      </c>
      <c r="D523" s="291" t="s">
        <v>1851</v>
      </c>
      <c r="E523" s="218"/>
      <c r="F523" s="243" t="str">
        <f t="shared" si="26"/>
        <v/>
      </c>
      <c r="G523" s="243" t="str">
        <f t="shared" si="27"/>
        <v/>
      </c>
    </row>
    <row r="524" spans="1:7" x14ac:dyDescent="0.25">
      <c r="A524" s="215" t="s">
        <v>2133</v>
      </c>
      <c r="B524" s="230" t="s">
        <v>553</v>
      </c>
      <c r="C524" s="236" t="s">
        <v>1851</v>
      </c>
      <c r="D524" s="291" t="s">
        <v>1851</v>
      </c>
      <c r="E524" s="218"/>
      <c r="F524" s="243" t="str">
        <f t="shared" si="26"/>
        <v/>
      </c>
      <c r="G524" s="243" t="str">
        <f t="shared" si="27"/>
        <v/>
      </c>
    </row>
    <row r="525" spans="1:7" x14ac:dyDescent="0.25">
      <c r="A525" s="215" t="s">
        <v>2134</v>
      </c>
      <c r="B525" s="230" t="s">
        <v>553</v>
      </c>
      <c r="C525" s="236" t="s">
        <v>1851</v>
      </c>
      <c r="D525" s="291" t="s">
        <v>1851</v>
      </c>
      <c r="E525" s="218"/>
      <c r="F525" s="243" t="str">
        <f t="shared" si="26"/>
        <v/>
      </c>
      <c r="G525" s="243" t="str">
        <f t="shared" si="27"/>
        <v/>
      </c>
    </row>
    <row r="526" spans="1:7" x14ac:dyDescent="0.25">
      <c r="A526" s="215" t="s">
        <v>2135</v>
      </c>
      <c r="B526" s="230" t="s">
        <v>553</v>
      </c>
      <c r="C526" s="236" t="s">
        <v>1851</v>
      </c>
      <c r="D526" s="291" t="s">
        <v>1851</v>
      </c>
      <c r="E526" s="218"/>
      <c r="F526" s="243" t="str">
        <f t="shared" si="26"/>
        <v/>
      </c>
      <c r="G526" s="243" t="str">
        <f t="shared" si="27"/>
        <v/>
      </c>
    </row>
    <row r="527" spans="1:7" x14ac:dyDescent="0.25">
      <c r="A527" s="215" t="s">
        <v>2136</v>
      </c>
      <c r="B527" s="230" t="s">
        <v>553</v>
      </c>
      <c r="C527" s="236" t="s">
        <v>1851</v>
      </c>
      <c r="D527" s="291" t="s">
        <v>1851</v>
      </c>
      <c r="E527" s="218"/>
      <c r="F527" s="243" t="str">
        <f t="shared" si="26"/>
        <v/>
      </c>
      <c r="G527" s="243" t="str">
        <f t="shared" si="27"/>
        <v/>
      </c>
    </row>
    <row r="528" spans="1:7" x14ac:dyDescent="0.25">
      <c r="A528" s="215" t="s">
        <v>2137</v>
      </c>
      <c r="B528" s="230" t="s">
        <v>553</v>
      </c>
      <c r="C528" s="236" t="s">
        <v>1851</v>
      </c>
      <c r="D528" s="291" t="s">
        <v>1851</v>
      </c>
      <c r="E528" s="218"/>
      <c r="F528" s="243" t="str">
        <f t="shared" si="26"/>
        <v/>
      </c>
      <c r="G528" s="243" t="str">
        <f t="shared" si="27"/>
        <v/>
      </c>
    </row>
    <row r="529" spans="1:7" x14ac:dyDescent="0.25">
      <c r="A529" s="215" t="s">
        <v>2138</v>
      </c>
      <c r="B529" s="230" t="s">
        <v>553</v>
      </c>
      <c r="C529" s="236" t="s">
        <v>1851</v>
      </c>
      <c r="D529" s="291" t="s">
        <v>1851</v>
      </c>
      <c r="E529" s="218"/>
      <c r="F529" s="243" t="str">
        <f t="shared" si="26"/>
        <v/>
      </c>
      <c r="G529" s="243" t="str">
        <f t="shared" si="27"/>
        <v/>
      </c>
    </row>
    <row r="530" spans="1:7" x14ac:dyDescent="0.25">
      <c r="A530" s="215" t="s">
        <v>2139</v>
      </c>
      <c r="B530" s="230" t="s">
        <v>553</v>
      </c>
      <c r="C530" s="236" t="s">
        <v>1851</v>
      </c>
      <c r="D530" s="291" t="s">
        <v>1851</v>
      </c>
      <c r="E530" s="218"/>
      <c r="F530" s="243" t="str">
        <f t="shared" si="26"/>
        <v/>
      </c>
      <c r="G530" s="243" t="str">
        <f t="shared" si="27"/>
        <v/>
      </c>
    </row>
    <row r="531" spans="1:7" x14ac:dyDescent="0.25">
      <c r="A531" s="215" t="s">
        <v>2140</v>
      </c>
      <c r="B531" s="230" t="s">
        <v>1900</v>
      </c>
      <c r="C531" s="236" t="s">
        <v>1851</v>
      </c>
      <c r="D531" s="291" t="s">
        <v>1851</v>
      </c>
      <c r="E531" s="218"/>
      <c r="F531" s="243" t="str">
        <f t="shared" si="26"/>
        <v/>
      </c>
      <c r="G531" s="243" t="str">
        <f t="shared" si="27"/>
        <v/>
      </c>
    </row>
    <row r="532" spans="1:7" x14ac:dyDescent="0.25">
      <c r="A532" s="215" t="s">
        <v>2141</v>
      </c>
      <c r="B532" s="230" t="s">
        <v>64</v>
      </c>
      <c r="C532" s="236">
        <f>SUM(C514:C531)</f>
        <v>0</v>
      </c>
      <c r="D532" s="291">
        <f>SUM(D514:D531)</f>
        <v>0</v>
      </c>
      <c r="E532" s="218"/>
      <c r="F532" s="241">
        <f>SUM(F514:F531)</f>
        <v>0</v>
      </c>
      <c r="G532" s="241">
        <f>SUM(G514:G531)</f>
        <v>0</v>
      </c>
    </row>
    <row r="533" spans="1:7" x14ac:dyDescent="0.25">
      <c r="A533" s="215" t="s">
        <v>2142</v>
      </c>
      <c r="B533" s="230"/>
      <c r="E533" s="218"/>
      <c r="F533" s="218"/>
      <c r="G533" s="218"/>
    </row>
    <row r="534" spans="1:7" x14ac:dyDescent="0.25">
      <c r="A534" s="215" t="s">
        <v>2143</v>
      </c>
      <c r="B534" s="230"/>
      <c r="E534" s="218"/>
      <c r="F534" s="218"/>
      <c r="G534" s="218"/>
    </row>
    <row r="535" spans="1:7" x14ac:dyDescent="0.25">
      <c r="A535" s="215" t="s">
        <v>2144</v>
      </c>
      <c r="B535" s="230"/>
      <c r="E535" s="218"/>
      <c r="F535" s="218"/>
      <c r="G535" s="218"/>
    </row>
    <row r="536" spans="1:7" x14ac:dyDescent="0.25">
      <c r="A536" s="261"/>
      <c r="B536" s="233" t="s">
        <v>2145</v>
      </c>
      <c r="C536" s="232" t="s">
        <v>50</v>
      </c>
      <c r="D536" s="232" t="s">
        <v>2121</v>
      </c>
      <c r="E536" s="232"/>
      <c r="F536" s="232" t="s">
        <v>436</v>
      </c>
      <c r="G536" s="232" t="s">
        <v>2122</v>
      </c>
    </row>
    <row r="537" spans="1:7" x14ac:dyDescent="0.25">
      <c r="A537" s="215" t="s">
        <v>2146</v>
      </c>
      <c r="B537" s="230" t="s">
        <v>553</v>
      </c>
      <c r="C537" s="236" t="s">
        <v>1851</v>
      </c>
      <c r="D537" s="291" t="s">
        <v>1851</v>
      </c>
      <c r="E537" s="218"/>
      <c r="F537" s="243" t="str">
        <f>IF($C$555=0,"",IF(C537="[for completion]","",IF(C537="","",C537/$C$555)))</f>
        <v/>
      </c>
      <c r="G537" s="243" t="str">
        <f>IF($D$555=0,"",IF(D537="[for completion]","",IF(D537="","",D537/$D$555)))</f>
        <v/>
      </c>
    </row>
    <row r="538" spans="1:7" x14ac:dyDescent="0.25">
      <c r="A538" s="215" t="s">
        <v>2147</v>
      </c>
      <c r="B538" s="230" t="s">
        <v>553</v>
      </c>
      <c r="C538" s="236" t="s">
        <v>1851</v>
      </c>
      <c r="D538" s="291" t="s">
        <v>1851</v>
      </c>
      <c r="E538" s="218"/>
      <c r="F538" s="243" t="str">
        <f t="shared" ref="F538:F554" si="28">IF($C$555=0,"",IF(C538="[for completion]","",IF(C538="","",C538/$C$555)))</f>
        <v/>
      </c>
      <c r="G538" s="243" t="str">
        <f t="shared" ref="G538:G554" si="29">IF($D$555=0,"",IF(D538="[for completion]","",IF(D538="","",D538/$D$555)))</f>
        <v/>
      </c>
    </row>
    <row r="539" spans="1:7" x14ac:dyDescent="0.25">
      <c r="A539" s="215" t="s">
        <v>2148</v>
      </c>
      <c r="B539" s="230" t="s">
        <v>553</v>
      </c>
      <c r="C539" s="236" t="s">
        <v>1851</v>
      </c>
      <c r="D539" s="291" t="s">
        <v>1851</v>
      </c>
      <c r="E539" s="218"/>
      <c r="F539" s="243" t="str">
        <f t="shared" si="28"/>
        <v/>
      </c>
      <c r="G539" s="243" t="str">
        <f t="shared" si="29"/>
        <v/>
      </c>
    </row>
    <row r="540" spans="1:7" x14ac:dyDescent="0.25">
      <c r="A540" s="215" t="s">
        <v>2149</v>
      </c>
      <c r="B540" s="230" t="s">
        <v>553</v>
      </c>
      <c r="C540" s="236" t="s">
        <v>1851</v>
      </c>
      <c r="D540" s="291" t="s">
        <v>1851</v>
      </c>
      <c r="E540" s="218"/>
      <c r="F540" s="243" t="str">
        <f t="shared" si="28"/>
        <v/>
      </c>
      <c r="G540" s="243" t="str">
        <f t="shared" si="29"/>
        <v/>
      </c>
    </row>
    <row r="541" spans="1:7" x14ac:dyDescent="0.25">
      <c r="A541" s="215" t="s">
        <v>2150</v>
      </c>
      <c r="B541" s="230" t="s">
        <v>553</v>
      </c>
      <c r="C541" s="236" t="s">
        <v>1851</v>
      </c>
      <c r="D541" s="291" t="s">
        <v>1851</v>
      </c>
      <c r="E541" s="218"/>
      <c r="F541" s="243" t="str">
        <f t="shared" si="28"/>
        <v/>
      </c>
      <c r="G541" s="243" t="str">
        <f t="shared" si="29"/>
        <v/>
      </c>
    </row>
    <row r="542" spans="1:7" x14ac:dyDescent="0.25">
      <c r="A542" s="215" t="s">
        <v>2151</v>
      </c>
      <c r="B542" s="230" t="s">
        <v>553</v>
      </c>
      <c r="C542" s="236" t="s">
        <v>1851</v>
      </c>
      <c r="D542" s="291" t="s">
        <v>1851</v>
      </c>
      <c r="E542" s="218"/>
      <c r="F542" s="243" t="str">
        <f t="shared" si="28"/>
        <v/>
      </c>
      <c r="G542" s="243" t="str">
        <f t="shared" si="29"/>
        <v/>
      </c>
    </row>
    <row r="543" spans="1:7" x14ac:dyDescent="0.25">
      <c r="A543" s="215" t="s">
        <v>2152</v>
      </c>
      <c r="B543" s="230" t="s">
        <v>553</v>
      </c>
      <c r="C543" s="236" t="s">
        <v>1851</v>
      </c>
      <c r="D543" s="291" t="s">
        <v>1851</v>
      </c>
      <c r="E543" s="218"/>
      <c r="F543" s="243" t="str">
        <f t="shared" si="28"/>
        <v/>
      </c>
      <c r="G543" s="243" t="str">
        <f t="shared" si="29"/>
        <v/>
      </c>
    </row>
    <row r="544" spans="1:7" x14ac:dyDescent="0.25">
      <c r="A544" s="215" t="s">
        <v>2153</v>
      </c>
      <c r="B544" s="230" t="s">
        <v>553</v>
      </c>
      <c r="C544" s="236" t="s">
        <v>1851</v>
      </c>
      <c r="D544" s="291" t="s">
        <v>1851</v>
      </c>
      <c r="E544" s="218"/>
      <c r="F544" s="243" t="str">
        <f t="shared" si="28"/>
        <v/>
      </c>
      <c r="G544" s="243" t="str">
        <f t="shared" si="29"/>
        <v/>
      </c>
    </row>
    <row r="545" spans="1:7" x14ac:dyDescent="0.25">
      <c r="A545" s="215" t="s">
        <v>2154</v>
      </c>
      <c r="B545" s="230" t="s">
        <v>553</v>
      </c>
      <c r="C545" s="236" t="s">
        <v>1851</v>
      </c>
      <c r="D545" s="291" t="s">
        <v>1851</v>
      </c>
      <c r="E545" s="218"/>
      <c r="F545" s="243" t="str">
        <f t="shared" si="28"/>
        <v/>
      </c>
      <c r="G545" s="243" t="str">
        <f t="shared" si="29"/>
        <v/>
      </c>
    </row>
    <row r="546" spans="1:7" x14ac:dyDescent="0.25">
      <c r="A546" s="215" t="s">
        <v>2155</v>
      </c>
      <c r="B546" s="230" t="s">
        <v>553</v>
      </c>
      <c r="C546" s="236" t="s">
        <v>1851</v>
      </c>
      <c r="D546" s="291" t="s">
        <v>1851</v>
      </c>
      <c r="E546" s="218"/>
      <c r="F546" s="243" t="str">
        <f t="shared" si="28"/>
        <v/>
      </c>
      <c r="G546" s="243" t="str">
        <f t="shared" si="29"/>
        <v/>
      </c>
    </row>
    <row r="547" spans="1:7" x14ac:dyDescent="0.25">
      <c r="A547" s="215" t="s">
        <v>2156</v>
      </c>
      <c r="B547" s="230" t="s">
        <v>553</v>
      </c>
      <c r="C547" s="236" t="s">
        <v>1851</v>
      </c>
      <c r="D547" s="291" t="s">
        <v>1851</v>
      </c>
      <c r="E547" s="218"/>
      <c r="F547" s="243" t="str">
        <f t="shared" si="28"/>
        <v/>
      </c>
      <c r="G547" s="243" t="str">
        <f t="shared" si="29"/>
        <v/>
      </c>
    </row>
    <row r="548" spans="1:7" x14ac:dyDescent="0.25">
      <c r="A548" s="215" t="s">
        <v>2157</v>
      </c>
      <c r="B548" s="230" t="s">
        <v>553</v>
      </c>
      <c r="C548" s="236" t="s">
        <v>1851</v>
      </c>
      <c r="D548" s="291" t="s">
        <v>1851</v>
      </c>
      <c r="E548" s="218"/>
      <c r="F548" s="243" t="str">
        <f t="shared" si="28"/>
        <v/>
      </c>
      <c r="G548" s="243" t="str">
        <f t="shared" si="29"/>
        <v/>
      </c>
    </row>
    <row r="549" spans="1:7" x14ac:dyDescent="0.25">
      <c r="A549" s="215" t="s">
        <v>2158</v>
      </c>
      <c r="B549" s="230" t="s">
        <v>553</v>
      </c>
      <c r="C549" s="236" t="s">
        <v>1851</v>
      </c>
      <c r="D549" s="291" t="s">
        <v>1851</v>
      </c>
      <c r="E549" s="218"/>
      <c r="F549" s="243" t="str">
        <f t="shared" si="28"/>
        <v/>
      </c>
      <c r="G549" s="243" t="str">
        <f t="shared" si="29"/>
        <v/>
      </c>
    </row>
    <row r="550" spans="1:7" x14ac:dyDescent="0.25">
      <c r="A550" s="215" t="s">
        <v>2159</v>
      </c>
      <c r="B550" s="230" t="s">
        <v>553</v>
      </c>
      <c r="C550" s="236" t="s">
        <v>1851</v>
      </c>
      <c r="D550" s="291" t="s">
        <v>1851</v>
      </c>
      <c r="E550" s="218"/>
      <c r="F550" s="243" t="str">
        <f t="shared" si="28"/>
        <v/>
      </c>
      <c r="G550" s="243" t="str">
        <f t="shared" si="29"/>
        <v/>
      </c>
    </row>
    <row r="551" spans="1:7" x14ac:dyDescent="0.25">
      <c r="A551" s="215" t="s">
        <v>2160</v>
      </c>
      <c r="B551" s="230" t="s">
        <v>553</v>
      </c>
      <c r="C551" s="236" t="s">
        <v>1851</v>
      </c>
      <c r="D551" s="291" t="s">
        <v>1851</v>
      </c>
      <c r="E551" s="218"/>
      <c r="F551" s="243" t="str">
        <f t="shared" si="28"/>
        <v/>
      </c>
      <c r="G551" s="243" t="str">
        <f t="shared" si="29"/>
        <v/>
      </c>
    </row>
    <row r="552" spans="1:7" x14ac:dyDescent="0.25">
      <c r="A552" s="215" t="s">
        <v>2161</v>
      </c>
      <c r="B552" s="230" t="s">
        <v>553</v>
      </c>
      <c r="C552" s="236" t="s">
        <v>1851</v>
      </c>
      <c r="D552" s="291" t="s">
        <v>1851</v>
      </c>
      <c r="E552" s="218"/>
      <c r="F552" s="243" t="str">
        <f t="shared" si="28"/>
        <v/>
      </c>
      <c r="G552" s="243" t="str">
        <f t="shared" si="29"/>
        <v/>
      </c>
    </row>
    <row r="553" spans="1:7" x14ac:dyDescent="0.25">
      <c r="A553" s="215" t="s">
        <v>2162</v>
      </c>
      <c r="B553" s="230" t="s">
        <v>553</v>
      </c>
      <c r="C553" s="236" t="s">
        <v>1851</v>
      </c>
      <c r="D553" s="291" t="s">
        <v>1851</v>
      </c>
      <c r="E553" s="218"/>
      <c r="F553" s="243" t="str">
        <f t="shared" si="28"/>
        <v/>
      </c>
      <c r="G553" s="243" t="str">
        <f t="shared" si="29"/>
        <v/>
      </c>
    </row>
    <row r="554" spans="1:7" x14ac:dyDescent="0.25">
      <c r="A554" s="215" t="s">
        <v>2163</v>
      </c>
      <c r="B554" s="230" t="s">
        <v>1900</v>
      </c>
      <c r="C554" s="236" t="s">
        <v>1851</v>
      </c>
      <c r="D554" s="291" t="s">
        <v>1851</v>
      </c>
      <c r="E554" s="218"/>
      <c r="F554" s="243" t="str">
        <f t="shared" si="28"/>
        <v/>
      </c>
      <c r="G554" s="243" t="str">
        <f t="shared" si="29"/>
        <v/>
      </c>
    </row>
    <row r="555" spans="1:7" x14ac:dyDescent="0.25">
      <c r="A555" s="215" t="s">
        <v>2164</v>
      </c>
      <c r="B555" s="230" t="s">
        <v>64</v>
      </c>
      <c r="C555" s="236">
        <f>SUM(C537:C554)</f>
        <v>0</v>
      </c>
      <c r="D555" s="291">
        <f>SUM(D537:D554)</f>
        <v>0</v>
      </c>
      <c r="E555" s="218"/>
      <c r="F555" s="241">
        <f>SUM(F537:F554)</f>
        <v>0</v>
      </c>
      <c r="G555" s="241">
        <f>SUM(G537:G554)</f>
        <v>0</v>
      </c>
    </row>
    <row r="556" spans="1:7" x14ac:dyDescent="0.25">
      <c r="A556" s="215" t="s">
        <v>2165</v>
      </c>
      <c r="B556" s="230"/>
      <c r="E556" s="218"/>
      <c r="F556" s="218"/>
      <c r="G556" s="218"/>
    </row>
    <row r="557" spans="1:7" x14ac:dyDescent="0.25">
      <c r="A557" s="215" t="s">
        <v>2166</v>
      </c>
      <c r="B557" s="230"/>
      <c r="E557" s="218"/>
      <c r="F557" s="218"/>
      <c r="G557" s="218"/>
    </row>
    <row r="558" spans="1:7" x14ac:dyDescent="0.25">
      <c r="A558" s="215" t="s">
        <v>2167</v>
      </c>
      <c r="B558" s="230"/>
      <c r="E558" s="218"/>
      <c r="F558" s="218"/>
      <c r="G558" s="218"/>
    </row>
    <row r="559" spans="1:7" x14ac:dyDescent="0.25">
      <c r="A559" s="261"/>
      <c r="B559" s="261" t="s">
        <v>2168</v>
      </c>
      <c r="C559" s="232" t="s">
        <v>50</v>
      </c>
      <c r="D559" s="232" t="s">
        <v>2121</v>
      </c>
      <c r="E559" s="232"/>
      <c r="F559" s="232" t="s">
        <v>436</v>
      </c>
      <c r="G559" s="232" t="s">
        <v>2122</v>
      </c>
    </row>
    <row r="560" spans="1:7" x14ac:dyDescent="0.25">
      <c r="A560" s="215" t="s">
        <v>2169</v>
      </c>
      <c r="B560" s="230" t="s">
        <v>1930</v>
      </c>
      <c r="C560" s="236" t="s">
        <v>1851</v>
      </c>
      <c r="D560" s="291" t="s">
        <v>1851</v>
      </c>
      <c r="E560" s="218"/>
      <c r="F560" s="243" t="str">
        <f>IF($C$570=0,"",IF(C560="[for completion]","",IF(C560="","",C560/$C$570)))</f>
        <v/>
      </c>
      <c r="G560" s="243" t="str">
        <f>IF($D$570=0,"",IF(D560="[for completion]","",IF(D560="","",D560/$D$570)))</f>
        <v/>
      </c>
    </row>
    <row r="561" spans="1:7" x14ac:dyDescent="0.25">
      <c r="A561" s="215" t="s">
        <v>2170</v>
      </c>
      <c r="B561" s="230" t="s">
        <v>1932</v>
      </c>
      <c r="C561" s="236" t="s">
        <v>1851</v>
      </c>
      <c r="D561" s="291" t="s">
        <v>1851</v>
      </c>
      <c r="E561" s="218"/>
      <c r="F561" s="243" t="str">
        <f t="shared" ref="F561:F569" si="30">IF($C$570=0,"",IF(C561="[for completion]","",IF(C561="","",C561/$C$570)))</f>
        <v/>
      </c>
      <c r="G561" s="243" t="str">
        <f t="shared" ref="G561:G569" si="31">IF($D$570=0,"",IF(D561="[for completion]","",IF(D561="","",D561/$D$570)))</f>
        <v/>
      </c>
    </row>
    <row r="562" spans="1:7" x14ac:dyDescent="0.25">
      <c r="A562" s="215" t="s">
        <v>2171</v>
      </c>
      <c r="B562" s="230" t="s">
        <v>1934</v>
      </c>
      <c r="C562" s="236" t="s">
        <v>1851</v>
      </c>
      <c r="D562" s="291" t="s">
        <v>1851</v>
      </c>
      <c r="E562" s="218"/>
      <c r="F562" s="243" t="str">
        <f t="shared" si="30"/>
        <v/>
      </c>
      <c r="G562" s="243" t="str">
        <f t="shared" si="31"/>
        <v/>
      </c>
    </row>
    <row r="563" spans="1:7" x14ac:dyDescent="0.25">
      <c r="A563" s="215" t="s">
        <v>2172</v>
      </c>
      <c r="B563" s="230" t="s">
        <v>1936</v>
      </c>
      <c r="C563" s="236" t="s">
        <v>1851</v>
      </c>
      <c r="D563" s="291" t="s">
        <v>1851</v>
      </c>
      <c r="E563" s="218"/>
      <c r="F563" s="243" t="str">
        <f t="shared" si="30"/>
        <v/>
      </c>
      <c r="G563" s="243" t="str">
        <f t="shared" si="31"/>
        <v/>
      </c>
    </row>
    <row r="564" spans="1:7" x14ac:dyDescent="0.25">
      <c r="A564" s="215" t="s">
        <v>2173</v>
      </c>
      <c r="B564" s="230" t="s">
        <v>1938</v>
      </c>
      <c r="C564" s="236" t="s">
        <v>1851</v>
      </c>
      <c r="D564" s="291" t="s">
        <v>1851</v>
      </c>
      <c r="E564" s="218"/>
      <c r="F564" s="243" t="str">
        <f t="shared" si="30"/>
        <v/>
      </c>
      <c r="G564" s="243" t="str">
        <f t="shared" si="31"/>
        <v/>
      </c>
    </row>
    <row r="565" spans="1:7" x14ac:dyDescent="0.25">
      <c r="A565" s="215" t="s">
        <v>2174</v>
      </c>
      <c r="B565" s="230" t="s">
        <v>1940</v>
      </c>
      <c r="C565" s="236" t="s">
        <v>1851</v>
      </c>
      <c r="D565" s="291" t="s">
        <v>1851</v>
      </c>
      <c r="E565" s="218"/>
      <c r="F565" s="243" t="str">
        <f t="shared" si="30"/>
        <v/>
      </c>
      <c r="G565" s="243" t="str">
        <f t="shared" si="31"/>
        <v/>
      </c>
    </row>
    <row r="566" spans="1:7" x14ac:dyDescent="0.25">
      <c r="A566" s="215" t="s">
        <v>2175</v>
      </c>
      <c r="B566" s="230" t="s">
        <v>1942</v>
      </c>
      <c r="C566" s="236" t="s">
        <v>1851</v>
      </c>
      <c r="D566" s="291" t="s">
        <v>1851</v>
      </c>
      <c r="E566" s="218"/>
      <c r="F566" s="243" t="str">
        <f t="shared" si="30"/>
        <v/>
      </c>
      <c r="G566" s="243" t="str">
        <f t="shared" si="31"/>
        <v/>
      </c>
    </row>
    <row r="567" spans="1:7" x14ac:dyDescent="0.25">
      <c r="A567" s="215" t="s">
        <v>2176</v>
      </c>
      <c r="B567" s="230" t="s">
        <v>1944</v>
      </c>
      <c r="C567" s="236" t="s">
        <v>1851</v>
      </c>
      <c r="D567" s="291" t="s">
        <v>1851</v>
      </c>
      <c r="E567" s="218"/>
      <c r="F567" s="243" t="str">
        <f t="shared" si="30"/>
        <v/>
      </c>
      <c r="G567" s="243" t="str">
        <f t="shared" si="31"/>
        <v/>
      </c>
    </row>
    <row r="568" spans="1:7" x14ac:dyDescent="0.25">
      <c r="A568" s="215" t="s">
        <v>2177</v>
      </c>
      <c r="B568" s="230" t="s">
        <v>1946</v>
      </c>
      <c r="C568" s="236" t="s">
        <v>1851</v>
      </c>
      <c r="D568" s="291" t="s">
        <v>1851</v>
      </c>
      <c r="E568" s="218"/>
      <c r="F568" s="243" t="str">
        <f t="shared" si="30"/>
        <v/>
      </c>
      <c r="G568" s="243" t="str">
        <f t="shared" si="31"/>
        <v/>
      </c>
    </row>
    <row r="569" spans="1:7" x14ac:dyDescent="0.25">
      <c r="A569" s="215" t="s">
        <v>2178</v>
      </c>
      <c r="B569" s="215" t="s">
        <v>1900</v>
      </c>
      <c r="C569" s="236" t="s">
        <v>1851</v>
      </c>
      <c r="D569" s="291" t="s">
        <v>1851</v>
      </c>
      <c r="E569" s="218"/>
      <c r="F569" s="243" t="str">
        <f t="shared" si="30"/>
        <v/>
      </c>
      <c r="G569" s="243" t="str">
        <f t="shared" si="31"/>
        <v/>
      </c>
    </row>
    <row r="570" spans="1:7" x14ac:dyDescent="0.25">
      <c r="A570" s="215" t="s">
        <v>2179</v>
      </c>
      <c r="B570" s="230" t="s">
        <v>64</v>
      </c>
      <c r="C570" s="236">
        <f>SUM(C560:C568)</f>
        <v>0</v>
      </c>
      <c r="D570" s="291">
        <f>SUM(D560:D568)</f>
        <v>0</v>
      </c>
      <c r="E570" s="218"/>
      <c r="F570" s="241">
        <f>SUM(F560:F569)</f>
        <v>0</v>
      </c>
      <c r="G570" s="241">
        <f>SUM(G560:G569)</f>
        <v>0</v>
      </c>
    </row>
    <row r="571" spans="1:7" x14ac:dyDescent="0.25">
      <c r="A571" s="215" t="s">
        <v>2180</v>
      </c>
    </row>
    <row r="572" spans="1:7" x14ac:dyDescent="0.25">
      <c r="A572" s="261"/>
      <c r="B572" s="261" t="s">
        <v>2181</v>
      </c>
      <c r="C572" s="232" t="s">
        <v>50</v>
      </c>
      <c r="D572" s="232" t="s">
        <v>1880</v>
      </c>
      <c r="E572" s="232"/>
      <c r="F572" s="232" t="s">
        <v>435</v>
      </c>
      <c r="G572" s="232" t="s">
        <v>2122</v>
      </c>
    </row>
    <row r="573" spans="1:7" x14ac:dyDescent="0.25">
      <c r="A573" s="215" t="s">
        <v>2182</v>
      </c>
      <c r="B573" s="230" t="s">
        <v>1969</v>
      </c>
      <c r="C573" s="236" t="s">
        <v>1851</v>
      </c>
      <c r="D573" s="291" t="s">
        <v>1851</v>
      </c>
      <c r="E573" s="218"/>
      <c r="F573" s="243" t="str">
        <f>IF($C$577=0,"",IF(C573="[for completion]","",IF(C573="","",C573/$C$577)))</f>
        <v/>
      </c>
      <c r="G573" s="243" t="str">
        <f>IF($D$577=0,"",IF(D573="[for completion]","",IF(D573="","",D573/$D$577)))</f>
        <v/>
      </c>
    </row>
    <row r="574" spans="1:7" x14ac:dyDescent="0.25">
      <c r="A574" s="215" t="s">
        <v>2183</v>
      </c>
      <c r="B574" s="293" t="s">
        <v>2184</v>
      </c>
      <c r="C574" s="236" t="s">
        <v>1851</v>
      </c>
      <c r="D574" s="291" t="s">
        <v>1851</v>
      </c>
      <c r="E574" s="218"/>
      <c r="F574" s="243" t="str">
        <f t="shared" ref="F574:F576" si="32">IF($C$577=0,"",IF(C574="[for completion]","",IF(C574="","",C574/$C$577)))</f>
        <v/>
      </c>
      <c r="G574" s="243" t="str">
        <f t="shared" ref="G574:G576" si="33">IF($D$577=0,"",IF(D574="[for completion]","",IF(D574="","",D574/$D$577)))</f>
        <v/>
      </c>
    </row>
    <row r="575" spans="1:7" x14ac:dyDescent="0.25">
      <c r="A575" s="215" t="s">
        <v>2185</v>
      </c>
      <c r="B575" s="230" t="s">
        <v>1964</v>
      </c>
      <c r="C575" s="236" t="s">
        <v>1851</v>
      </c>
      <c r="D575" s="291" t="s">
        <v>1851</v>
      </c>
      <c r="E575" s="218"/>
      <c r="F575" s="243" t="str">
        <f t="shared" si="32"/>
        <v/>
      </c>
      <c r="G575" s="243" t="str">
        <f t="shared" si="33"/>
        <v/>
      </c>
    </row>
    <row r="576" spans="1:7" x14ac:dyDescent="0.25">
      <c r="A576" s="215" t="s">
        <v>2186</v>
      </c>
      <c r="B576" s="215" t="s">
        <v>1900</v>
      </c>
      <c r="C576" s="236" t="s">
        <v>1851</v>
      </c>
      <c r="D576" s="291" t="s">
        <v>1851</v>
      </c>
      <c r="E576" s="218"/>
      <c r="F576" s="243" t="str">
        <f t="shared" si="32"/>
        <v/>
      </c>
      <c r="G576" s="243" t="str">
        <f t="shared" si="33"/>
        <v/>
      </c>
    </row>
    <row r="577" spans="1:7" x14ac:dyDescent="0.25">
      <c r="A577" s="215" t="s">
        <v>2187</v>
      </c>
      <c r="B577" s="230" t="s">
        <v>64</v>
      </c>
      <c r="C577" s="236">
        <f>SUM(C573:C576)</f>
        <v>0</v>
      </c>
      <c r="D577" s="291">
        <f>SUM(D573:D576)</f>
        <v>0</v>
      </c>
      <c r="E577" s="218"/>
      <c r="F577" s="241">
        <f>SUM(F573:F576)</f>
        <v>0</v>
      </c>
      <c r="G577" s="241">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A9D8824-869B-4BAF-8E05-CF6FC80DE970}"/>
    <hyperlink ref="B7" location="'B1. HTT Mortgage Assets'!B166" display="7.A Residential Cover Pool" xr:uid="{390BAB1A-820E-4A95-AA91-B59F50E4AD74}"/>
    <hyperlink ref="B8" location="'B1. HTT Mortgage Assets'!B267" display="7.B Commercial Cover Pool" xr:uid="{224CA6DB-4D46-4F83-BEFC-D170A9D2F1C0}"/>
    <hyperlink ref="B149" location="'2. Harmonised Glossary'!A9" display="Breakdown by Interest Rate" xr:uid="{D4DF6223-78C8-4FEE-8254-6BD5F49158EF}"/>
    <hyperlink ref="B179" location="'2. Harmonised Glossary'!A14" display="Non-Performing Loans (NPLs)" xr:uid="{99DC4D23-C1EE-48E5-AFC4-6A421BAF7392}"/>
    <hyperlink ref="B11" location="'2. Harmonised Glossary'!A12" display="Property Type Information" xr:uid="{4E39D860-FAE6-4F6F-A0B8-953677B86240}"/>
    <hyperlink ref="B215" location="'2. Harmonised Glossary'!A288" display="Loan to Value (LTV) Information - Un-indexed" xr:uid="{EB690335-45DF-46BA-A8E0-22E9ED6E31A7}"/>
    <hyperlink ref="B237" location="'2. Harmonised Glossary'!A11" display="Loan to Value (LTV) Information - Indexed" xr:uid="{85F7D699-8950-4714-9ED9-C9A311C0DD7C}"/>
  </hyperlinks>
  <pageMargins left="0.7" right="0.7" top="0.75" bottom="0.75" header="0.3" footer="0.3"/>
  <pageSetup scale="37" orientation="portrait" r:id="rId1"/>
  <headerFooter>
    <oddFooter>&amp;R&amp;1#&amp;"Calibri"&amp;10&amp;K0000FFClassification : Internal</oddFooter>
  </headerFooter>
  <rowBreaks count="1" manualBreakCount="1">
    <brk id="3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38846-0B90-4C59-83BD-5930F0D630E0}">
  <sheetPr>
    <tabColor theme="9" tint="-0.249977111117893"/>
  </sheetPr>
  <dimension ref="A1:C403"/>
  <sheetViews>
    <sheetView zoomScaleNormal="100" workbookViewId="0"/>
  </sheetViews>
  <sheetFormatPr defaultRowHeight="15" x14ac:dyDescent="0.25"/>
  <cols>
    <col min="1" max="1" width="16.28515625" style="175" customWidth="1"/>
    <col min="2" max="2" width="89.85546875" style="215" bestFit="1" customWidth="1"/>
    <col min="3" max="3" width="134.7109375" style="175" customWidth="1"/>
    <col min="4" max="16384" width="9.140625" style="175"/>
  </cols>
  <sheetData>
    <row r="1" spans="1:3" ht="31.5" x14ac:dyDescent="0.25">
      <c r="A1" s="174" t="s">
        <v>2188</v>
      </c>
      <c r="B1" s="174"/>
      <c r="C1" s="210" t="s">
        <v>1735</v>
      </c>
    </row>
    <row r="2" spans="1:3" x14ac:dyDescent="0.25">
      <c r="B2" s="209"/>
      <c r="C2" s="209"/>
    </row>
    <row r="3" spans="1:3" x14ac:dyDescent="0.25">
      <c r="A3" s="294" t="s">
        <v>2189</v>
      </c>
      <c r="B3" s="295"/>
      <c r="C3" s="209"/>
    </row>
    <row r="4" spans="1:3" x14ac:dyDescent="0.25">
      <c r="C4" s="209"/>
    </row>
    <row r="5" spans="1:3" ht="37.5" x14ac:dyDescent="0.25">
      <c r="A5" s="223" t="s">
        <v>5</v>
      </c>
      <c r="B5" s="223" t="s">
        <v>2190</v>
      </c>
      <c r="C5" s="296" t="s">
        <v>2191</v>
      </c>
    </row>
    <row r="6" spans="1:3" x14ac:dyDescent="0.25">
      <c r="A6" s="270" t="s">
        <v>2192</v>
      </c>
      <c r="B6" s="226" t="s">
        <v>2193</v>
      </c>
      <c r="C6" s="215" t="s">
        <v>2194</v>
      </c>
    </row>
    <row r="7" spans="1:3" ht="30" x14ac:dyDescent="0.25">
      <c r="A7" s="270" t="s">
        <v>2195</v>
      </c>
      <c r="B7" s="226" t="s">
        <v>2196</v>
      </c>
      <c r="C7" s="215" t="s">
        <v>2197</v>
      </c>
    </row>
    <row r="8" spans="1:3" x14ac:dyDescent="0.25">
      <c r="A8" s="270" t="s">
        <v>2198</v>
      </c>
      <c r="B8" s="226" t="s">
        <v>2199</v>
      </c>
      <c r="C8" s="215" t="s">
        <v>2200</v>
      </c>
    </row>
    <row r="9" spans="1:3" x14ac:dyDescent="0.25">
      <c r="A9" s="270" t="s">
        <v>2201</v>
      </c>
      <c r="B9" s="226" t="s">
        <v>2202</v>
      </c>
      <c r="C9" s="215" t="s">
        <v>2203</v>
      </c>
    </row>
    <row r="10" spans="1:3" ht="45" x14ac:dyDescent="0.25">
      <c r="A10" s="270" t="s">
        <v>2204</v>
      </c>
      <c r="B10" s="226" t="s">
        <v>2205</v>
      </c>
      <c r="C10" s="215" t="s">
        <v>2206</v>
      </c>
    </row>
    <row r="11" spans="1:3" ht="45" x14ac:dyDescent="0.25">
      <c r="A11" s="270" t="s">
        <v>2207</v>
      </c>
      <c r="B11" s="226" t="s">
        <v>2208</v>
      </c>
      <c r="C11" s="215" t="s">
        <v>2209</v>
      </c>
    </row>
    <row r="12" spans="1:3" ht="30" x14ac:dyDescent="0.25">
      <c r="A12" s="270" t="s">
        <v>2210</v>
      </c>
      <c r="B12" s="226" t="s">
        <v>2211</v>
      </c>
      <c r="C12" s="215" t="s">
        <v>2212</v>
      </c>
    </row>
    <row r="13" spans="1:3" x14ac:dyDescent="0.25">
      <c r="A13" s="270" t="s">
        <v>2213</v>
      </c>
      <c r="B13" s="226" t="s">
        <v>2214</v>
      </c>
      <c r="C13" s="215" t="s">
        <v>2215</v>
      </c>
    </row>
    <row r="14" spans="1:3" ht="30" x14ac:dyDescent="0.25">
      <c r="A14" s="270" t="s">
        <v>2216</v>
      </c>
      <c r="B14" s="226" t="s">
        <v>2217</v>
      </c>
      <c r="C14" s="215" t="s">
        <v>2218</v>
      </c>
    </row>
    <row r="15" spans="1:3" x14ac:dyDescent="0.25">
      <c r="A15" s="270" t="s">
        <v>2219</v>
      </c>
      <c r="B15" s="226" t="s">
        <v>2220</v>
      </c>
      <c r="C15" s="215" t="s">
        <v>2221</v>
      </c>
    </row>
    <row r="16" spans="1:3" ht="30" x14ac:dyDescent="0.25">
      <c r="A16" s="270" t="s">
        <v>2222</v>
      </c>
      <c r="B16" s="231" t="s">
        <v>2223</v>
      </c>
      <c r="C16" s="215" t="s">
        <v>2224</v>
      </c>
    </row>
    <row r="17" spans="1:3" ht="45" x14ac:dyDescent="0.25">
      <c r="A17" s="270" t="s">
        <v>2225</v>
      </c>
      <c r="B17" s="231" t="s">
        <v>2226</v>
      </c>
      <c r="C17" s="215" t="s">
        <v>2227</v>
      </c>
    </row>
    <row r="18" spans="1:3" x14ac:dyDescent="0.25">
      <c r="A18" s="270" t="s">
        <v>2228</v>
      </c>
      <c r="B18" s="231" t="s">
        <v>2229</v>
      </c>
      <c r="C18" s="215" t="s">
        <v>2230</v>
      </c>
    </row>
    <row r="19" spans="1:3" x14ac:dyDescent="0.25">
      <c r="A19" s="270" t="s">
        <v>2231</v>
      </c>
      <c r="B19" s="226" t="s">
        <v>2232</v>
      </c>
      <c r="C19" s="215"/>
    </row>
    <row r="20" spans="1:3" x14ac:dyDescent="0.25">
      <c r="A20" s="270" t="s">
        <v>2233</v>
      </c>
      <c r="B20" s="226" t="s">
        <v>2234</v>
      </c>
    </row>
    <row r="21" spans="1:3" x14ac:dyDescent="0.25">
      <c r="A21" s="270" t="s">
        <v>2235</v>
      </c>
      <c r="B21" s="226" t="s">
        <v>2236</v>
      </c>
      <c r="C21" s="215"/>
    </row>
    <row r="22" spans="1:3" x14ac:dyDescent="0.25">
      <c r="A22" s="270" t="s">
        <v>2237</v>
      </c>
      <c r="B22" s="175"/>
    </row>
    <row r="23" spans="1:3" x14ac:dyDescent="0.25">
      <c r="A23" s="270" t="s">
        <v>2238</v>
      </c>
      <c r="B23" s="228" t="s">
        <v>2239</v>
      </c>
      <c r="C23" s="215"/>
    </row>
    <row r="24" spans="1:3" x14ac:dyDescent="0.25">
      <c r="A24" s="270" t="s">
        <v>2240</v>
      </c>
      <c r="B24" s="290"/>
      <c r="C24" s="215"/>
    </row>
    <row r="25" spans="1:3" x14ac:dyDescent="0.25">
      <c r="A25" s="270" t="s">
        <v>2241</v>
      </c>
      <c r="B25" s="290"/>
      <c r="C25" s="215"/>
    </row>
    <row r="26" spans="1:3" x14ac:dyDescent="0.25">
      <c r="A26" s="270" t="s">
        <v>2242</v>
      </c>
      <c r="B26" s="290"/>
      <c r="C26" s="215"/>
    </row>
    <row r="27" spans="1:3" x14ac:dyDescent="0.25">
      <c r="A27" s="270" t="s">
        <v>2243</v>
      </c>
      <c r="B27" s="290"/>
      <c r="C27" s="215"/>
    </row>
    <row r="28" spans="1:3" ht="18.75" x14ac:dyDescent="0.25">
      <c r="A28" s="223"/>
      <c r="B28" s="223" t="s">
        <v>2244</v>
      </c>
      <c r="C28" s="296" t="s">
        <v>2191</v>
      </c>
    </row>
    <row r="29" spans="1:3" x14ac:dyDescent="0.25">
      <c r="A29" s="270" t="s">
        <v>2245</v>
      </c>
      <c r="B29" s="226" t="s">
        <v>2232</v>
      </c>
      <c r="C29" s="215" t="s">
        <v>1851</v>
      </c>
    </row>
    <row r="30" spans="1:3" x14ac:dyDescent="0.25">
      <c r="A30" s="270" t="s">
        <v>2246</v>
      </c>
      <c r="B30" s="226" t="s">
        <v>2234</v>
      </c>
      <c r="C30" s="215" t="s">
        <v>1851</v>
      </c>
    </row>
    <row r="31" spans="1:3" x14ac:dyDescent="0.25">
      <c r="A31" s="270" t="s">
        <v>2247</v>
      </c>
      <c r="B31" s="226" t="s">
        <v>2236</v>
      </c>
      <c r="C31" s="215" t="s">
        <v>1851</v>
      </c>
    </row>
    <row r="32" spans="1:3" x14ac:dyDescent="0.25">
      <c r="A32" s="270" t="s">
        <v>2248</v>
      </c>
      <c r="B32" s="290"/>
      <c r="C32" s="215"/>
    </row>
    <row r="33" spans="1:3" x14ac:dyDescent="0.25">
      <c r="A33" s="270" t="s">
        <v>2249</v>
      </c>
      <c r="B33" s="290"/>
      <c r="C33" s="215"/>
    </row>
    <row r="34" spans="1:3" x14ac:dyDescent="0.25">
      <c r="A34" s="270" t="s">
        <v>2250</v>
      </c>
      <c r="B34" s="290"/>
      <c r="C34" s="215"/>
    </row>
    <row r="35" spans="1:3" x14ac:dyDescent="0.25">
      <c r="A35" s="270" t="s">
        <v>2251</v>
      </c>
      <c r="B35" s="290"/>
      <c r="C35" s="215"/>
    </row>
    <row r="36" spans="1:3" x14ac:dyDescent="0.25">
      <c r="A36" s="270" t="s">
        <v>2252</v>
      </c>
      <c r="B36" s="290"/>
      <c r="C36" s="215"/>
    </row>
    <row r="37" spans="1:3" x14ac:dyDescent="0.25">
      <c r="A37" s="270" t="s">
        <v>2253</v>
      </c>
      <c r="B37" s="290"/>
      <c r="C37" s="215"/>
    </row>
    <row r="38" spans="1:3" x14ac:dyDescent="0.25">
      <c r="A38" s="270" t="s">
        <v>2254</v>
      </c>
      <c r="B38" s="290"/>
      <c r="C38" s="215"/>
    </row>
    <row r="39" spans="1:3" x14ac:dyDescent="0.25">
      <c r="A39" s="270" t="s">
        <v>2255</v>
      </c>
      <c r="B39" s="290"/>
      <c r="C39" s="215"/>
    </row>
    <row r="40" spans="1:3" x14ac:dyDescent="0.25">
      <c r="A40" s="270" t="s">
        <v>2256</v>
      </c>
      <c r="B40" s="290"/>
      <c r="C40" s="215"/>
    </row>
    <row r="41" spans="1:3" x14ac:dyDescent="0.25">
      <c r="A41" s="270" t="s">
        <v>2257</v>
      </c>
      <c r="B41" s="290"/>
      <c r="C41" s="215"/>
    </row>
    <row r="42" spans="1:3" x14ac:dyDescent="0.25">
      <c r="A42" s="270" t="s">
        <v>2258</v>
      </c>
      <c r="B42" s="290"/>
      <c r="C42" s="215"/>
    </row>
    <row r="43" spans="1:3" x14ac:dyDescent="0.25">
      <c r="A43" s="270" t="s">
        <v>2259</v>
      </c>
      <c r="B43" s="290"/>
      <c r="C43" s="215"/>
    </row>
    <row r="44" spans="1:3" ht="18.75" x14ac:dyDescent="0.25">
      <c r="A44" s="223"/>
      <c r="B44" s="223" t="s">
        <v>2260</v>
      </c>
      <c r="C44" s="296" t="s">
        <v>2261</v>
      </c>
    </row>
    <row r="45" spans="1:3" x14ac:dyDescent="0.25">
      <c r="A45" s="270" t="s">
        <v>2262</v>
      </c>
      <c r="B45" s="231" t="s">
        <v>2263</v>
      </c>
      <c r="C45" s="215" t="s">
        <v>45</v>
      </c>
    </row>
    <row r="46" spans="1:3" x14ac:dyDescent="0.25">
      <c r="A46" s="270" t="s">
        <v>2264</v>
      </c>
      <c r="B46" s="231" t="s">
        <v>2265</v>
      </c>
      <c r="C46" s="215" t="s">
        <v>2266</v>
      </c>
    </row>
    <row r="47" spans="1:3" x14ac:dyDescent="0.25">
      <c r="A47" s="270" t="s">
        <v>2267</v>
      </c>
      <c r="B47" s="231" t="s">
        <v>2268</v>
      </c>
      <c r="C47" s="215" t="s">
        <v>2269</v>
      </c>
    </row>
    <row r="48" spans="1:3" x14ac:dyDescent="0.25">
      <c r="A48" s="270" t="s">
        <v>2270</v>
      </c>
      <c r="B48" s="230"/>
      <c r="C48" s="215"/>
    </row>
    <row r="49" spans="1:3" x14ac:dyDescent="0.25">
      <c r="A49" s="270" t="s">
        <v>2271</v>
      </c>
      <c r="B49" s="230"/>
      <c r="C49" s="215"/>
    </row>
    <row r="50" spans="1:3" x14ac:dyDescent="0.25">
      <c r="A50" s="270" t="s">
        <v>2272</v>
      </c>
      <c r="B50" s="231"/>
      <c r="C50" s="215"/>
    </row>
    <row r="51" spans="1:3" ht="18.75" x14ac:dyDescent="0.25">
      <c r="A51" s="223"/>
      <c r="B51" s="223" t="s">
        <v>2273</v>
      </c>
      <c r="C51" s="296" t="s">
        <v>2191</v>
      </c>
    </row>
    <row r="52" spans="1:3" x14ac:dyDescent="0.25">
      <c r="A52" s="270" t="s">
        <v>2274</v>
      </c>
      <c r="B52" s="226" t="s">
        <v>2275</v>
      </c>
      <c r="C52" s="215"/>
    </row>
    <row r="53" spans="1:3" x14ac:dyDescent="0.25">
      <c r="A53" s="270" t="s">
        <v>2276</v>
      </c>
      <c r="B53" s="230"/>
    </row>
    <row r="54" spans="1:3" x14ac:dyDescent="0.25">
      <c r="A54" s="270" t="s">
        <v>2277</v>
      </c>
      <c r="B54" s="230"/>
    </row>
    <row r="55" spans="1:3" x14ac:dyDescent="0.25">
      <c r="A55" s="270" t="s">
        <v>2278</v>
      </c>
      <c r="B55" s="230"/>
    </row>
    <row r="56" spans="1:3" x14ac:dyDescent="0.25">
      <c r="A56" s="270" t="s">
        <v>2279</v>
      </c>
      <c r="B56" s="230"/>
    </row>
    <row r="57" spans="1:3" x14ac:dyDescent="0.25">
      <c r="A57" s="270" t="s">
        <v>2280</v>
      </c>
      <c r="B57" s="230"/>
    </row>
    <row r="58" spans="1:3" x14ac:dyDescent="0.25">
      <c r="B58" s="230"/>
    </row>
    <row r="59" spans="1:3" x14ac:dyDescent="0.25">
      <c r="B59" s="230"/>
    </row>
    <row r="60" spans="1:3" x14ac:dyDescent="0.25">
      <c r="B60" s="230"/>
    </row>
    <row r="61" spans="1:3" x14ac:dyDescent="0.25">
      <c r="B61" s="230"/>
    </row>
    <row r="62" spans="1:3" x14ac:dyDescent="0.25">
      <c r="B62" s="230"/>
    </row>
    <row r="63" spans="1:3" x14ac:dyDescent="0.25">
      <c r="B63" s="230"/>
    </row>
    <row r="64" spans="1:3" x14ac:dyDescent="0.25">
      <c r="B64" s="230"/>
    </row>
    <row r="65" spans="2:2" x14ac:dyDescent="0.25">
      <c r="B65" s="230"/>
    </row>
    <row r="66" spans="2:2" x14ac:dyDescent="0.25">
      <c r="B66" s="230"/>
    </row>
    <row r="67" spans="2:2" x14ac:dyDescent="0.25">
      <c r="B67" s="230"/>
    </row>
    <row r="68" spans="2:2" x14ac:dyDescent="0.25">
      <c r="B68" s="230"/>
    </row>
    <row r="69" spans="2:2" x14ac:dyDescent="0.25">
      <c r="B69" s="230"/>
    </row>
    <row r="70" spans="2:2" x14ac:dyDescent="0.25">
      <c r="B70" s="230"/>
    </row>
    <row r="71" spans="2:2" x14ac:dyDescent="0.25">
      <c r="B71" s="230"/>
    </row>
    <row r="72" spans="2:2" x14ac:dyDescent="0.25">
      <c r="B72" s="230"/>
    </row>
    <row r="73" spans="2:2" x14ac:dyDescent="0.25">
      <c r="B73" s="230"/>
    </row>
    <row r="74" spans="2:2" x14ac:dyDescent="0.25">
      <c r="B74" s="230"/>
    </row>
    <row r="75" spans="2:2" x14ac:dyDescent="0.25">
      <c r="B75" s="230"/>
    </row>
    <row r="76" spans="2:2" x14ac:dyDescent="0.25">
      <c r="B76" s="230"/>
    </row>
    <row r="77" spans="2:2" x14ac:dyDescent="0.25">
      <c r="B77" s="230"/>
    </row>
    <row r="78" spans="2:2" x14ac:dyDescent="0.25">
      <c r="B78" s="230"/>
    </row>
    <row r="79" spans="2:2" x14ac:dyDescent="0.25">
      <c r="B79" s="230"/>
    </row>
    <row r="80" spans="2:2" x14ac:dyDescent="0.25">
      <c r="B80" s="230"/>
    </row>
    <row r="81" spans="2:2" x14ac:dyDescent="0.25">
      <c r="B81" s="230"/>
    </row>
    <row r="82" spans="2:2" x14ac:dyDescent="0.25">
      <c r="B82" s="230"/>
    </row>
    <row r="83" spans="2:2" x14ac:dyDescent="0.25">
      <c r="B83" s="230"/>
    </row>
    <row r="84" spans="2:2" x14ac:dyDescent="0.25">
      <c r="B84" s="230"/>
    </row>
    <row r="85" spans="2:2" x14ac:dyDescent="0.25">
      <c r="B85" s="230"/>
    </row>
    <row r="86" spans="2:2" x14ac:dyDescent="0.25">
      <c r="B86" s="230"/>
    </row>
    <row r="87" spans="2:2" x14ac:dyDescent="0.25">
      <c r="B87" s="230"/>
    </row>
    <row r="88" spans="2:2" x14ac:dyDescent="0.25">
      <c r="B88" s="230"/>
    </row>
    <row r="89" spans="2:2" x14ac:dyDescent="0.25">
      <c r="B89" s="230"/>
    </row>
    <row r="90" spans="2:2" x14ac:dyDescent="0.25">
      <c r="B90" s="230"/>
    </row>
    <row r="91" spans="2:2" x14ac:dyDescent="0.25">
      <c r="B91" s="230"/>
    </row>
    <row r="92" spans="2:2" x14ac:dyDescent="0.25">
      <c r="B92" s="230"/>
    </row>
    <row r="93" spans="2:2" x14ac:dyDescent="0.25">
      <c r="B93" s="230"/>
    </row>
    <row r="94" spans="2:2" x14ac:dyDescent="0.25">
      <c r="B94" s="230"/>
    </row>
    <row r="95" spans="2:2" x14ac:dyDescent="0.25">
      <c r="B95" s="230"/>
    </row>
    <row r="96" spans="2:2" x14ac:dyDescent="0.25">
      <c r="B96" s="230"/>
    </row>
    <row r="97" spans="2:2" x14ac:dyDescent="0.25">
      <c r="B97" s="230"/>
    </row>
    <row r="98" spans="2:2" x14ac:dyDescent="0.25">
      <c r="B98" s="230"/>
    </row>
    <row r="99" spans="2:2" x14ac:dyDescent="0.25">
      <c r="B99" s="230"/>
    </row>
    <row r="100" spans="2:2" x14ac:dyDescent="0.25">
      <c r="B100" s="230"/>
    </row>
    <row r="101" spans="2:2" x14ac:dyDescent="0.25">
      <c r="B101" s="230"/>
    </row>
    <row r="102" spans="2:2" x14ac:dyDescent="0.25">
      <c r="B102" s="230"/>
    </row>
    <row r="103" spans="2:2" x14ac:dyDescent="0.25">
      <c r="B103" s="209"/>
    </row>
    <row r="104" spans="2:2" x14ac:dyDescent="0.25">
      <c r="B104" s="209"/>
    </row>
    <row r="105" spans="2:2" x14ac:dyDescent="0.25">
      <c r="B105" s="209"/>
    </row>
    <row r="106" spans="2:2" x14ac:dyDescent="0.25">
      <c r="B106" s="209"/>
    </row>
    <row r="107" spans="2:2" x14ac:dyDescent="0.25">
      <c r="B107" s="209"/>
    </row>
    <row r="108" spans="2:2" x14ac:dyDescent="0.25">
      <c r="B108" s="209"/>
    </row>
    <row r="109" spans="2:2" x14ac:dyDescent="0.25">
      <c r="B109" s="209"/>
    </row>
    <row r="110" spans="2:2" x14ac:dyDescent="0.25">
      <c r="B110" s="209"/>
    </row>
    <row r="111" spans="2:2" x14ac:dyDescent="0.25">
      <c r="B111" s="209"/>
    </row>
    <row r="112" spans="2:2" x14ac:dyDescent="0.25">
      <c r="B112" s="209"/>
    </row>
    <row r="113" spans="2:2" x14ac:dyDescent="0.25">
      <c r="B113" s="230"/>
    </row>
    <row r="114" spans="2:2" x14ac:dyDescent="0.25">
      <c r="B114" s="230"/>
    </row>
    <row r="115" spans="2:2" x14ac:dyDescent="0.25">
      <c r="B115" s="230"/>
    </row>
    <row r="116" spans="2:2" x14ac:dyDescent="0.25">
      <c r="B116" s="230"/>
    </row>
    <row r="117" spans="2:2" x14ac:dyDescent="0.25">
      <c r="B117" s="230"/>
    </row>
    <row r="118" spans="2:2" x14ac:dyDescent="0.25">
      <c r="B118" s="230"/>
    </row>
    <row r="119" spans="2:2" x14ac:dyDescent="0.25">
      <c r="B119" s="230"/>
    </row>
    <row r="120" spans="2:2" x14ac:dyDescent="0.25">
      <c r="B120" s="230"/>
    </row>
    <row r="121" spans="2:2" x14ac:dyDescent="0.25">
      <c r="B121" s="255"/>
    </row>
    <row r="122" spans="2:2" x14ac:dyDescent="0.25">
      <c r="B122" s="230"/>
    </row>
    <row r="123" spans="2:2" x14ac:dyDescent="0.25">
      <c r="B123" s="230"/>
    </row>
    <row r="124" spans="2:2" x14ac:dyDescent="0.25">
      <c r="B124" s="230"/>
    </row>
    <row r="125" spans="2:2" x14ac:dyDescent="0.25">
      <c r="B125" s="230"/>
    </row>
    <row r="126" spans="2:2" x14ac:dyDescent="0.25">
      <c r="B126" s="230"/>
    </row>
    <row r="127" spans="2:2" x14ac:dyDescent="0.25">
      <c r="B127" s="230"/>
    </row>
    <row r="128" spans="2:2" x14ac:dyDescent="0.25">
      <c r="B128" s="230"/>
    </row>
    <row r="129" spans="2:2" x14ac:dyDescent="0.25">
      <c r="B129" s="230"/>
    </row>
    <row r="130" spans="2:2" x14ac:dyDescent="0.25">
      <c r="B130" s="230"/>
    </row>
    <row r="131" spans="2:2" x14ac:dyDescent="0.25">
      <c r="B131" s="230"/>
    </row>
    <row r="132" spans="2:2" x14ac:dyDescent="0.25">
      <c r="B132" s="230"/>
    </row>
    <row r="133" spans="2:2" x14ac:dyDescent="0.25">
      <c r="B133" s="230"/>
    </row>
    <row r="134" spans="2:2" x14ac:dyDescent="0.25">
      <c r="B134" s="230"/>
    </row>
    <row r="135" spans="2:2" x14ac:dyDescent="0.25">
      <c r="B135" s="230"/>
    </row>
    <row r="136" spans="2:2" x14ac:dyDescent="0.25">
      <c r="B136" s="230"/>
    </row>
    <row r="137" spans="2:2" x14ac:dyDescent="0.25">
      <c r="B137" s="230"/>
    </row>
    <row r="138" spans="2:2" x14ac:dyDescent="0.25">
      <c r="B138" s="230"/>
    </row>
    <row r="140" spans="2:2" x14ac:dyDescent="0.25">
      <c r="B140" s="230"/>
    </row>
    <row r="141" spans="2:2" x14ac:dyDescent="0.25">
      <c r="B141" s="230"/>
    </row>
    <row r="142" spans="2:2" x14ac:dyDescent="0.25">
      <c r="B142" s="230"/>
    </row>
    <row r="147" spans="2:2" x14ac:dyDescent="0.25">
      <c r="B147" s="218"/>
    </row>
    <row r="148" spans="2:2" x14ac:dyDescent="0.25">
      <c r="B148" s="297"/>
    </row>
    <row r="154" spans="2:2" x14ac:dyDescent="0.25">
      <c r="B154" s="231"/>
    </row>
    <row r="155" spans="2:2" x14ac:dyDescent="0.25">
      <c r="B155" s="230"/>
    </row>
    <row r="157" spans="2:2" x14ac:dyDescent="0.25">
      <c r="B157" s="230"/>
    </row>
    <row r="158" spans="2:2" x14ac:dyDescent="0.25">
      <c r="B158" s="230"/>
    </row>
    <row r="159" spans="2:2" x14ac:dyDescent="0.25">
      <c r="B159" s="230"/>
    </row>
    <row r="160" spans="2:2" x14ac:dyDescent="0.25">
      <c r="B160" s="230"/>
    </row>
    <row r="161" spans="2:2" x14ac:dyDescent="0.25">
      <c r="B161" s="230"/>
    </row>
    <row r="162" spans="2:2" x14ac:dyDescent="0.25">
      <c r="B162" s="230"/>
    </row>
    <row r="163" spans="2:2" x14ac:dyDescent="0.25">
      <c r="B163" s="230"/>
    </row>
    <row r="164" spans="2:2" x14ac:dyDescent="0.25">
      <c r="B164" s="230"/>
    </row>
    <row r="165" spans="2:2" x14ac:dyDescent="0.25">
      <c r="B165" s="230"/>
    </row>
    <row r="166" spans="2:2" x14ac:dyDescent="0.25">
      <c r="B166" s="230"/>
    </row>
    <row r="167" spans="2:2" x14ac:dyDescent="0.25">
      <c r="B167" s="230"/>
    </row>
    <row r="168" spans="2:2" x14ac:dyDescent="0.25">
      <c r="B168" s="230"/>
    </row>
    <row r="265" spans="2:2" x14ac:dyDescent="0.25">
      <c r="B265" s="226"/>
    </row>
    <row r="266" spans="2:2" x14ac:dyDescent="0.25">
      <c r="B266" s="230"/>
    </row>
    <row r="267" spans="2:2" x14ac:dyDescent="0.25">
      <c r="B267" s="230"/>
    </row>
    <row r="270" spans="2:2" x14ac:dyDescent="0.25">
      <c r="B270" s="230"/>
    </row>
    <row r="286" spans="2:2" x14ac:dyDescent="0.25">
      <c r="B286" s="226"/>
    </row>
    <row r="316" spans="2:2" x14ac:dyDescent="0.25">
      <c r="B316" s="218"/>
    </row>
    <row r="317" spans="2:2" x14ac:dyDescent="0.25">
      <c r="B317" s="230"/>
    </row>
    <row r="319" spans="2:2" x14ac:dyDescent="0.25">
      <c r="B319" s="230"/>
    </row>
    <row r="320" spans="2:2" x14ac:dyDescent="0.25">
      <c r="B320" s="230"/>
    </row>
    <row r="321" spans="2:2" x14ac:dyDescent="0.25">
      <c r="B321" s="230"/>
    </row>
    <row r="322" spans="2:2" x14ac:dyDescent="0.25">
      <c r="B322" s="230"/>
    </row>
    <row r="323" spans="2:2" x14ac:dyDescent="0.25">
      <c r="B323" s="230"/>
    </row>
    <row r="324" spans="2:2" x14ac:dyDescent="0.25">
      <c r="B324" s="230"/>
    </row>
    <row r="325" spans="2:2" x14ac:dyDescent="0.25">
      <c r="B325" s="230"/>
    </row>
    <row r="326" spans="2:2" x14ac:dyDescent="0.25">
      <c r="B326" s="230"/>
    </row>
    <row r="327" spans="2:2" x14ac:dyDescent="0.25">
      <c r="B327" s="230"/>
    </row>
    <row r="328" spans="2:2" x14ac:dyDescent="0.25">
      <c r="B328" s="230"/>
    </row>
    <row r="329" spans="2:2" x14ac:dyDescent="0.25">
      <c r="B329" s="230"/>
    </row>
    <row r="330" spans="2:2" x14ac:dyDescent="0.25">
      <c r="B330" s="230"/>
    </row>
    <row r="342" spans="2:2" x14ac:dyDescent="0.25">
      <c r="B342" s="230"/>
    </row>
    <row r="343" spans="2:2" x14ac:dyDescent="0.25">
      <c r="B343" s="230"/>
    </row>
    <row r="344" spans="2:2" x14ac:dyDescent="0.25">
      <c r="B344" s="230"/>
    </row>
    <row r="345" spans="2:2" x14ac:dyDescent="0.25">
      <c r="B345" s="230"/>
    </row>
    <row r="346" spans="2:2" x14ac:dyDescent="0.25">
      <c r="B346" s="230"/>
    </row>
    <row r="347" spans="2:2" x14ac:dyDescent="0.25">
      <c r="B347" s="230"/>
    </row>
    <row r="348" spans="2:2" x14ac:dyDescent="0.25">
      <c r="B348" s="230"/>
    </row>
    <row r="349" spans="2:2" x14ac:dyDescent="0.25">
      <c r="B349" s="230"/>
    </row>
    <row r="350" spans="2:2" x14ac:dyDescent="0.25">
      <c r="B350" s="230"/>
    </row>
    <row r="352" spans="2:2" x14ac:dyDescent="0.25">
      <c r="B352" s="230"/>
    </row>
    <row r="353" spans="2:2" x14ac:dyDescent="0.25">
      <c r="B353" s="230"/>
    </row>
    <row r="354" spans="2:2" x14ac:dyDescent="0.25">
      <c r="B354" s="230"/>
    </row>
    <row r="355" spans="2:2" x14ac:dyDescent="0.25">
      <c r="B355" s="230"/>
    </row>
    <row r="356" spans="2:2" x14ac:dyDescent="0.25">
      <c r="B356" s="230"/>
    </row>
    <row r="358" spans="2:2" x14ac:dyDescent="0.25">
      <c r="B358" s="230"/>
    </row>
    <row r="361" spans="2:2" x14ac:dyDescent="0.25">
      <c r="B361" s="230"/>
    </row>
    <row r="364" spans="2:2" x14ac:dyDescent="0.25">
      <c r="B364" s="230"/>
    </row>
    <row r="365" spans="2:2" x14ac:dyDescent="0.25">
      <c r="B365" s="230"/>
    </row>
    <row r="366" spans="2:2" x14ac:dyDescent="0.25">
      <c r="B366" s="230"/>
    </row>
    <row r="367" spans="2:2" x14ac:dyDescent="0.25">
      <c r="B367" s="230"/>
    </row>
    <row r="368" spans="2:2" x14ac:dyDescent="0.25">
      <c r="B368" s="230"/>
    </row>
    <row r="369" spans="2:2" x14ac:dyDescent="0.25">
      <c r="B369" s="230"/>
    </row>
    <row r="370" spans="2:2" x14ac:dyDescent="0.25">
      <c r="B370" s="230"/>
    </row>
    <row r="371" spans="2:2" x14ac:dyDescent="0.25">
      <c r="B371" s="230"/>
    </row>
    <row r="372" spans="2:2" x14ac:dyDescent="0.25">
      <c r="B372" s="230"/>
    </row>
    <row r="373" spans="2:2" x14ac:dyDescent="0.25">
      <c r="B373" s="230"/>
    </row>
    <row r="374" spans="2:2" x14ac:dyDescent="0.25">
      <c r="B374" s="230"/>
    </row>
    <row r="375" spans="2:2" x14ac:dyDescent="0.25">
      <c r="B375" s="230"/>
    </row>
    <row r="376" spans="2:2" x14ac:dyDescent="0.25">
      <c r="B376" s="230"/>
    </row>
    <row r="377" spans="2:2" x14ac:dyDescent="0.25">
      <c r="B377" s="230"/>
    </row>
    <row r="378" spans="2:2" x14ac:dyDescent="0.25">
      <c r="B378" s="230"/>
    </row>
    <row r="379" spans="2:2" x14ac:dyDescent="0.25">
      <c r="B379" s="230"/>
    </row>
    <row r="380" spans="2:2" x14ac:dyDescent="0.25">
      <c r="B380" s="230"/>
    </row>
    <row r="381" spans="2:2" x14ac:dyDescent="0.25">
      <c r="B381" s="230"/>
    </row>
    <row r="382" spans="2:2" x14ac:dyDescent="0.25">
      <c r="B382" s="230"/>
    </row>
    <row r="386" spans="2:2" x14ac:dyDescent="0.25">
      <c r="B386" s="218"/>
    </row>
    <row r="403" spans="2:2" x14ac:dyDescent="0.25">
      <c r="B403" s="298"/>
    </row>
  </sheetData>
  <protectedRanges>
    <protectedRange sqref="B23:C27 C52:C88 B52 C21 C6:C19 B32:C43 C29:C31 A53:B88"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heetViews>
  <sheetFormatPr defaultRowHeight="12.75" x14ac:dyDescent="0.2"/>
  <cols>
    <col min="1" max="1" width="0" hidden="1" customWidth="1"/>
    <col min="2" max="2" width="19" customWidth="1"/>
    <col min="3" max="3" width="5" customWidth="1"/>
    <col min="4" max="4" width="12" customWidth="1"/>
    <col min="5" max="5" width="1" customWidth="1"/>
    <col min="6" max="6" width="5" customWidth="1"/>
    <col min="7" max="7" width="16" customWidth="1"/>
    <col min="8" max="10" width="2" customWidth="1"/>
    <col min="11" max="11" width="13" customWidth="1"/>
    <col min="12" max="12" width="6" customWidth="1"/>
    <col min="13" max="13" width="8" customWidth="1"/>
    <col min="14" max="14" width="5" customWidth="1"/>
    <col min="15" max="15" width="2" customWidth="1"/>
  </cols>
  <sheetData>
    <row r="1" spans="2:15" ht="5.25" customHeight="1" x14ac:dyDescent="0.2">
      <c r="B1" s="1"/>
      <c r="C1" s="1"/>
      <c r="D1" s="1"/>
      <c r="E1" s="1"/>
      <c r="F1" s="1"/>
      <c r="G1" s="1"/>
      <c r="H1" s="1"/>
      <c r="I1" s="1"/>
      <c r="J1" s="1"/>
      <c r="K1" s="1"/>
      <c r="L1" s="1"/>
      <c r="M1" s="1"/>
      <c r="N1" s="1"/>
      <c r="O1" s="1"/>
    </row>
    <row r="2" spans="2:15" ht="26.25" customHeight="1" x14ac:dyDescent="0.2">
      <c r="B2" s="1"/>
      <c r="C2" s="1"/>
      <c r="D2" s="1"/>
      <c r="E2" s="1"/>
      <c r="F2" s="1"/>
      <c r="G2" s="42" t="s">
        <v>855</v>
      </c>
      <c r="H2" s="43"/>
      <c r="I2" s="43"/>
      <c r="J2" s="43"/>
      <c r="K2" s="43"/>
      <c r="L2" s="1"/>
      <c r="M2" s="1"/>
      <c r="N2" s="1"/>
      <c r="O2" s="1"/>
    </row>
    <row r="3" spans="2:15" ht="11.65" customHeight="1" x14ac:dyDescent="0.2">
      <c r="B3" s="1"/>
      <c r="C3" s="1"/>
      <c r="D3" s="1"/>
      <c r="E3" s="1"/>
      <c r="F3" s="1"/>
      <c r="G3" s="1"/>
      <c r="H3" s="1"/>
      <c r="I3" s="1"/>
      <c r="J3" s="1"/>
      <c r="K3" s="1"/>
      <c r="L3" s="1"/>
      <c r="M3" s="1"/>
      <c r="N3" s="1"/>
      <c r="O3" s="1"/>
    </row>
    <row r="4" spans="2:15" ht="35.65" customHeight="1" x14ac:dyDescent="0.2">
      <c r="B4" s="44" t="s">
        <v>856</v>
      </c>
      <c r="C4" s="45"/>
      <c r="D4" s="45"/>
      <c r="E4" s="45"/>
      <c r="F4" s="45"/>
      <c r="G4" s="45"/>
      <c r="H4" s="45"/>
      <c r="I4" s="45"/>
      <c r="J4" s="45"/>
      <c r="K4" s="45"/>
      <c r="L4" s="45"/>
      <c r="M4" s="45"/>
      <c r="N4" s="45"/>
      <c r="O4" s="45"/>
    </row>
    <row r="5" spans="2:15" ht="10.5" customHeight="1" x14ac:dyDescent="0.2">
      <c r="B5" s="1"/>
      <c r="C5" s="1"/>
      <c r="D5" s="1"/>
      <c r="E5" s="1"/>
      <c r="F5" s="1"/>
      <c r="G5" s="1"/>
      <c r="H5" s="1"/>
      <c r="I5" s="1"/>
      <c r="J5" s="1"/>
      <c r="K5" s="1"/>
      <c r="L5" s="1"/>
      <c r="M5" s="1"/>
      <c r="N5" s="1"/>
      <c r="O5" s="1"/>
    </row>
    <row r="6" spans="2:15" ht="18.75" customHeight="1" x14ac:dyDescent="0.2">
      <c r="B6" s="46" t="s">
        <v>857</v>
      </c>
      <c r="C6" s="47"/>
      <c r="D6" s="47"/>
      <c r="E6" s="47"/>
      <c r="F6" s="47"/>
      <c r="G6" s="47"/>
      <c r="H6" s="47"/>
      <c r="I6" s="47"/>
      <c r="J6" s="47"/>
      <c r="K6" s="47"/>
      <c r="L6" s="47"/>
      <c r="M6" s="47"/>
      <c r="N6" s="47"/>
      <c r="O6" s="48"/>
    </row>
    <row r="7" spans="2:15" ht="6.75" customHeight="1" x14ac:dyDescent="0.2">
      <c r="B7" s="1"/>
      <c r="C7" s="1"/>
      <c r="D7" s="1"/>
      <c r="E7" s="1"/>
      <c r="F7" s="1"/>
      <c r="G7" s="1"/>
      <c r="H7" s="1"/>
      <c r="I7" s="1"/>
      <c r="J7" s="1"/>
      <c r="K7" s="1"/>
      <c r="L7" s="1"/>
      <c r="M7" s="1"/>
      <c r="N7" s="1"/>
      <c r="O7" s="1"/>
    </row>
    <row r="8" spans="2:15" ht="21" customHeight="1" x14ac:dyDescent="0.2">
      <c r="B8" s="49" t="s">
        <v>857</v>
      </c>
      <c r="C8" s="1"/>
      <c r="D8" s="51">
        <v>44377</v>
      </c>
      <c r="E8" s="36"/>
      <c r="F8" s="36"/>
      <c r="G8" s="1"/>
      <c r="H8" s="1"/>
      <c r="I8" s="1"/>
      <c r="J8" s="1"/>
      <c r="K8" s="1"/>
      <c r="L8" s="1"/>
      <c r="M8" s="1"/>
      <c r="N8" s="1"/>
      <c r="O8" s="1"/>
    </row>
    <row r="9" spans="2:15" ht="4.5" customHeight="1" x14ac:dyDescent="0.2">
      <c r="B9" s="50"/>
      <c r="C9" s="1"/>
      <c r="D9" s="1"/>
      <c r="E9" s="1"/>
      <c r="F9" s="1"/>
      <c r="G9" s="1"/>
      <c r="H9" s="1"/>
      <c r="I9" s="1"/>
      <c r="J9" s="1"/>
      <c r="K9" s="1"/>
      <c r="L9" s="1"/>
      <c r="M9" s="1"/>
      <c r="N9" s="1"/>
      <c r="O9" s="1"/>
    </row>
    <row r="10" spans="2:15" ht="6.75" customHeight="1" x14ac:dyDescent="0.2">
      <c r="B10" s="1"/>
      <c r="C10" s="1"/>
      <c r="D10" s="1"/>
      <c r="E10" s="1"/>
      <c r="F10" s="1"/>
      <c r="G10" s="1"/>
      <c r="H10" s="1"/>
      <c r="I10" s="1"/>
      <c r="J10" s="1"/>
      <c r="K10" s="1"/>
      <c r="L10" s="1"/>
      <c r="M10" s="1"/>
      <c r="N10" s="1"/>
      <c r="O10" s="1"/>
    </row>
    <row r="11" spans="2:15" ht="18.75" customHeight="1" x14ac:dyDescent="0.2">
      <c r="B11" s="46" t="s">
        <v>858</v>
      </c>
      <c r="C11" s="47"/>
      <c r="D11" s="47"/>
      <c r="E11" s="47"/>
      <c r="F11" s="47"/>
      <c r="G11" s="47"/>
      <c r="H11" s="47"/>
      <c r="I11" s="47"/>
      <c r="J11" s="47"/>
      <c r="K11" s="47"/>
      <c r="L11" s="47"/>
      <c r="M11" s="47"/>
      <c r="N11" s="47"/>
      <c r="O11" s="48"/>
    </row>
    <row r="12" spans="2:15" ht="12.75" customHeight="1" x14ac:dyDescent="0.2">
      <c r="B12" s="1"/>
      <c r="C12" s="1"/>
      <c r="D12" s="1"/>
      <c r="E12" s="1"/>
      <c r="F12" s="1"/>
      <c r="G12" s="1"/>
      <c r="H12" s="1"/>
      <c r="I12" s="1"/>
      <c r="J12" s="1"/>
      <c r="K12" s="1"/>
      <c r="L12" s="1"/>
      <c r="M12" s="1"/>
      <c r="N12" s="1"/>
      <c r="O12" s="1"/>
    </row>
    <row r="13" spans="2:15" ht="17.25" customHeight="1" x14ac:dyDescent="0.2">
      <c r="B13" s="39" t="s">
        <v>859</v>
      </c>
      <c r="C13" s="34"/>
      <c r="D13" s="34"/>
      <c r="E13" s="34"/>
      <c r="F13" s="33"/>
      <c r="G13" s="34"/>
      <c r="H13" s="34"/>
      <c r="I13" s="33"/>
      <c r="J13" s="34"/>
      <c r="K13" s="34"/>
      <c r="L13" s="34"/>
      <c r="M13" s="34"/>
      <c r="N13" s="34"/>
      <c r="O13" s="34"/>
    </row>
    <row r="14" spans="2:15" ht="15.2" customHeight="1" x14ac:dyDescent="0.2">
      <c r="B14" s="40" t="s">
        <v>860</v>
      </c>
      <c r="C14" s="36"/>
      <c r="D14" s="36"/>
      <c r="E14" s="36"/>
      <c r="F14" s="40" t="s">
        <v>861</v>
      </c>
      <c r="G14" s="36"/>
      <c r="H14" s="36"/>
      <c r="I14" s="41" t="s">
        <v>862</v>
      </c>
      <c r="J14" s="36"/>
      <c r="K14" s="36"/>
      <c r="L14" s="36"/>
      <c r="M14" s="36"/>
      <c r="N14" s="36"/>
      <c r="O14" s="36"/>
    </row>
    <row r="15" spans="2:15" ht="14.1" customHeight="1" x14ac:dyDescent="0.2">
      <c r="B15" s="1"/>
      <c r="C15" s="1"/>
      <c r="D15" s="1"/>
      <c r="E15" s="1"/>
      <c r="F15" s="1"/>
      <c r="G15" s="1"/>
      <c r="H15" s="1"/>
      <c r="I15" s="1"/>
      <c r="J15" s="1"/>
      <c r="K15" s="1"/>
      <c r="L15" s="1"/>
      <c r="M15" s="1"/>
      <c r="N15" s="1"/>
      <c r="O15" s="1"/>
    </row>
    <row r="16" spans="2:15" ht="16.5" customHeight="1" x14ac:dyDescent="0.2">
      <c r="B16" s="33" t="s">
        <v>863</v>
      </c>
      <c r="C16" s="34"/>
      <c r="D16" s="34"/>
      <c r="E16" s="34"/>
      <c r="F16" s="34"/>
      <c r="G16" s="34"/>
      <c r="H16" s="33"/>
      <c r="I16" s="34"/>
      <c r="J16" s="34"/>
      <c r="K16" s="34"/>
      <c r="L16" s="34"/>
      <c r="M16" s="37"/>
      <c r="N16" s="34"/>
      <c r="O16" s="34"/>
    </row>
    <row r="17" spans="2:15" ht="15" customHeight="1" x14ac:dyDescent="0.2">
      <c r="B17" s="35" t="s">
        <v>864</v>
      </c>
      <c r="C17" s="36"/>
      <c r="D17" s="36"/>
      <c r="E17" s="36"/>
      <c r="F17" s="35" t="s">
        <v>865</v>
      </c>
      <c r="G17" s="36"/>
      <c r="H17" s="36"/>
      <c r="I17" s="38" t="s">
        <v>866</v>
      </c>
      <c r="J17" s="36"/>
      <c r="K17" s="36"/>
      <c r="L17" s="36"/>
      <c r="M17" s="36"/>
      <c r="N17" s="36"/>
      <c r="O17" s="36"/>
    </row>
    <row r="18" spans="2:15" ht="14.1" customHeight="1" x14ac:dyDescent="0.2">
      <c r="B18" s="1"/>
      <c r="C18" s="1"/>
      <c r="D18" s="1"/>
      <c r="E18" s="1"/>
      <c r="F18" s="1"/>
      <c r="G18" s="1"/>
      <c r="H18" s="1"/>
      <c r="I18" s="1"/>
      <c r="J18" s="1"/>
      <c r="K18" s="1"/>
      <c r="L18" s="1"/>
      <c r="M18" s="1"/>
      <c r="N18" s="1"/>
      <c r="O18" s="1"/>
    </row>
    <row r="19" spans="2:15" ht="16.5" customHeight="1" x14ac:dyDescent="0.2">
      <c r="B19" s="33" t="s">
        <v>867</v>
      </c>
      <c r="C19" s="34"/>
      <c r="D19" s="34"/>
      <c r="E19" s="34"/>
      <c r="F19" s="34"/>
      <c r="G19" s="34"/>
      <c r="H19" s="34"/>
      <c r="I19" s="34"/>
      <c r="J19" s="34"/>
      <c r="K19" s="33"/>
      <c r="L19" s="34"/>
      <c r="M19" s="34"/>
      <c r="N19" s="37"/>
      <c r="O19" s="34"/>
    </row>
    <row r="20" spans="2:15" ht="15" customHeight="1" x14ac:dyDescent="0.2">
      <c r="B20" s="35" t="s">
        <v>868</v>
      </c>
      <c r="C20" s="36"/>
      <c r="D20" s="36"/>
      <c r="E20" s="36"/>
      <c r="F20" s="35" t="s">
        <v>869</v>
      </c>
      <c r="G20" s="36"/>
      <c r="H20" s="36"/>
      <c r="I20" s="38" t="s">
        <v>870</v>
      </c>
      <c r="J20" s="36"/>
      <c r="K20" s="36"/>
      <c r="L20" s="36"/>
      <c r="M20" s="36"/>
      <c r="N20" s="36"/>
      <c r="O20" s="1"/>
    </row>
    <row r="21" spans="2:15" ht="13.5" customHeight="1" x14ac:dyDescent="0.2">
      <c r="B21" s="1"/>
      <c r="C21" s="1"/>
      <c r="D21" s="1"/>
      <c r="E21" s="1"/>
      <c r="F21" s="1"/>
      <c r="G21" s="1"/>
      <c r="H21" s="1"/>
      <c r="I21" s="1"/>
      <c r="J21" s="1"/>
      <c r="K21" s="1"/>
      <c r="L21" s="1"/>
      <c r="M21" s="1"/>
      <c r="N21" s="1"/>
      <c r="O21" s="1"/>
    </row>
    <row r="22" spans="2:15" ht="15" customHeight="1" x14ac:dyDescent="0.2">
      <c r="B22" s="33" t="s">
        <v>871</v>
      </c>
      <c r="C22" s="34"/>
      <c r="D22" s="34"/>
      <c r="E22" s="34"/>
      <c r="F22" s="37"/>
      <c r="G22" s="34"/>
      <c r="H22" s="34"/>
      <c r="I22" s="34"/>
      <c r="J22" s="37"/>
      <c r="K22" s="34"/>
      <c r="L22" s="34"/>
      <c r="M22" s="34"/>
      <c r="N22" s="34"/>
      <c r="O22" s="34"/>
    </row>
    <row r="23" spans="2:15" ht="15" customHeight="1" x14ac:dyDescent="0.2">
      <c r="B23" s="35" t="s">
        <v>872</v>
      </c>
      <c r="C23" s="36"/>
      <c r="D23" s="36"/>
      <c r="E23" s="36"/>
      <c r="F23" s="35"/>
      <c r="G23" s="36"/>
      <c r="H23" s="36"/>
      <c r="I23" s="36"/>
      <c r="J23" s="35"/>
      <c r="K23" s="36"/>
      <c r="L23" s="36"/>
      <c r="M23" s="36"/>
      <c r="N23" s="36"/>
      <c r="O23" s="36"/>
    </row>
    <row r="24" spans="2:15" ht="11.25" customHeight="1" x14ac:dyDescent="0.2">
      <c r="B24" s="1"/>
      <c r="C24" s="1"/>
      <c r="D24" s="1"/>
      <c r="E24" s="1"/>
      <c r="F24" s="1"/>
      <c r="G24" s="1"/>
      <c r="H24" s="1"/>
      <c r="I24" s="1"/>
      <c r="J24" s="1"/>
      <c r="K24" s="1"/>
      <c r="L24" s="1"/>
      <c r="M24" s="1"/>
      <c r="N24" s="1"/>
      <c r="O24" s="1"/>
    </row>
    <row r="25" spans="2:15" ht="15" customHeight="1" x14ac:dyDescent="0.2">
      <c r="B25" s="33" t="s">
        <v>873</v>
      </c>
      <c r="C25" s="34"/>
      <c r="D25" s="34"/>
      <c r="E25" s="34"/>
      <c r="F25" s="34"/>
      <c r="G25" s="34"/>
      <c r="H25" s="34"/>
      <c r="I25" s="34"/>
      <c r="J25" s="34"/>
      <c r="K25" s="34"/>
      <c r="L25" s="34"/>
      <c r="M25" s="34"/>
      <c r="N25" s="34"/>
      <c r="O25" s="34"/>
    </row>
    <row r="26" spans="2:15" ht="15" customHeight="1" x14ac:dyDescent="0.2">
      <c r="B26" s="35" t="s">
        <v>874</v>
      </c>
      <c r="C26" s="36"/>
      <c r="D26" s="36"/>
      <c r="E26" s="36"/>
      <c r="F26" s="36"/>
      <c r="G26" s="36"/>
      <c r="H26" s="36"/>
      <c r="I26" s="36"/>
      <c r="J26" s="36"/>
      <c r="K26" s="36"/>
      <c r="L26" s="36"/>
      <c r="M26" s="36"/>
      <c r="N26" s="36"/>
      <c r="O26" s="36"/>
    </row>
    <row r="27" spans="2:15" ht="15" customHeight="1" x14ac:dyDescent="0.2">
      <c r="B27" s="35" t="s">
        <v>875</v>
      </c>
      <c r="C27" s="36"/>
      <c r="D27" s="36"/>
      <c r="E27" s="36"/>
      <c r="F27" s="36"/>
      <c r="G27" s="36"/>
      <c r="H27" s="36"/>
      <c r="I27" s="36"/>
      <c r="J27" s="36"/>
      <c r="K27" s="36"/>
      <c r="L27" s="36"/>
      <c r="M27" s="36"/>
      <c r="N27" s="36"/>
      <c r="O27" s="36"/>
    </row>
    <row r="28" spans="2:15" ht="15" customHeight="1" x14ac:dyDescent="0.2">
      <c r="B28" s="35" t="s">
        <v>876</v>
      </c>
      <c r="C28" s="36"/>
      <c r="D28" s="36"/>
      <c r="E28" s="36"/>
      <c r="F28" s="36"/>
      <c r="G28" s="36"/>
      <c r="H28" s="36"/>
      <c r="I28" s="36"/>
      <c r="J28" s="36"/>
      <c r="K28" s="36"/>
      <c r="L28" s="36"/>
      <c r="M28" s="36"/>
      <c r="N28" s="36"/>
      <c r="O28" s="36"/>
    </row>
  </sheetData>
  <mergeCells count="34">
    <mergeCell ref="G2:K2"/>
    <mergeCell ref="B4:O4"/>
    <mergeCell ref="B6:O6"/>
    <mergeCell ref="B8:B9"/>
    <mergeCell ref="B11:O11"/>
    <mergeCell ref="D8:F8"/>
    <mergeCell ref="B13:E13"/>
    <mergeCell ref="F13:H13"/>
    <mergeCell ref="I13:O13"/>
    <mergeCell ref="B14:E14"/>
    <mergeCell ref="F14:H14"/>
    <mergeCell ref="I14:O14"/>
    <mergeCell ref="B16:G16"/>
    <mergeCell ref="H16:L16"/>
    <mergeCell ref="M16:O16"/>
    <mergeCell ref="B17:E17"/>
    <mergeCell ref="F17:H17"/>
    <mergeCell ref="I17:O17"/>
    <mergeCell ref="B19:J19"/>
    <mergeCell ref="K19:M19"/>
    <mergeCell ref="N19:O19"/>
    <mergeCell ref="B20:E20"/>
    <mergeCell ref="F20:H20"/>
    <mergeCell ref="I20:N20"/>
    <mergeCell ref="B25:O25"/>
    <mergeCell ref="B26:O26"/>
    <mergeCell ref="B27:O27"/>
    <mergeCell ref="B28:O28"/>
    <mergeCell ref="B22:E22"/>
    <mergeCell ref="F22:I22"/>
    <mergeCell ref="J22:O22"/>
    <mergeCell ref="B23:E23"/>
    <mergeCell ref="F23:I23"/>
    <mergeCell ref="J23:O23"/>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9"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0"/>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3" width="9" customWidth="1"/>
    <col min="14" max="14" width="6" customWidth="1"/>
    <col min="15" max="15" width="2" customWidth="1"/>
    <col min="16" max="16" width="10" customWidth="1"/>
    <col min="17" max="17" width="8" customWidth="1"/>
    <col min="18" max="18" width="3" customWidth="1"/>
    <col min="19" max="21" width="13" customWidth="1"/>
  </cols>
  <sheetData>
    <row r="1" spans="2:21" ht="9" customHeight="1" x14ac:dyDescent="0.2">
      <c r="B1" s="1"/>
      <c r="C1" s="1"/>
      <c r="D1" s="1"/>
      <c r="E1" s="1"/>
      <c r="F1" s="1"/>
      <c r="G1" s="1"/>
      <c r="H1" s="1"/>
      <c r="I1" s="1"/>
      <c r="J1" s="1"/>
      <c r="K1" s="1"/>
      <c r="L1" s="1"/>
      <c r="M1" s="1"/>
      <c r="N1" s="1"/>
      <c r="O1" s="1"/>
      <c r="P1" s="1"/>
      <c r="Q1" s="1"/>
      <c r="R1" s="1"/>
      <c r="S1" s="1"/>
      <c r="T1" s="1"/>
      <c r="U1" s="1"/>
    </row>
    <row r="2" spans="2:21" ht="22.5" customHeight="1" x14ac:dyDescent="0.2">
      <c r="B2" s="1"/>
      <c r="C2" s="1"/>
      <c r="D2" s="1"/>
      <c r="E2" s="1"/>
      <c r="F2" s="1"/>
      <c r="G2" s="1"/>
      <c r="H2" s="42" t="s">
        <v>855</v>
      </c>
      <c r="I2" s="43"/>
      <c r="J2" s="43"/>
      <c r="K2" s="43"/>
      <c r="L2" s="43"/>
      <c r="M2" s="43"/>
      <c r="N2" s="43"/>
      <c r="O2" s="1"/>
      <c r="P2" s="1"/>
      <c r="Q2" s="1"/>
      <c r="R2" s="1"/>
      <c r="S2" s="1"/>
      <c r="T2" s="1"/>
      <c r="U2" s="1"/>
    </row>
    <row r="3" spans="2:21" ht="15.4" customHeight="1" x14ac:dyDescent="0.2">
      <c r="B3" s="1"/>
      <c r="C3" s="1"/>
      <c r="D3" s="1"/>
      <c r="E3" s="1"/>
      <c r="F3" s="1"/>
      <c r="G3" s="1"/>
      <c r="H3" s="1"/>
      <c r="I3" s="1"/>
      <c r="J3" s="1"/>
      <c r="K3" s="1"/>
      <c r="L3" s="1"/>
      <c r="M3" s="1"/>
      <c r="N3" s="1"/>
      <c r="O3" s="1"/>
      <c r="P3" s="1"/>
      <c r="Q3" s="1"/>
      <c r="R3" s="1"/>
      <c r="S3" s="1"/>
      <c r="T3" s="1"/>
      <c r="U3" s="1"/>
    </row>
    <row r="4" spans="2:21" ht="34.9" customHeight="1" x14ac:dyDescent="0.2">
      <c r="B4" s="1"/>
      <c r="C4" s="44" t="s">
        <v>877</v>
      </c>
      <c r="D4" s="45"/>
      <c r="E4" s="45"/>
      <c r="F4" s="45"/>
      <c r="G4" s="45"/>
      <c r="H4" s="45"/>
      <c r="I4" s="45"/>
      <c r="J4" s="45"/>
      <c r="K4" s="45"/>
      <c r="L4" s="45"/>
      <c r="M4" s="45"/>
      <c r="N4" s="45"/>
      <c r="O4" s="45"/>
      <c r="P4" s="45"/>
      <c r="Q4" s="45"/>
      <c r="R4" s="1"/>
      <c r="S4" s="1"/>
      <c r="T4" s="1"/>
      <c r="U4" s="1"/>
    </row>
    <row r="5" spans="2:21" ht="5.25" customHeight="1" x14ac:dyDescent="0.2">
      <c r="B5" s="1"/>
      <c r="C5" s="1"/>
      <c r="D5" s="1"/>
      <c r="E5" s="1"/>
      <c r="F5" s="1"/>
      <c r="G5" s="1"/>
      <c r="H5" s="1"/>
      <c r="I5" s="1"/>
      <c r="J5" s="1"/>
      <c r="K5" s="1"/>
      <c r="L5" s="1"/>
      <c r="M5" s="1"/>
      <c r="N5" s="1"/>
      <c r="O5" s="1"/>
      <c r="P5" s="1"/>
      <c r="Q5" s="1"/>
      <c r="R5" s="1"/>
      <c r="S5" s="1"/>
      <c r="T5" s="1"/>
      <c r="U5" s="1"/>
    </row>
    <row r="6" spans="2:21" ht="18.75" customHeight="1" x14ac:dyDescent="0.2">
      <c r="B6" s="1"/>
      <c r="C6" s="46" t="s">
        <v>878</v>
      </c>
      <c r="D6" s="47"/>
      <c r="E6" s="47"/>
      <c r="F6" s="47"/>
      <c r="G6" s="47"/>
      <c r="H6" s="47"/>
      <c r="I6" s="47"/>
      <c r="J6" s="47"/>
      <c r="K6" s="47"/>
      <c r="L6" s="47"/>
      <c r="M6" s="47"/>
      <c r="N6" s="47"/>
      <c r="O6" s="47"/>
      <c r="P6" s="47"/>
      <c r="Q6" s="48"/>
      <c r="R6" s="1"/>
      <c r="S6" s="1"/>
      <c r="T6" s="1"/>
      <c r="U6" s="1"/>
    </row>
    <row r="7" spans="2:21" ht="4.9000000000000004" customHeight="1" x14ac:dyDescent="0.2">
      <c r="B7" s="1"/>
      <c r="C7" s="1"/>
      <c r="D7" s="1"/>
      <c r="E7" s="1"/>
      <c r="F7" s="1"/>
      <c r="G7" s="1"/>
      <c r="H7" s="1"/>
      <c r="I7" s="1"/>
      <c r="J7" s="1"/>
      <c r="K7" s="1"/>
      <c r="L7" s="1"/>
      <c r="M7" s="1"/>
      <c r="N7" s="1"/>
      <c r="O7" s="1"/>
      <c r="P7" s="1"/>
      <c r="Q7" s="1"/>
      <c r="R7" s="1"/>
      <c r="S7" s="1"/>
      <c r="T7" s="1"/>
      <c r="U7" s="1"/>
    </row>
    <row r="8" spans="2:21" ht="30.75" customHeight="1" x14ac:dyDescent="0.2">
      <c r="B8" s="1"/>
      <c r="C8" s="6" t="s">
        <v>884</v>
      </c>
      <c r="D8" s="6" t="s">
        <v>885</v>
      </c>
      <c r="E8" s="66" t="s">
        <v>886</v>
      </c>
      <c r="F8" s="67"/>
      <c r="G8" s="67"/>
      <c r="H8" s="66" t="s">
        <v>887</v>
      </c>
      <c r="I8" s="67"/>
      <c r="J8" s="68" t="s">
        <v>888</v>
      </c>
      <c r="K8" s="67"/>
      <c r="L8" s="67"/>
      <c r="M8" s="6" t="s">
        <v>889</v>
      </c>
      <c r="N8" s="68" t="s">
        <v>890</v>
      </c>
      <c r="O8" s="67"/>
      <c r="P8" s="6" t="s">
        <v>891</v>
      </c>
      <c r="Q8" s="68" t="s">
        <v>892</v>
      </c>
      <c r="R8" s="67"/>
      <c r="S8" s="7" t="s">
        <v>893</v>
      </c>
      <c r="T8" s="7" t="s">
        <v>894</v>
      </c>
      <c r="U8" s="7" t="s">
        <v>907</v>
      </c>
    </row>
    <row r="9" spans="2:21" ht="11.25" customHeight="1" x14ac:dyDescent="0.2">
      <c r="B9" s="1"/>
      <c r="C9" s="8" t="s">
        <v>895</v>
      </c>
      <c r="D9" s="9" t="s">
        <v>896</v>
      </c>
      <c r="E9" s="58">
        <v>2500000000</v>
      </c>
      <c r="F9" s="59"/>
      <c r="G9" s="59"/>
      <c r="H9" s="60">
        <v>43521</v>
      </c>
      <c r="I9" s="59"/>
      <c r="J9" s="60">
        <v>46078</v>
      </c>
      <c r="K9" s="59"/>
      <c r="L9" s="59"/>
      <c r="M9" s="9" t="s">
        <v>1</v>
      </c>
      <c r="N9" s="61" t="s">
        <v>897</v>
      </c>
      <c r="O9" s="59"/>
      <c r="P9" s="12">
        <v>5.0000000000000001E-3</v>
      </c>
      <c r="Q9" s="61" t="s">
        <v>898</v>
      </c>
      <c r="R9" s="59"/>
      <c r="S9" s="13">
        <v>44617</v>
      </c>
      <c r="T9" s="14">
        <v>4.6602739726027398</v>
      </c>
      <c r="U9" s="9" t="s">
        <v>908</v>
      </c>
    </row>
    <row r="10" spans="2:21" ht="11.25" customHeight="1" x14ac:dyDescent="0.2">
      <c r="B10" s="1"/>
      <c r="C10" s="8" t="s">
        <v>899</v>
      </c>
      <c r="D10" s="9" t="s">
        <v>900</v>
      </c>
      <c r="E10" s="58">
        <v>2500000000</v>
      </c>
      <c r="F10" s="59"/>
      <c r="G10" s="59"/>
      <c r="H10" s="60">
        <v>43521</v>
      </c>
      <c r="I10" s="59"/>
      <c r="J10" s="60">
        <v>47174</v>
      </c>
      <c r="K10" s="59"/>
      <c r="L10" s="59"/>
      <c r="M10" s="9" t="s">
        <v>1</v>
      </c>
      <c r="N10" s="61" t="s">
        <v>897</v>
      </c>
      <c r="O10" s="59"/>
      <c r="P10" s="12">
        <v>8.5000000000000006E-3</v>
      </c>
      <c r="Q10" s="61" t="s">
        <v>898</v>
      </c>
      <c r="R10" s="59"/>
      <c r="S10" s="13">
        <v>44617</v>
      </c>
      <c r="T10" s="14">
        <v>7.6630136986301371</v>
      </c>
      <c r="U10" s="9" t="s">
        <v>909</v>
      </c>
    </row>
    <row r="11" spans="2:21" ht="11.25" customHeight="1" x14ac:dyDescent="0.2">
      <c r="B11" s="1"/>
      <c r="C11" s="8" t="s">
        <v>901</v>
      </c>
      <c r="D11" s="9" t="s">
        <v>902</v>
      </c>
      <c r="E11" s="58">
        <v>2500000000</v>
      </c>
      <c r="F11" s="59"/>
      <c r="G11" s="59"/>
      <c r="H11" s="60">
        <v>43971</v>
      </c>
      <c r="I11" s="59"/>
      <c r="J11" s="60">
        <v>46527</v>
      </c>
      <c r="K11" s="59"/>
      <c r="L11" s="59"/>
      <c r="M11" s="9" t="s">
        <v>1</v>
      </c>
      <c r="N11" s="61" t="s">
        <v>897</v>
      </c>
      <c r="O11" s="59"/>
      <c r="P11" s="12">
        <v>1E-4</v>
      </c>
      <c r="Q11" s="61" t="s">
        <v>898</v>
      </c>
      <c r="R11" s="59"/>
      <c r="S11" s="13">
        <v>44701</v>
      </c>
      <c r="T11" s="14">
        <v>5.8904109589041092</v>
      </c>
      <c r="U11" s="9" t="s">
        <v>910</v>
      </c>
    </row>
    <row r="12" spans="2:21" ht="11.25" customHeight="1" x14ac:dyDescent="0.2">
      <c r="B12" s="1"/>
      <c r="C12" s="8" t="s">
        <v>903</v>
      </c>
      <c r="D12" s="9" t="s">
        <v>904</v>
      </c>
      <c r="E12" s="58">
        <v>2500000000</v>
      </c>
      <c r="F12" s="59"/>
      <c r="G12" s="59"/>
      <c r="H12" s="60">
        <v>43971</v>
      </c>
      <c r="I12" s="59"/>
      <c r="J12" s="60">
        <v>47623</v>
      </c>
      <c r="K12" s="59"/>
      <c r="L12" s="59"/>
      <c r="M12" s="9" t="s">
        <v>1</v>
      </c>
      <c r="N12" s="61" t="s">
        <v>897</v>
      </c>
      <c r="O12" s="59"/>
      <c r="P12" s="12">
        <v>7.000000000000001E-4</v>
      </c>
      <c r="Q12" s="61" t="s">
        <v>898</v>
      </c>
      <c r="R12" s="59"/>
      <c r="S12" s="13">
        <v>44701</v>
      </c>
      <c r="T12" s="14">
        <v>8.8931506849315074</v>
      </c>
      <c r="U12" s="9" t="s">
        <v>911</v>
      </c>
    </row>
    <row r="13" spans="2:21" ht="11.25" customHeight="1" x14ac:dyDescent="0.2">
      <c r="B13" s="1"/>
      <c r="C13" s="8" t="s">
        <v>905</v>
      </c>
      <c r="D13" s="9" t="s">
        <v>906</v>
      </c>
      <c r="E13" s="58">
        <v>1500000000</v>
      </c>
      <c r="F13" s="59"/>
      <c r="G13" s="59"/>
      <c r="H13" s="60">
        <v>44175</v>
      </c>
      <c r="I13" s="59"/>
      <c r="J13" s="60">
        <v>46731</v>
      </c>
      <c r="K13" s="59"/>
      <c r="L13" s="59"/>
      <c r="M13" s="9" t="s">
        <v>1</v>
      </c>
      <c r="N13" s="61" t="s">
        <v>897</v>
      </c>
      <c r="O13" s="59"/>
      <c r="P13" s="12">
        <v>1E-4</v>
      </c>
      <c r="Q13" s="61" t="s">
        <v>898</v>
      </c>
      <c r="R13" s="59"/>
      <c r="S13" s="13">
        <v>44540</v>
      </c>
      <c r="T13" s="14">
        <v>6.4493150684931511</v>
      </c>
      <c r="U13" s="9" t="s">
        <v>912</v>
      </c>
    </row>
    <row r="14" spans="2:21" ht="15" customHeight="1" x14ac:dyDescent="0.2">
      <c r="B14" s="1"/>
      <c r="C14" s="15"/>
      <c r="D14" s="16"/>
      <c r="E14" s="52">
        <v>11500000000</v>
      </c>
      <c r="F14" s="53"/>
      <c r="G14" s="53"/>
      <c r="H14" s="54"/>
      <c r="I14" s="55"/>
      <c r="J14" s="54"/>
      <c r="K14" s="55"/>
      <c r="L14" s="55"/>
      <c r="M14" s="15"/>
      <c r="N14" s="54"/>
      <c r="O14" s="55"/>
      <c r="P14" s="15"/>
      <c r="Q14" s="54"/>
      <c r="R14" s="55"/>
      <c r="S14" s="15"/>
      <c r="T14" s="15"/>
      <c r="U14" s="15"/>
    </row>
    <row r="15" spans="2:21" ht="5.65" customHeight="1" x14ac:dyDescent="0.2">
      <c r="B15" s="1"/>
      <c r="C15" s="1"/>
      <c r="D15" s="1"/>
      <c r="E15" s="1"/>
      <c r="F15" s="1"/>
      <c r="G15" s="1"/>
      <c r="H15" s="1"/>
      <c r="I15" s="1"/>
      <c r="J15" s="1"/>
      <c r="K15" s="1"/>
      <c r="L15" s="1"/>
      <c r="M15" s="1"/>
      <c r="N15" s="1"/>
      <c r="O15" s="1"/>
      <c r="P15" s="1"/>
      <c r="Q15" s="1"/>
      <c r="R15" s="1"/>
      <c r="S15" s="1"/>
      <c r="T15" s="1"/>
      <c r="U15" s="1"/>
    </row>
    <row r="16" spans="2:21" ht="19.899999999999999" customHeight="1" x14ac:dyDescent="0.2">
      <c r="B16" s="1"/>
      <c r="C16" s="46" t="s">
        <v>879</v>
      </c>
      <c r="D16" s="47"/>
      <c r="E16" s="47"/>
      <c r="F16" s="47"/>
      <c r="G16" s="47"/>
      <c r="H16" s="47"/>
      <c r="I16" s="47"/>
      <c r="J16" s="47"/>
      <c r="K16" s="47"/>
      <c r="L16" s="47"/>
      <c r="M16" s="47"/>
      <c r="N16" s="47"/>
      <c r="O16" s="47"/>
      <c r="P16" s="47"/>
      <c r="Q16" s="48"/>
      <c r="R16" s="1"/>
      <c r="S16" s="1"/>
      <c r="T16" s="1"/>
      <c r="U16" s="1"/>
    </row>
    <row r="17" spans="2:21" ht="18.399999999999999" customHeight="1" x14ac:dyDescent="0.2">
      <c r="B17" s="1"/>
      <c r="C17" s="62" t="s">
        <v>880</v>
      </c>
      <c r="D17" s="63"/>
      <c r="E17" s="63"/>
      <c r="F17" s="63"/>
      <c r="G17" s="1"/>
      <c r="H17" s="1"/>
      <c r="I17" s="1"/>
      <c r="J17" s="1"/>
      <c r="K17" s="69">
        <v>11500000000</v>
      </c>
      <c r="L17" s="63"/>
      <c r="M17" s="63"/>
      <c r="N17" s="1"/>
      <c r="O17" s="1"/>
      <c r="P17" s="1"/>
      <c r="Q17" s="1"/>
      <c r="R17" s="1"/>
      <c r="S17" s="1"/>
      <c r="T17" s="1"/>
      <c r="U17" s="1"/>
    </row>
    <row r="18" spans="2:21" ht="15.6" customHeight="1" x14ac:dyDescent="0.2">
      <c r="B18" s="1"/>
      <c r="C18" s="62" t="s">
        <v>881</v>
      </c>
      <c r="D18" s="63"/>
      <c r="E18" s="63"/>
      <c r="F18" s="63"/>
      <c r="G18" s="63"/>
      <c r="H18" s="63"/>
      <c r="I18" s="1"/>
      <c r="J18" s="1"/>
      <c r="K18" s="1"/>
      <c r="L18" s="17"/>
      <c r="M18" s="18">
        <v>3.1217391304347824E-3</v>
      </c>
      <c r="N18" s="1"/>
      <c r="O18" s="1"/>
      <c r="P18" s="1"/>
      <c r="Q18" s="1"/>
      <c r="R18" s="1"/>
      <c r="S18" s="1"/>
      <c r="T18" s="1"/>
      <c r="U18" s="1"/>
    </row>
    <row r="19" spans="2:21" ht="15.6" customHeight="1" x14ac:dyDescent="0.2">
      <c r="B19" s="1"/>
      <c r="C19" s="62" t="s">
        <v>882</v>
      </c>
      <c r="D19" s="63"/>
      <c r="E19" s="63"/>
      <c r="F19" s="63"/>
      <c r="G19" s="63"/>
      <c r="H19" s="63"/>
      <c r="I19" s="1"/>
      <c r="J19" s="1"/>
      <c r="K19" s="56">
        <v>6.7340083382966061</v>
      </c>
      <c r="L19" s="57"/>
      <c r="M19" s="57"/>
      <c r="N19" s="1"/>
      <c r="O19" s="1"/>
      <c r="P19" s="1"/>
      <c r="Q19" s="1"/>
      <c r="R19" s="1"/>
      <c r="S19" s="1"/>
      <c r="T19" s="1"/>
      <c r="U19" s="1"/>
    </row>
    <row r="20" spans="2:21" ht="15.6" customHeight="1" x14ac:dyDescent="0.2">
      <c r="C20" s="64" t="s">
        <v>883</v>
      </c>
      <c r="D20" s="65"/>
      <c r="E20" s="65"/>
      <c r="F20" s="65"/>
    </row>
  </sheetData>
  <mergeCells count="45">
    <mergeCell ref="H2:N2"/>
    <mergeCell ref="C4:Q4"/>
    <mergeCell ref="C6:Q6"/>
    <mergeCell ref="C16:Q16"/>
    <mergeCell ref="C17:F17"/>
    <mergeCell ref="K17:M17"/>
    <mergeCell ref="N8:O8"/>
    <mergeCell ref="Q8:R8"/>
    <mergeCell ref="N9:O9"/>
    <mergeCell ref="Q9:R9"/>
    <mergeCell ref="C20:F20"/>
    <mergeCell ref="E8:G8"/>
    <mergeCell ref="H8:I8"/>
    <mergeCell ref="J8:L8"/>
    <mergeCell ref="E9:G9"/>
    <mergeCell ref="H9:I9"/>
    <mergeCell ref="J9:L9"/>
    <mergeCell ref="E10:G10"/>
    <mergeCell ref="H10:I10"/>
    <mergeCell ref="J10:L10"/>
    <mergeCell ref="N10:O10"/>
    <mergeCell ref="Q10:R10"/>
    <mergeCell ref="E11:G11"/>
    <mergeCell ref="H11:I11"/>
    <mergeCell ref="J11:L11"/>
    <mergeCell ref="N11:O11"/>
    <mergeCell ref="Q11:R11"/>
    <mergeCell ref="Q12:R12"/>
    <mergeCell ref="E13:G13"/>
    <mergeCell ref="H13:I13"/>
    <mergeCell ref="J13:L13"/>
    <mergeCell ref="N13:O13"/>
    <mergeCell ref="Q13:R13"/>
    <mergeCell ref="K19:M19"/>
    <mergeCell ref="E12:G12"/>
    <mergeCell ref="H12:I12"/>
    <mergeCell ref="J12:L12"/>
    <mergeCell ref="N12:O12"/>
    <mergeCell ref="C18:H18"/>
    <mergeCell ref="C19:H19"/>
    <mergeCell ref="E14:G14"/>
    <mergeCell ref="H14:I14"/>
    <mergeCell ref="J14:L14"/>
    <mergeCell ref="N14:O14"/>
    <mergeCell ref="Q14:R14"/>
  </mergeCells>
  <hyperlinks>
    <hyperlink ref="C9" r:id="rId1" display="mailto:BD@155374" xr:uid="{00000000-0004-0000-0400-000000000000}"/>
    <hyperlink ref="C10" r:id="rId2" display="mailto:BD@155375" xr:uid="{00000000-0004-0000-0400-000001000000}"/>
    <hyperlink ref="C11" r:id="rId3" display="mailto:BD@167469" xr:uid="{00000000-0004-0000-0400-000002000000}"/>
    <hyperlink ref="C12" r:id="rId4" display="mailto:BD@167470" xr:uid="{00000000-0004-0000-0400-000003000000}"/>
    <hyperlink ref="C13" r:id="rId5" display="mailto:BD@178945" xr:uid="{00000000-0004-0000-0400-000004000000}"/>
  </hyperlinks>
  <pageMargins left="0.44431372549019615" right="0.44431372549019615" top="0.44431372549019615" bottom="0.44431372549019615" header="0.50980392156862753" footer="0.50980392156862753"/>
  <pageSetup scale="95" orientation="landscape" r:id="rId6"/>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9"/>
  <sheetViews>
    <sheetView showGridLines="0" topLeftCell="B1" zoomScaleNormal="100" workbookViewId="0"/>
  </sheetViews>
  <sheetFormatPr defaultRowHeight="12.75" x14ac:dyDescent="0.2"/>
  <cols>
    <col min="1" max="1" width="0" hidden="1" customWidth="1"/>
    <col min="2" max="2" width="27" customWidth="1"/>
    <col min="3" max="3" width="9" customWidth="1"/>
    <col min="4" max="4" width="6" customWidth="1"/>
    <col min="5" max="5" width="12" customWidth="1"/>
    <col min="6" max="6" width="17" customWidth="1"/>
    <col min="7" max="7" width="7" customWidth="1"/>
    <col min="8" max="8" width="15" customWidth="1"/>
    <col min="9" max="9" width="6" customWidth="1"/>
  </cols>
  <sheetData>
    <row r="1" spans="2:9" ht="1.5" customHeight="1" x14ac:dyDescent="0.2"/>
    <row r="2" spans="2:9" ht="7.5" customHeight="1" x14ac:dyDescent="0.2">
      <c r="B2" s="1"/>
      <c r="C2" s="1"/>
      <c r="D2" s="1"/>
      <c r="E2" s="1"/>
      <c r="F2" s="1"/>
      <c r="G2" s="1"/>
      <c r="H2" s="1"/>
      <c r="I2" s="1"/>
    </row>
    <row r="3" spans="2:9" ht="22.5" customHeight="1" x14ac:dyDescent="0.2">
      <c r="B3" s="1"/>
      <c r="C3" s="1"/>
      <c r="D3" s="1"/>
      <c r="E3" s="42" t="s">
        <v>855</v>
      </c>
      <c r="F3" s="43"/>
      <c r="G3" s="43"/>
      <c r="H3" s="1"/>
      <c r="I3" s="1"/>
    </row>
    <row r="4" spans="2:9" ht="7.9" customHeight="1" x14ac:dyDescent="0.2">
      <c r="B4" s="1"/>
      <c r="C4" s="1"/>
      <c r="D4" s="1"/>
      <c r="E4" s="1"/>
      <c r="F4" s="1"/>
      <c r="G4" s="1"/>
      <c r="H4" s="1"/>
      <c r="I4" s="1"/>
    </row>
    <row r="5" spans="2:9" ht="36.4" customHeight="1" x14ac:dyDescent="0.2">
      <c r="B5" s="44" t="s">
        <v>913</v>
      </c>
      <c r="C5" s="45"/>
      <c r="D5" s="45"/>
      <c r="E5" s="45"/>
      <c r="F5" s="45"/>
      <c r="G5" s="45"/>
      <c r="H5" s="45"/>
      <c r="I5" s="45"/>
    </row>
    <row r="6" spans="2:9" ht="9.75" customHeight="1" x14ac:dyDescent="0.2">
      <c r="B6" s="1"/>
      <c r="C6" s="1"/>
      <c r="D6" s="1"/>
      <c r="E6" s="1"/>
      <c r="F6" s="1"/>
      <c r="G6" s="1"/>
      <c r="H6" s="1"/>
      <c r="I6" s="1"/>
    </row>
    <row r="7" spans="2:9" ht="18.75" customHeight="1" x14ac:dyDescent="0.2">
      <c r="B7" s="71" t="s">
        <v>914</v>
      </c>
      <c r="C7" s="72"/>
      <c r="D7" s="72"/>
      <c r="E7" s="72"/>
      <c r="F7" s="72"/>
      <c r="G7" s="72"/>
      <c r="H7" s="72"/>
      <c r="I7" s="73"/>
    </row>
    <row r="8" spans="2:9" ht="12.75" customHeight="1" x14ac:dyDescent="0.2">
      <c r="B8" s="1"/>
      <c r="C8" s="1"/>
      <c r="D8" s="1"/>
      <c r="E8" s="1"/>
      <c r="F8" s="1"/>
      <c r="G8" s="1"/>
      <c r="H8" s="1"/>
      <c r="I8" s="1"/>
    </row>
    <row r="9" spans="2:9" ht="15.75" customHeight="1" x14ac:dyDescent="0.2">
      <c r="B9" s="3" t="s">
        <v>916</v>
      </c>
      <c r="C9" s="37" t="s">
        <v>917</v>
      </c>
      <c r="D9" s="34"/>
      <c r="E9" s="34"/>
      <c r="F9" s="4" t="s">
        <v>918</v>
      </c>
      <c r="G9" s="37" t="s">
        <v>919</v>
      </c>
      <c r="H9" s="34"/>
      <c r="I9" s="1"/>
    </row>
    <row r="10" spans="2:9" ht="15" customHeight="1" x14ac:dyDescent="0.2">
      <c r="B10" s="5" t="s">
        <v>920</v>
      </c>
      <c r="C10" s="70" t="s">
        <v>921</v>
      </c>
      <c r="D10" s="36"/>
      <c r="E10" s="36"/>
      <c r="F10" s="2" t="s">
        <v>922</v>
      </c>
      <c r="G10" s="70" t="s">
        <v>923</v>
      </c>
      <c r="H10" s="36"/>
      <c r="I10" s="1"/>
    </row>
    <row r="11" spans="2:9" ht="15" customHeight="1" x14ac:dyDescent="0.2">
      <c r="B11" s="5" t="s">
        <v>924</v>
      </c>
      <c r="C11" s="70" t="s">
        <v>925</v>
      </c>
      <c r="D11" s="36"/>
      <c r="E11" s="36"/>
      <c r="F11" s="2" t="s">
        <v>922</v>
      </c>
      <c r="G11" s="70" t="s">
        <v>926</v>
      </c>
      <c r="H11" s="36"/>
      <c r="I11" s="1"/>
    </row>
    <row r="12" spans="2:9" ht="15" customHeight="1" x14ac:dyDescent="0.2">
      <c r="B12" s="5" t="s">
        <v>927</v>
      </c>
      <c r="C12" s="70" t="s">
        <v>921</v>
      </c>
      <c r="D12" s="36"/>
      <c r="E12" s="36"/>
      <c r="F12" s="2" t="s">
        <v>922</v>
      </c>
      <c r="G12" s="70" t="s">
        <v>928</v>
      </c>
      <c r="H12" s="36"/>
      <c r="I12" s="1"/>
    </row>
    <row r="13" spans="2:9" ht="28.5" customHeight="1" x14ac:dyDescent="0.2">
      <c r="B13" s="1"/>
      <c r="C13" s="1"/>
      <c r="D13" s="1"/>
      <c r="E13" s="1"/>
      <c r="F13" s="1"/>
      <c r="G13" s="1"/>
      <c r="H13" s="1"/>
      <c r="I13" s="1"/>
    </row>
    <row r="14" spans="2:9" ht="18.75" customHeight="1" x14ac:dyDescent="0.2">
      <c r="B14" s="71" t="s">
        <v>915</v>
      </c>
      <c r="C14" s="72"/>
      <c r="D14" s="72"/>
      <c r="E14" s="72"/>
      <c r="F14" s="72"/>
      <c r="G14" s="72"/>
      <c r="H14" s="72"/>
      <c r="I14" s="73"/>
    </row>
    <row r="15" spans="2:9" ht="15.75" customHeight="1" x14ac:dyDescent="0.2">
      <c r="B15" s="1"/>
      <c r="C15" s="1"/>
      <c r="D15" s="1"/>
      <c r="E15" s="1"/>
      <c r="F15" s="1"/>
      <c r="G15" s="1"/>
      <c r="H15" s="1"/>
      <c r="I15" s="1"/>
    </row>
    <row r="16" spans="2:9" ht="15.75" customHeight="1" x14ac:dyDescent="0.2">
      <c r="B16" s="3" t="s">
        <v>916</v>
      </c>
      <c r="C16" s="37" t="s">
        <v>917</v>
      </c>
      <c r="D16" s="34"/>
      <c r="E16" s="34"/>
      <c r="F16" s="4" t="s">
        <v>918</v>
      </c>
      <c r="G16" s="1"/>
      <c r="H16" s="1"/>
      <c r="I16" s="1"/>
    </row>
    <row r="17" spans="2:9" ht="15" customHeight="1" x14ac:dyDescent="0.2">
      <c r="B17" s="5" t="s">
        <v>920</v>
      </c>
      <c r="C17" s="70" t="s">
        <v>929</v>
      </c>
      <c r="D17" s="36"/>
      <c r="E17" s="36"/>
      <c r="F17" s="2"/>
      <c r="G17" s="1"/>
      <c r="H17" s="1"/>
      <c r="I17" s="1"/>
    </row>
    <row r="18" spans="2:9" ht="15" customHeight="1" x14ac:dyDescent="0.2">
      <c r="B18" s="5" t="s">
        <v>924</v>
      </c>
      <c r="C18" s="70" t="s">
        <v>930</v>
      </c>
      <c r="D18" s="36"/>
      <c r="E18" s="36"/>
      <c r="F18" s="2" t="s">
        <v>922</v>
      </c>
      <c r="G18" s="1"/>
      <c r="H18" s="1"/>
      <c r="I18" s="1"/>
    </row>
    <row r="19" spans="2:9" ht="15" customHeight="1" x14ac:dyDescent="0.2">
      <c r="B19" s="5" t="s">
        <v>927</v>
      </c>
      <c r="C19" s="70" t="s">
        <v>929</v>
      </c>
      <c r="D19" s="36"/>
      <c r="E19" s="36"/>
      <c r="F19" s="2"/>
    </row>
  </sheetData>
  <mergeCells count="16">
    <mergeCell ref="C19:E19"/>
    <mergeCell ref="E3:G3"/>
    <mergeCell ref="B5:I5"/>
    <mergeCell ref="B7:I7"/>
    <mergeCell ref="B14:I14"/>
    <mergeCell ref="C9:E9"/>
    <mergeCell ref="G9:H9"/>
    <mergeCell ref="C10:E10"/>
    <mergeCell ref="G10:H10"/>
    <mergeCell ref="C11:E11"/>
    <mergeCell ref="G11:H11"/>
    <mergeCell ref="C12:E12"/>
    <mergeCell ref="G12:H12"/>
    <mergeCell ref="C16:E16"/>
    <mergeCell ref="C17:E17"/>
    <mergeCell ref="C18:E1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88"/>
  <sheetViews>
    <sheetView showGridLines="0" topLeftCell="B1" zoomScale="85" zoomScaleNormal="85" workbookViewId="0"/>
  </sheetViews>
  <sheetFormatPr defaultRowHeight="12.75" x14ac:dyDescent="0.2"/>
  <cols>
    <col min="1" max="1" width="0" hidden="1" customWidth="1"/>
    <col min="2" max="2" width="3" customWidth="1"/>
    <col min="3" max="3" width="1" customWidth="1"/>
    <col min="4" max="4" width="32" customWidth="1"/>
    <col min="5" max="5" width="4" customWidth="1"/>
    <col min="6" max="6" width="1" customWidth="1"/>
    <col min="7" max="7" width="15" customWidth="1"/>
    <col min="8" max="8" width="14" customWidth="1"/>
    <col min="9" max="12" width="1" customWidth="1"/>
    <col min="13" max="13" width="2" customWidth="1"/>
    <col min="14" max="16" width="1" customWidth="1"/>
    <col min="17" max="17" width="13" customWidth="1"/>
    <col min="18" max="19" width="3" customWidth="1"/>
    <col min="20" max="20" width="1" customWidth="1"/>
    <col min="21" max="21" width="2" customWidth="1"/>
  </cols>
  <sheetData>
    <row r="1" spans="2:21" ht="9" customHeight="1" x14ac:dyDescent="0.2">
      <c r="B1" s="1"/>
      <c r="C1" s="1"/>
      <c r="D1" s="1"/>
      <c r="E1" s="1"/>
      <c r="F1" s="1"/>
      <c r="G1" s="1"/>
      <c r="H1" s="1"/>
      <c r="I1" s="1"/>
      <c r="J1" s="1"/>
      <c r="K1" s="1"/>
      <c r="L1" s="1"/>
      <c r="M1" s="1"/>
      <c r="N1" s="1"/>
      <c r="O1" s="1"/>
      <c r="P1" s="1"/>
      <c r="Q1" s="1"/>
      <c r="R1" s="1"/>
      <c r="S1" s="1"/>
      <c r="T1" s="1"/>
      <c r="U1" s="1"/>
    </row>
    <row r="2" spans="2:21" ht="22.5" customHeight="1" x14ac:dyDescent="0.2">
      <c r="B2" s="1"/>
      <c r="C2" s="1"/>
      <c r="D2" s="1"/>
      <c r="E2" s="1"/>
      <c r="F2" s="1"/>
      <c r="G2" s="42" t="s">
        <v>855</v>
      </c>
      <c r="H2" s="43"/>
      <c r="I2" s="43"/>
      <c r="J2" s="43"/>
      <c r="K2" s="43"/>
      <c r="L2" s="43"/>
      <c r="M2" s="43"/>
      <c r="N2" s="1"/>
      <c r="O2" s="1"/>
      <c r="P2" s="1"/>
      <c r="Q2" s="1"/>
      <c r="R2" s="1"/>
      <c r="S2" s="1"/>
      <c r="T2" s="1"/>
      <c r="U2" s="1"/>
    </row>
    <row r="3" spans="2:21" ht="6.4" customHeight="1" x14ac:dyDescent="0.2">
      <c r="B3" s="1"/>
      <c r="C3" s="1"/>
      <c r="D3" s="1"/>
      <c r="E3" s="1"/>
      <c r="F3" s="116"/>
      <c r="G3" s="117"/>
      <c r="H3" s="117"/>
      <c r="I3" s="117"/>
      <c r="J3" s="117"/>
      <c r="K3" s="117"/>
      <c r="L3" s="117"/>
      <c r="M3" s="117"/>
      <c r="N3" s="117"/>
      <c r="O3" s="117"/>
      <c r="P3" s="117"/>
      <c r="Q3" s="117"/>
      <c r="R3" s="1"/>
      <c r="S3" s="1"/>
      <c r="T3" s="1"/>
      <c r="U3" s="1"/>
    </row>
    <row r="4" spans="2:21" ht="10.9" customHeight="1" x14ac:dyDescent="0.2">
      <c r="B4" s="1"/>
      <c r="C4" s="1"/>
      <c r="D4" s="1"/>
      <c r="E4" s="1"/>
      <c r="F4" s="117"/>
      <c r="G4" s="117"/>
      <c r="H4" s="117"/>
      <c r="I4" s="117"/>
      <c r="J4" s="117"/>
      <c r="K4" s="117"/>
      <c r="L4" s="117"/>
      <c r="M4" s="117"/>
      <c r="N4" s="117"/>
      <c r="O4" s="117"/>
      <c r="P4" s="117"/>
      <c r="Q4" s="117"/>
      <c r="R4" s="1"/>
      <c r="S4" s="1"/>
      <c r="T4" s="1"/>
      <c r="U4" s="1"/>
    </row>
    <row r="5" spans="2:21" ht="32.25" customHeight="1" x14ac:dyDescent="0.2">
      <c r="B5" s="44" t="s">
        <v>931</v>
      </c>
      <c r="C5" s="45"/>
      <c r="D5" s="45"/>
      <c r="E5" s="45"/>
      <c r="F5" s="45"/>
      <c r="G5" s="45"/>
      <c r="H5" s="45"/>
      <c r="I5" s="45"/>
      <c r="J5" s="45"/>
      <c r="K5" s="45"/>
      <c r="L5" s="45"/>
      <c r="M5" s="45"/>
      <c r="N5" s="45"/>
      <c r="O5" s="45"/>
      <c r="P5" s="45"/>
      <c r="Q5" s="45"/>
      <c r="R5" s="45"/>
      <c r="S5" s="1"/>
      <c r="T5" s="1"/>
      <c r="U5" s="1"/>
    </row>
    <row r="6" spans="2:21" ht="14.45" customHeight="1" x14ac:dyDescent="0.2">
      <c r="B6" s="62" t="s">
        <v>932</v>
      </c>
      <c r="C6" s="63"/>
      <c r="D6" s="63"/>
      <c r="E6" s="63"/>
      <c r="F6" s="63"/>
      <c r="G6" s="63"/>
      <c r="H6" s="1"/>
      <c r="I6" s="1"/>
      <c r="J6" s="1"/>
      <c r="K6" s="1"/>
      <c r="L6" s="1"/>
      <c r="M6" s="1"/>
      <c r="N6" s="1"/>
      <c r="O6" s="1"/>
      <c r="P6" s="1"/>
      <c r="Q6" s="1"/>
      <c r="R6" s="1"/>
      <c r="S6" s="1"/>
      <c r="T6" s="1"/>
      <c r="U6" s="1"/>
    </row>
    <row r="7" spans="2:21" ht="5.85" customHeight="1" x14ac:dyDescent="0.2">
      <c r="B7" s="1"/>
      <c r="C7" s="1"/>
      <c r="D7" s="1"/>
      <c r="E7" s="1"/>
      <c r="F7" s="1"/>
      <c r="G7" s="1"/>
      <c r="H7" s="1"/>
      <c r="I7" s="1"/>
      <c r="J7" s="1"/>
      <c r="K7" s="1"/>
      <c r="L7" s="1"/>
      <c r="M7" s="1"/>
      <c r="N7" s="1"/>
      <c r="O7" s="1"/>
      <c r="P7" s="1"/>
      <c r="Q7" s="1"/>
      <c r="R7" s="1"/>
      <c r="S7" s="1"/>
      <c r="T7" s="1"/>
      <c r="U7" s="1"/>
    </row>
    <row r="8" spans="2:21" ht="18.75" customHeight="1" x14ac:dyDescent="0.2">
      <c r="B8" s="46" t="s">
        <v>933</v>
      </c>
      <c r="C8" s="47"/>
      <c r="D8" s="47"/>
      <c r="E8" s="47"/>
      <c r="F8" s="47"/>
      <c r="G8" s="47"/>
      <c r="H8" s="47"/>
      <c r="I8" s="47"/>
      <c r="J8" s="47"/>
      <c r="K8" s="47"/>
      <c r="L8" s="47"/>
      <c r="M8" s="47"/>
      <c r="N8" s="47"/>
      <c r="O8" s="47"/>
      <c r="P8" s="47"/>
      <c r="Q8" s="47"/>
      <c r="R8" s="48"/>
      <c r="S8" s="1"/>
      <c r="T8" s="1"/>
      <c r="U8" s="1"/>
    </row>
    <row r="9" spans="2:21" ht="4.5" customHeight="1" x14ac:dyDescent="0.2">
      <c r="B9" s="1"/>
      <c r="C9" s="1"/>
      <c r="D9" s="1"/>
      <c r="E9" s="1"/>
      <c r="F9" s="1"/>
      <c r="G9" s="1"/>
      <c r="H9" s="1"/>
      <c r="I9" s="1"/>
      <c r="J9" s="1"/>
      <c r="K9" s="1"/>
      <c r="L9" s="1"/>
      <c r="M9" s="1"/>
      <c r="N9" s="1"/>
      <c r="O9" s="1"/>
      <c r="P9" s="1"/>
      <c r="Q9" s="1"/>
      <c r="R9" s="1"/>
      <c r="S9" s="1"/>
      <c r="T9" s="1"/>
      <c r="U9" s="1"/>
    </row>
    <row r="10" spans="2:21" ht="15.75" customHeight="1" x14ac:dyDescent="0.2">
      <c r="B10" s="115" t="s">
        <v>934</v>
      </c>
      <c r="C10" s="114"/>
      <c r="D10" s="114"/>
      <c r="E10" s="114"/>
      <c r="F10" s="114"/>
      <c r="G10" s="114"/>
      <c r="H10" s="114"/>
      <c r="I10" s="114"/>
      <c r="J10" s="1"/>
      <c r="K10" s="118">
        <v>11500000000</v>
      </c>
      <c r="L10" s="114"/>
      <c r="M10" s="114"/>
      <c r="N10" s="114"/>
      <c r="O10" s="114"/>
      <c r="P10" s="114"/>
      <c r="Q10" s="114"/>
      <c r="R10" s="114"/>
      <c r="S10" s="19" t="s">
        <v>935</v>
      </c>
      <c r="T10" s="1"/>
      <c r="U10" s="1"/>
    </row>
    <row r="11" spans="2:21" ht="6.4" customHeight="1" x14ac:dyDescent="0.2">
      <c r="B11" s="1"/>
      <c r="C11" s="1"/>
      <c r="D11" s="1"/>
      <c r="E11" s="1"/>
      <c r="F11" s="1"/>
      <c r="G11" s="1"/>
      <c r="H11" s="1"/>
      <c r="I11" s="1"/>
      <c r="J11" s="1"/>
      <c r="K11" s="1"/>
      <c r="L11" s="1"/>
      <c r="M11" s="1"/>
      <c r="N11" s="1"/>
      <c r="O11" s="1"/>
      <c r="P11" s="1"/>
      <c r="Q11" s="1"/>
      <c r="R11" s="1"/>
      <c r="S11" s="1"/>
      <c r="T11" s="1"/>
      <c r="U11" s="1"/>
    </row>
    <row r="12" spans="2:21" ht="15.75" customHeight="1" x14ac:dyDescent="0.2">
      <c r="B12" s="115" t="s">
        <v>937</v>
      </c>
      <c r="C12" s="114"/>
      <c r="D12" s="114"/>
      <c r="E12" s="114"/>
      <c r="F12" s="114"/>
      <c r="G12" s="114"/>
      <c r="H12" s="114"/>
      <c r="I12" s="114"/>
      <c r="J12" s="1"/>
      <c r="K12" s="69">
        <v>15160502150.910309</v>
      </c>
      <c r="L12" s="63"/>
      <c r="M12" s="63"/>
      <c r="N12" s="63"/>
      <c r="O12" s="63"/>
      <c r="P12" s="63"/>
      <c r="Q12" s="63"/>
      <c r="R12" s="63"/>
      <c r="S12" s="87" t="s">
        <v>936</v>
      </c>
      <c r="T12" s="88"/>
      <c r="U12" s="1"/>
    </row>
    <row r="13" spans="2:21" ht="6.95" customHeight="1" x14ac:dyDescent="0.2">
      <c r="B13" s="1"/>
      <c r="C13" s="1"/>
      <c r="D13" s="1"/>
      <c r="E13" s="1"/>
      <c r="F13" s="1"/>
      <c r="G13" s="1"/>
      <c r="H13" s="1"/>
      <c r="I13" s="1"/>
      <c r="J13" s="1"/>
      <c r="K13" s="1"/>
      <c r="L13" s="1"/>
      <c r="M13" s="1"/>
      <c r="N13" s="1"/>
      <c r="O13" s="1"/>
      <c r="P13" s="1"/>
      <c r="Q13" s="1"/>
      <c r="R13" s="1"/>
      <c r="S13" s="1"/>
      <c r="T13" s="1"/>
      <c r="U13" s="1"/>
    </row>
    <row r="14" spans="2:21" ht="15" customHeight="1" x14ac:dyDescent="0.2">
      <c r="B14" s="62" t="s">
        <v>938</v>
      </c>
      <c r="C14" s="63"/>
      <c r="D14" s="63"/>
      <c r="E14" s="63"/>
      <c r="F14" s="63"/>
      <c r="G14" s="63"/>
      <c r="H14" s="63"/>
      <c r="I14" s="63"/>
      <c r="J14" s="1"/>
      <c r="K14" s="1"/>
      <c r="L14" s="1"/>
      <c r="M14" s="69">
        <v>91500000</v>
      </c>
      <c r="N14" s="63"/>
      <c r="O14" s="63"/>
      <c r="P14" s="63"/>
      <c r="Q14" s="63"/>
      <c r="R14" s="63"/>
      <c r="S14" s="87" t="s">
        <v>939</v>
      </c>
      <c r="T14" s="88"/>
      <c r="U14" s="1"/>
    </row>
    <row r="15" spans="2:21" ht="7.7" customHeight="1" x14ac:dyDescent="0.2">
      <c r="B15" s="1"/>
      <c r="C15" s="1"/>
      <c r="D15" s="1"/>
      <c r="E15" s="1"/>
      <c r="F15" s="1"/>
      <c r="G15" s="1"/>
      <c r="H15" s="1"/>
      <c r="I15" s="1"/>
      <c r="J15" s="1"/>
      <c r="K15" s="1"/>
      <c r="L15" s="1"/>
      <c r="M15" s="1"/>
      <c r="N15" s="1"/>
      <c r="O15" s="1"/>
      <c r="P15" s="1"/>
      <c r="Q15" s="1"/>
      <c r="R15" s="1"/>
      <c r="S15" s="1"/>
      <c r="T15" s="1"/>
      <c r="U15" s="1"/>
    </row>
    <row r="16" spans="2:21" ht="15" customHeight="1" x14ac:dyDescent="0.2">
      <c r="B16" s="62" t="s">
        <v>940</v>
      </c>
      <c r="C16" s="63"/>
      <c r="D16" s="63"/>
      <c r="E16" s="63"/>
      <c r="F16" s="63"/>
      <c r="G16" s="63"/>
      <c r="H16" s="63"/>
      <c r="I16" s="63"/>
      <c r="J16" s="1"/>
      <c r="K16" s="1"/>
      <c r="L16" s="1"/>
      <c r="M16" s="69">
        <v>715062666.03999996</v>
      </c>
      <c r="N16" s="63"/>
      <c r="O16" s="63"/>
      <c r="P16" s="63"/>
      <c r="Q16" s="63"/>
      <c r="R16" s="63"/>
      <c r="S16" s="87" t="s">
        <v>941</v>
      </c>
      <c r="T16" s="88"/>
      <c r="U16" s="1"/>
    </row>
    <row r="17" spans="2:21" ht="7.7" customHeight="1" x14ac:dyDescent="0.2">
      <c r="B17" s="1"/>
      <c r="C17" s="1"/>
      <c r="D17" s="1"/>
      <c r="E17" s="1"/>
      <c r="F17" s="1"/>
      <c r="G17" s="1"/>
      <c r="H17" s="1"/>
      <c r="I17" s="1"/>
      <c r="J17" s="1"/>
      <c r="K17" s="1"/>
      <c r="L17" s="1"/>
      <c r="M17" s="1"/>
      <c r="N17" s="1"/>
      <c r="O17" s="1"/>
      <c r="P17" s="1"/>
      <c r="Q17" s="1"/>
      <c r="R17" s="1"/>
      <c r="S17" s="1"/>
      <c r="T17" s="1"/>
      <c r="U17" s="1"/>
    </row>
    <row r="18" spans="2:21" ht="15.75" customHeight="1" x14ac:dyDescent="0.2">
      <c r="B18" s="62" t="s">
        <v>942</v>
      </c>
      <c r="C18" s="63"/>
      <c r="D18" s="63"/>
      <c r="E18" s="63"/>
      <c r="F18" s="63"/>
      <c r="G18" s="63"/>
      <c r="H18" s="63"/>
      <c r="I18" s="63"/>
      <c r="J18" s="1"/>
      <c r="K18" s="113">
        <v>0.38844041886524439</v>
      </c>
      <c r="L18" s="114"/>
      <c r="M18" s="114"/>
      <c r="N18" s="114"/>
      <c r="O18" s="114"/>
      <c r="P18" s="114"/>
      <c r="Q18" s="114"/>
      <c r="R18" s="114"/>
      <c r="S18" s="1"/>
      <c r="T18" s="1"/>
      <c r="U18" s="1"/>
    </row>
    <row r="19" spans="2:21" ht="15.75" customHeight="1" x14ac:dyDescent="0.2">
      <c r="B19" s="1"/>
      <c r="C19" s="1"/>
      <c r="D19" s="1"/>
      <c r="E19" s="1"/>
      <c r="F19" s="1"/>
      <c r="G19" s="1"/>
      <c r="H19" s="1"/>
      <c r="I19" s="1"/>
      <c r="J19" s="1"/>
      <c r="K19" s="1"/>
      <c r="L19" s="1"/>
      <c r="M19" s="1"/>
      <c r="N19" s="1"/>
      <c r="O19" s="1"/>
      <c r="P19" s="1"/>
      <c r="Q19" s="1"/>
      <c r="R19" s="1"/>
      <c r="S19" s="1"/>
      <c r="T19" s="1"/>
      <c r="U19" s="1"/>
    </row>
    <row r="20" spans="2:21" ht="18.75" customHeight="1" x14ac:dyDescent="0.2">
      <c r="B20" s="46" t="s">
        <v>943</v>
      </c>
      <c r="C20" s="47"/>
      <c r="D20" s="47"/>
      <c r="E20" s="47"/>
      <c r="F20" s="47"/>
      <c r="G20" s="47"/>
      <c r="H20" s="47"/>
      <c r="I20" s="47"/>
      <c r="J20" s="47"/>
      <c r="K20" s="47"/>
      <c r="L20" s="47"/>
      <c r="M20" s="47"/>
      <c r="N20" s="47"/>
      <c r="O20" s="47"/>
      <c r="P20" s="47"/>
      <c r="Q20" s="47"/>
      <c r="R20" s="48"/>
      <c r="S20" s="1"/>
      <c r="T20" s="1"/>
      <c r="U20" s="1"/>
    </row>
    <row r="21" spans="2:21" ht="6" customHeight="1" x14ac:dyDescent="0.2">
      <c r="B21" s="1"/>
      <c r="C21" s="1"/>
      <c r="D21" s="1"/>
      <c r="E21" s="1"/>
      <c r="F21" s="1"/>
      <c r="G21" s="1"/>
      <c r="H21" s="1"/>
      <c r="I21" s="1"/>
      <c r="J21" s="1"/>
      <c r="K21" s="1"/>
      <c r="L21" s="1"/>
      <c r="M21" s="1"/>
      <c r="N21" s="1"/>
      <c r="O21" s="1"/>
      <c r="P21" s="1"/>
      <c r="Q21" s="1"/>
      <c r="R21" s="1"/>
      <c r="S21" s="1"/>
      <c r="T21" s="1"/>
      <c r="U21" s="1"/>
    </row>
    <row r="22" spans="2:21" ht="15" customHeight="1" x14ac:dyDescent="0.2">
      <c r="B22" s="35" t="s">
        <v>986</v>
      </c>
      <c r="C22" s="36"/>
      <c r="D22" s="36"/>
      <c r="E22" s="36"/>
      <c r="F22" s="36"/>
      <c r="G22" s="36"/>
      <c r="H22" s="36"/>
      <c r="I22" s="77"/>
      <c r="J22" s="78"/>
      <c r="K22" s="83">
        <v>12201157334.06106</v>
      </c>
      <c r="L22" s="36"/>
      <c r="M22" s="36"/>
      <c r="N22" s="36"/>
      <c r="O22" s="36"/>
      <c r="P22" s="36"/>
      <c r="Q22" s="36"/>
      <c r="R22" s="36"/>
      <c r="S22" s="87" t="s">
        <v>944</v>
      </c>
      <c r="T22" s="88"/>
      <c r="U22" s="1"/>
    </row>
    <row r="23" spans="2:21" ht="9.75" customHeight="1" x14ac:dyDescent="0.2">
      <c r="B23" s="70"/>
      <c r="C23" s="36"/>
      <c r="D23" s="36"/>
      <c r="E23" s="36"/>
      <c r="F23" s="36"/>
      <c r="G23" s="36"/>
      <c r="H23" s="36"/>
      <c r="I23" s="77"/>
      <c r="J23" s="78"/>
      <c r="K23" s="85"/>
      <c r="L23" s="36"/>
      <c r="M23" s="36"/>
      <c r="N23" s="36"/>
      <c r="O23" s="36"/>
      <c r="P23" s="36"/>
      <c r="Q23" s="36"/>
      <c r="R23" s="36"/>
      <c r="S23" s="1"/>
      <c r="T23" s="1"/>
      <c r="U23" s="1"/>
    </row>
    <row r="24" spans="2:21" ht="14.25" customHeight="1" x14ac:dyDescent="0.2">
      <c r="B24" s="35" t="s">
        <v>987</v>
      </c>
      <c r="C24" s="36"/>
      <c r="D24" s="36"/>
      <c r="E24" s="36"/>
      <c r="F24" s="36"/>
      <c r="G24" s="36"/>
      <c r="H24" s="36"/>
      <c r="I24" s="36"/>
      <c r="J24" s="36"/>
      <c r="K24" s="36"/>
      <c r="L24" s="20"/>
      <c r="M24" s="86">
        <v>1.0609702029618313</v>
      </c>
      <c r="N24" s="36"/>
      <c r="O24" s="36"/>
      <c r="P24" s="36"/>
      <c r="Q24" s="36"/>
      <c r="R24" s="36"/>
      <c r="S24" s="104" t="s">
        <v>945</v>
      </c>
      <c r="T24" s="105"/>
      <c r="U24" s="106"/>
    </row>
    <row r="25" spans="2:21" ht="9" customHeight="1" x14ac:dyDescent="0.2">
      <c r="B25" s="70"/>
      <c r="C25" s="36"/>
      <c r="D25" s="36"/>
      <c r="E25" s="36"/>
      <c r="F25" s="36"/>
      <c r="G25" s="36"/>
      <c r="H25" s="36"/>
      <c r="I25" s="77"/>
      <c r="J25" s="78"/>
      <c r="K25" s="85"/>
      <c r="L25" s="36"/>
      <c r="M25" s="36"/>
      <c r="N25" s="36"/>
      <c r="O25" s="36"/>
      <c r="P25" s="36"/>
      <c r="Q25" s="36"/>
      <c r="R25" s="36"/>
      <c r="S25" s="107"/>
      <c r="T25" s="108"/>
      <c r="U25" s="109"/>
    </row>
    <row r="26" spans="2:21" ht="15" customHeight="1" x14ac:dyDescent="0.2">
      <c r="B26" s="74" t="s">
        <v>988</v>
      </c>
      <c r="C26" s="75"/>
      <c r="D26" s="75"/>
      <c r="E26" s="75"/>
      <c r="F26" s="75"/>
      <c r="G26" s="75"/>
      <c r="H26" s="76"/>
      <c r="I26" s="77"/>
      <c r="J26" s="78"/>
      <c r="K26" s="79" t="s">
        <v>971</v>
      </c>
      <c r="L26" s="80"/>
      <c r="M26" s="80"/>
      <c r="N26" s="80"/>
      <c r="O26" s="80"/>
      <c r="P26" s="80"/>
      <c r="Q26" s="80"/>
      <c r="R26" s="81"/>
      <c r="S26" s="110"/>
      <c r="T26" s="111"/>
      <c r="U26" s="112"/>
    </row>
    <row r="27" spans="2:21" ht="12.75" customHeight="1" x14ac:dyDescent="0.2">
      <c r="B27" s="1"/>
      <c r="C27" s="1"/>
      <c r="D27" s="1"/>
      <c r="E27" s="1"/>
      <c r="F27" s="1"/>
      <c r="G27" s="1"/>
      <c r="H27" s="1"/>
      <c r="I27" s="1"/>
      <c r="J27" s="1"/>
      <c r="K27" s="1"/>
      <c r="L27" s="1"/>
      <c r="M27" s="1"/>
      <c r="N27" s="1"/>
      <c r="O27" s="1"/>
      <c r="P27" s="1"/>
      <c r="Q27" s="1"/>
      <c r="R27" s="1"/>
      <c r="S27" s="1"/>
      <c r="T27" s="1"/>
      <c r="U27" s="1"/>
    </row>
    <row r="28" spans="2:21" ht="18.75" customHeight="1" x14ac:dyDescent="0.2">
      <c r="B28" s="46" t="s">
        <v>946</v>
      </c>
      <c r="C28" s="47"/>
      <c r="D28" s="47"/>
      <c r="E28" s="47"/>
      <c r="F28" s="47"/>
      <c r="G28" s="47"/>
      <c r="H28" s="47"/>
      <c r="I28" s="47"/>
      <c r="J28" s="47"/>
      <c r="K28" s="47"/>
      <c r="L28" s="47"/>
      <c r="M28" s="47"/>
      <c r="N28" s="47"/>
      <c r="O28" s="47"/>
      <c r="P28" s="47"/>
      <c r="Q28" s="47"/>
      <c r="R28" s="48"/>
      <c r="S28" s="1"/>
      <c r="T28" s="1"/>
      <c r="U28" s="1"/>
    </row>
    <row r="29" spans="2:21" ht="4.7" customHeight="1" x14ac:dyDescent="0.2">
      <c r="B29" s="1"/>
      <c r="C29" s="1"/>
      <c r="D29" s="1"/>
      <c r="E29" s="1"/>
      <c r="F29" s="1"/>
      <c r="G29" s="1"/>
      <c r="H29" s="1"/>
      <c r="I29" s="1"/>
      <c r="J29" s="1"/>
      <c r="K29" s="1"/>
      <c r="L29" s="1"/>
      <c r="M29" s="1"/>
      <c r="N29" s="1"/>
      <c r="O29" s="1"/>
      <c r="P29" s="1"/>
      <c r="Q29" s="1"/>
      <c r="R29" s="1"/>
      <c r="S29" s="1"/>
      <c r="T29" s="1"/>
      <c r="U29" s="1"/>
    </row>
    <row r="30" spans="2:21" ht="13.5" customHeight="1" x14ac:dyDescent="0.2">
      <c r="B30" s="62" t="s">
        <v>947</v>
      </c>
      <c r="C30" s="63"/>
      <c r="D30" s="63"/>
      <c r="E30" s="63"/>
      <c r="F30" s="63"/>
      <c r="G30" s="63"/>
      <c r="H30" s="63"/>
      <c r="I30" s="63"/>
      <c r="J30" s="1"/>
      <c r="K30" s="1"/>
      <c r="L30" s="1"/>
      <c r="M30" s="69">
        <v>92423872.099999994</v>
      </c>
      <c r="N30" s="63"/>
      <c r="O30" s="63"/>
      <c r="P30" s="63"/>
      <c r="Q30" s="63"/>
      <c r="R30" s="63"/>
      <c r="S30" s="87" t="s">
        <v>948</v>
      </c>
      <c r="T30" s="88"/>
      <c r="U30" s="1"/>
    </row>
    <row r="31" spans="2:21" ht="6.6" customHeight="1" x14ac:dyDescent="0.2">
      <c r="B31" s="1"/>
      <c r="C31" s="1"/>
      <c r="D31" s="1"/>
      <c r="E31" s="1"/>
      <c r="F31" s="1"/>
      <c r="G31" s="1"/>
      <c r="H31" s="1"/>
      <c r="I31" s="1"/>
      <c r="J31" s="1"/>
      <c r="K31" s="1"/>
      <c r="L31" s="1"/>
      <c r="M31" s="1"/>
      <c r="N31" s="1"/>
      <c r="O31" s="1"/>
      <c r="P31" s="1"/>
      <c r="Q31" s="1"/>
      <c r="R31" s="1"/>
      <c r="S31" s="1"/>
      <c r="T31" s="1"/>
      <c r="U31" s="1"/>
    </row>
    <row r="32" spans="2:21" ht="15.75" customHeight="1" x14ac:dyDescent="0.2">
      <c r="B32" s="62" t="s">
        <v>950</v>
      </c>
      <c r="C32" s="63"/>
      <c r="D32" s="63"/>
      <c r="E32" s="63"/>
      <c r="F32" s="63"/>
      <c r="G32" s="63"/>
      <c r="H32" s="63"/>
      <c r="I32" s="63"/>
      <c r="J32" s="1"/>
      <c r="K32" s="1"/>
      <c r="L32" s="1"/>
      <c r="M32" s="69">
        <v>715062666.03999996</v>
      </c>
      <c r="N32" s="63"/>
      <c r="O32" s="63"/>
      <c r="P32" s="63"/>
      <c r="Q32" s="63"/>
      <c r="R32" s="63"/>
      <c r="S32" s="87" t="s">
        <v>949</v>
      </c>
      <c r="T32" s="88"/>
      <c r="U32" s="1"/>
    </row>
    <row r="33" spans="2:21" ht="4.9000000000000004" customHeight="1" x14ac:dyDescent="0.2">
      <c r="B33" s="1"/>
      <c r="C33" s="1"/>
      <c r="D33" s="1"/>
      <c r="E33" s="1"/>
      <c r="F33" s="1"/>
      <c r="G33" s="1"/>
      <c r="H33" s="1"/>
      <c r="I33" s="1"/>
      <c r="J33" s="1"/>
      <c r="K33" s="1"/>
      <c r="L33" s="1"/>
      <c r="M33" s="1"/>
      <c r="N33" s="1"/>
      <c r="O33" s="1"/>
      <c r="P33" s="1"/>
      <c r="Q33" s="1"/>
      <c r="R33" s="1"/>
      <c r="S33" s="1"/>
      <c r="T33" s="1"/>
      <c r="U33" s="1"/>
    </row>
    <row r="34" spans="2:21" ht="15" customHeight="1" x14ac:dyDescent="0.2">
      <c r="B34" s="35" t="s">
        <v>986</v>
      </c>
      <c r="C34" s="36"/>
      <c r="D34" s="36"/>
      <c r="E34" s="36"/>
      <c r="F34" s="36"/>
      <c r="G34" s="36"/>
      <c r="H34" s="36"/>
      <c r="I34" s="77"/>
      <c r="J34" s="78"/>
      <c r="K34" s="83">
        <v>12201157334.06106</v>
      </c>
      <c r="L34" s="36"/>
      <c r="M34" s="36"/>
      <c r="N34" s="36"/>
      <c r="O34" s="36"/>
      <c r="P34" s="36"/>
      <c r="Q34" s="36"/>
      <c r="R34" s="36"/>
      <c r="S34" s="1"/>
      <c r="T34" s="1"/>
      <c r="U34" s="1"/>
    </row>
    <row r="35" spans="2:21" ht="6.75" customHeight="1" x14ac:dyDescent="0.2">
      <c r="B35" s="70"/>
      <c r="C35" s="36"/>
      <c r="D35" s="36"/>
      <c r="E35" s="36"/>
      <c r="F35" s="36"/>
      <c r="G35" s="36"/>
      <c r="H35" s="36"/>
      <c r="I35" s="77"/>
      <c r="J35" s="78"/>
      <c r="K35" s="85"/>
      <c r="L35" s="36"/>
      <c r="M35" s="36"/>
      <c r="N35" s="36"/>
      <c r="O35" s="36"/>
      <c r="P35" s="36"/>
      <c r="Q35" s="36"/>
      <c r="R35" s="36"/>
      <c r="S35" s="1"/>
      <c r="T35" s="1"/>
      <c r="U35" s="1"/>
    </row>
    <row r="36" spans="2:21" ht="13.5" customHeight="1" x14ac:dyDescent="0.2">
      <c r="B36" s="35" t="s">
        <v>989</v>
      </c>
      <c r="C36" s="36"/>
      <c r="D36" s="36"/>
      <c r="E36" s="36"/>
      <c r="F36" s="36"/>
      <c r="G36" s="36"/>
      <c r="H36" s="36"/>
      <c r="I36" s="77"/>
      <c r="J36" s="78"/>
      <c r="K36" s="86">
        <v>1.1311864236696574</v>
      </c>
      <c r="L36" s="36"/>
      <c r="M36" s="36"/>
      <c r="N36" s="36"/>
      <c r="O36" s="36"/>
      <c r="P36" s="36"/>
      <c r="Q36" s="36"/>
      <c r="R36" s="36"/>
      <c r="S36" s="104" t="s">
        <v>951</v>
      </c>
      <c r="T36" s="105"/>
      <c r="U36" s="106"/>
    </row>
    <row r="37" spans="2:21" ht="6" customHeight="1" x14ac:dyDescent="0.2">
      <c r="B37" s="70"/>
      <c r="C37" s="36"/>
      <c r="D37" s="36"/>
      <c r="E37" s="36"/>
      <c r="F37" s="36"/>
      <c r="G37" s="36"/>
      <c r="H37" s="36"/>
      <c r="I37" s="77"/>
      <c r="J37" s="78"/>
      <c r="K37" s="85"/>
      <c r="L37" s="36"/>
      <c r="M37" s="36"/>
      <c r="N37" s="36"/>
      <c r="O37" s="36"/>
      <c r="P37" s="36"/>
      <c r="Q37" s="36"/>
      <c r="R37" s="36"/>
      <c r="S37" s="107"/>
      <c r="T37" s="108"/>
      <c r="U37" s="109"/>
    </row>
    <row r="38" spans="2:21" ht="15" customHeight="1" x14ac:dyDescent="0.2">
      <c r="B38" s="74" t="s">
        <v>990</v>
      </c>
      <c r="C38" s="75"/>
      <c r="D38" s="75"/>
      <c r="E38" s="75"/>
      <c r="F38" s="75"/>
      <c r="G38" s="75"/>
      <c r="H38" s="76"/>
      <c r="I38" s="77"/>
      <c r="J38" s="78"/>
      <c r="K38" s="79" t="s">
        <v>971</v>
      </c>
      <c r="L38" s="80"/>
      <c r="M38" s="80"/>
      <c r="N38" s="80"/>
      <c r="O38" s="80"/>
      <c r="P38" s="80"/>
      <c r="Q38" s="80"/>
      <c r="R38" s="81"/>
      <c r="S38" s="110"/>
      <c r="T38" s="111"/>
      <c r="U38" s="112"/>
    </row>
    <row r="39" spans="2:21" ht="11.85" customHeight="1" x14ac:dyDescent="0.2">
      <c r="B39" s="1"/>
      <c r="C39" s="1"/>
      <c r="D39" s="1"/>
      <c r="E39" s="1"/>
      <c r="F39" s="1"/>
      <c r="G39" s="1"/>
      <c r="H39" s="1"/>
      <c r="I39" s="1"/>
      <c r="J39" s="1"/>
      <c r="K39" s="1"/>
      <c r="L39" s="1"/>
      <c r="M39" s="1"/>
      <c r="N39" s="1"/>
      <c r="O39" s="1"/>
      <c r="P39" s="1"/>
      <c r="Q39" s="1"/>
      <c r="R39" s="1"/>
      <c r="S39" s="1"/>
      <c r="T39" s="1"/>
      <c r="U39" s="1"/>
    </row>
    <row r="40" spans="2:21" ht="18.75" customHeight="1" x14ac:dyDescent="0.2">
      <c r="B40" s="46" t="s">
        <v>952</v>
      </c>
      <c r="C40" s="47"/>
      <c r="D40" s="47"/>
      <c r="E40" s="47"/>
      <c r="F40" s="47"/>
      <c r="G40" s="47"/>
      <c r="H40" s="47"/>
      <c r="I40" s="47"/>
      <c r="J40" s="47"/>
      <c r="K40" s="47"/>
      <c r="L40" s="47"/>
      <c r="M40" s="47"/>
      <c r="N40" s="47"/>
      <c r="O40" s="47"/>
      <c r="P40" s="47"/>
      <c r="Q40" s="47"/>
      <c r="R40" s="48"/>
      <c r="S40" s="1"/>
      <c r="T40" s="1"/>
      <c r="U40" s="1"/>
    </row>
    <row r="41" spans="2:21" ht="5.65" customHeight="1" x14ac:dyDescent="0.2">
      <c r="B41" s="1"/>
      <c r="C41" s="1"/>
      <c r="D41" s="1"/>
      <c r="E41" s="1"/>
      <c r="F41" s="1"/>
      <c r="G41" s="1"/>
      <c r="H41" s="1"/>
      <c r="I41" s="1"/>
      <c r="J41" s="1"/>
      <c r="K41" s="1"/>
      <c r="L41" s="1"/>
      <c r="M41" s="1"/>
      <c r="N41" s="1"/>
      <c r="O41" s="1"/>
      <c r="P41" s="1"/>
      <c r="Q41" s="1"/>
      <c r="R41" s="1"/>
      <c r="S41" s="1"/>
      <c r="T41" s="1"/>
      <c r="U41" s="1"/>
    </row>
    <row r="42" spans="2:21" ht="15.75" customHeight="1" x14ac:dyDescent="0.2">
      <c r="B42" s="62" t="s">
        <v>954</v>
      </c>
      <c r="C42" s="63"/>
      <c r="D42" s="63"/>
      <c r="E42" s="63"/>
      <c r="F42" s="63"/>
      <c r="G42" s="63"/>
      <c r="H42" s="63"/>
      <c r="I42" s="63"/>
      <c r="J42" s="63"/>
      <c r="K42" s="63"/>
      <c r="L42" s="63"/>
      <c r="M42" s="63"/>
      <c r="N42" s="1"/>
      <c r="O42" s="100">
        <v>2060680593.0699782</v>
      </c>
      <c r="P42" s="98"/>
      <c r="Q42" s="98"/>
      <c r="R42" s="98"/>
      <c r="S42" s="87" t="s">
        <v>953</v>
      </c>
      <c r="T42" s="88"/>
      <c r="U42" s="1"/>
    </row>
    <row r="43" spans="2:21" ht="7.9" customHeight="1" x14ac:dyDescent="0.2">
      <c r="B43" s="1"/>
      <c r="C43" s="1"/>
      <c r="D43" s="1"/>
      <c r="E43" s="1"/>
      <c r="F43" s="1"/>
      <c r="G43" s="1"/>
      <c r="H43" s="1"/>
      <c r="I43" s="1"/>
      <c r="J43" s="1"/>
      <c r="K43" s="1"/>
      <c r="L43" s="1"/>
      <c r="M43" s="1"/>
      <c r="N43" s="1"/>
      <c r="O43" s="1"/>
      <c r="P43" s="1"/>
      <c r="Q43" s="1"/>
      <c r="R43" s="1"/>
      <c r="S43" s="1"/>
      <c r="T43" s="1"/>
      <c r="U43" s="1"/>
    </row>
    <row r="44" spans="2:21" ht="14.1" customHeight="1" x14ac:dyDescent="0.2">
      <c r="B44" s="1"/>
      <c r="C44" s="101"/>
      <c r="D44" s="97" t="s">
        <v>955</v>
      </c>
      <c r="E44" s="98"/>
      <c r="F44" s="98"/>
      <c r="G44" s="98"/>
      <c r="H44" s="98"/>
      <c r="I44" s="98"/>
      <c r="J44" s="98"/>
      <c r="K44" s="98"/>
      <c r="L44" s="98"/>
      <c r="M44" s="98"/>
      <c r="N44" s="98"/>
      <c r="O44" s="69">
        <v>2058160593.0699782</v>
      </c>
      <c r="P44" s="63"/>
      <c r="Q44" s="63"/>
      <c r="R44" s="63"/>
      <c r="S44" s="1"/>
      <c r="T44" s="1"/>
      <c r="U44" s="1"/>
    </row>
    <row r="45" spans="2:21" ht="8.1" customHeight="1" x14ac:dyDescent="0.2">
      <c r="B45" s="1"/>
      <c r="C45" s="102"/>
      <c r="D45" s="1"/>
      <c r="E45" s="1"/>
      <c r="F45" s="1"/>
      <c r="G45" s="1"/>
      <c r="H45" s="1"/>
      <c r="I45" s="1"/>
      <c r="J45" s="1"/>
      <c r="K45" s="1"/>
      <c r="L45" s="1"/>
      <c r="M45" s="1"/>
      <c r="N45" s="1"/>
      <c r="O45" s="1"/>
      <c r="P45" s="1"/>
      <c r="Q45" s="1"/>
      <c r="R45" s="1"/>
      <c r="S45" s="1"/>
      <c r="T45" s="1"/>
      <c r="U45" s="1"/>
    </row>
    <row r="46" spans="2:21" ht="14.1" customHeight="1" x14ac:dyDescent="0.2">
      <c r="B46" s="1"/>
      <c r="C46" s="102"/>
      <c r="D46" s="97" t="s">
        <v>956</v>
      </c>
      <c r="E46" s="98"/>
      <c r="F46" s="98"/>
      <c r="G46" s="98"/>
      <c r="H46" s="98"/>
      <c r="I46" s="98"/>
      <c r="J46" s="98"/>
      <c r="K46" s="98"/>
      <c r="L46" s="98"/>
      <c r="M46" s="98"/>
      <c r="N46" s="1"/>
      <c r="O46" s="69">
        <v>2520000</v>
      </c>
      <c r="P46" s="63"/>
      <c r="Q46" s="63"/>
      <c r="R46" s="63"/>
      <c r="S46" s="1"/>
      <c r="T46" s="1"/>
      <c r="U46" s="1"/>
    </row>
    <row r="47" spans="2:21" ht="9" customHeight="1" x14ac:dyDescent="0.2">
      <c r="B47" s="1"/>
      <c r="C47" s="102"/>
      <c r="D47" s="1"/>
      <c r="E47" s="1"/>
      <c r="F47" s="1"/>
      <c r="G47" s="1"/>
      <c r="H47" s="1"/>
      <c r="I47" s="1"/>
      <c r="J47" s="1"/>
      <c r="K47" s="1"/>
      <c r="L47" s="1"/>
      <c r="M47" s="1"/>
      <c r="N47" s="1"/>
      <c r="O47" s="1"/>
      <c r="P47" s="1"/>
      <c r="Q47" s="1"/>
      <c r="R47" s="1"/>
      <c r="S47" s="1"/>
      <c r="T47" s="1"/>
      <c r="U47" s="1"/>
    </row>
    <row r="48" spans="2:21" ht="14.1" customHeight="1" x14ac:dyDescent="0.2">
      <c r="B48" s="1"/>
      <c r="C48" s="102"/>
      <c r="D48" s="97" t="s">
        <v>957</v>
      </c>
      <c r="E48" s="98"/>
      <c r="F48" s="98"/>
      <c r="G48" s="98"/>
      <c r="H48" s="98"/>
      <c r="I48" s="98"/>
      <c r="J48" s="98"/>
      <c r="K48" s="98"/>
      <c r="L48" s="98"/>
      <c r="M48" s="98"/>
      <c r="N48" s="98"/>
      <c r="O48" s="99" t="s">
        <v>86</v>
      </c>
      <c r="P48" s="63"/>
      <c r="Q48" s="63"/>
      <c r="R48" s="63"/>
      <c r="S48" s="1"/>
      <c r="T48" s="1"/>
      <c r="U48" s="1"/>
    </row>
    <row r="49" spans="2:21" ht="8.65" customHeight="1" x14ac:dyDescent="0.2">
      <c r="B49" s="1"/>
      <c r="C49" s="102"/>
      <c r="D49" s="1"/>
      <c r="E49" s="1"/>
      <c r="F49" s="1"/>
      <c r="G49" s="1"/>
      <c r="H49" s="1"/>
      <c r="I49" s="1"/>
      <c r="J49" s="1"/>
      <c r="K49" s="1"/>
      <c r="L49" s="1"/>
      <c r="M49" s="1"/>
      <c r="N49" s="1"/>
      <c r="O49" s="1"/>
      <c r="P49" s="1"/>
      <c r="Q49" s="1"/>
      <c r="R49" s="1"/>
      <c r="S49" s="1"/>
      <c r="T49" s="1"/>
      <c r="U49" s="1"/>
    </row>
    <row r="50" spans="2:21" ht="15.6" customHeight="1" x14ac:dyDescent="0.2">
      <c r="B50" s="1"/>
      <c r="C50" s="103"/>
      <c r="D50" s="97" t="s">
        <v>958</v>
      </c>
      <c r="E50" s="98"/>
      <c r="F50" s="98"/>
      <c r="G50" s="98"/>
      <c r="H50" s="98"/>
      <c r="I50" s="98"/>
      <c r="J50" s="98"/>
      <c r="K50" s="98"/>
      <c r="L50" s="98"/>
      <c r="M50" s="98"/>
      <c r="N50" s="98"/>
      <c r="O50" s="99" t="s">
        <v>86</v>
      </c>
      <c r="P50" s="63"/>
      <c r="Q50" s="63"/>
      <c r="R50" s="63"/>
      <c r="S50" s="1"/>
      <c r="T50" s="1"/>
      <c r="U50" s="1"/>
    </row>
    <row r="51" spans="2:21" ht="78" customHeight="1" x14ac:dyDescent="0.2">
      <c r="B51" s="1"/>
      <c r="C51" s="1"/>
      <c r="D51" s="1"/>
      <c r="E51" s="1"/>
      <c r="F51" s="1"/>
      <c r="G51" s="1"/>
      <c r="H51" s="1"/>
      <c r="I51" s="1"/>
      <c r="J51" s="1"/>
      <c r="K51" s="1"/>
      <c r="L51" s="1"/>
      <c r="M51" s="1"/>
      <c r="N51" s="1"/>
      <c r="O51" s="1"/>
      <c r="P51" s="1"/>
      <c r="Q51" s="1"/>
      <c r="R51" s="1"/>
      <c r="S51" s="1"/>
      <c r="T51" s="1"/>
      <c r="U51" s="1"/>
    </row>
    <row r="52" spans="2:21" ht="15.75" customHeight="1" x14ac:dyDescent="0.2">
      <c r="B52" s="62" t="s">
        <v>960</v>
      </c>
      <c r="C52" s="63"/>
      <c r="D52" s="63"/>
      <c r="E52" s="63"/>
      <c r="F52" s="63"/>
      <c r="G52" s="63"/>
      <c r="H52" s="63"/>
      <c r="I52" s="63"/>
      <c r="J52" s="63"/>
      <c r="K52" s="63"/>
      <c r="L52" s="63"/>
      <c r="M52" s="63"/>
      <c r="N52" s="1"/>
      <c r="O52" s="100">
        <v>15965917493.087809</v>
      </c>
      <c r="P52" s="98"/>
      <c r="Q52" s="98"/>
      <c r="R52" s="98"/>
      <c r="S52" s="87" t="s">
        <v>959</v>
      </c>
      <c r="T52" s="88"/>
      <c r="U52" s="1"/>
    </row>
    <row r="53" spans="2:21" ht="7.7" customHeight="1" x14ac:dyDescent="0.2">
      <c r="B53" s="1"/>
      <c r="C53" s="1"/>
      <c r="D53" s="1"/>
      <c r="E53" s="1"/>
      <c r="F53" s="1"/>
      <c r="G53" s="1"/>
      <c r="H53" s="1"/>
      <c r="I53" s="1"/>
      <c r="J53" s="1"/>
      <c r="K53" s="1"/>
      <c r="L53" s="1"/>
      <c r="M53" s="1"/>
      <c r="N53" s="1"/>
      <c r="O53" s="1"/>
      <c r="P53" s="1"/>
      <c r="Q53" s="1"/>
      <c r="R53" s="1"/>
      <c r="S53" s="1"/>
      <c r="T53" s="1"/>
      <c r="U53" s="1"/>
    </row>
    <row r="54" spans="2:21" ht="15" customHeight="1" x14ac:dyDescent="0.2">
      <c r="B54" s="1"/>
      <c r="C54" s="1"/>
      <c r="D54" s="97" t="s">
        <v>961</v>
      </c>
      <c r="E54" s="98"/>
      <c r="F54" s="98"/>
      <c r="G54" s="98"/>
      <c r="H54" s="98"/>
      <c r="I54" s="98"/>
      <c r="J54" s="98"/>
      <c r="K54" s="98"/>
      <c r="L54" s="98"/>
      <c r="M54" s="98"/>
      <c r="N54" s="98"/>
      <c r="O54" s="69">
        <v>15160502150.910309</v>
      </c>
      <c r="P54" s="63"/>
      <c r="Q54" s="63"/>
      <c r="R54" s="63"/>
      <c r="S54" s="1"/>
      <c r="T54" s="1"/>
      <c r="U54" s="1"/>
    </row>
    <row r="55" spans="2:21" ht="7.7" customHeight="1" x14ac:dyDescent="0.2">
      <c r="B55" s="1"/>
      <c r="C55" s="1"/>
      <c r="D55" s="1"/>
      <c r="E55" s="1"/>
      <c r="F55" s="1"/>
      <c r="G55" s="1"/>
      <c r="H55" s="1"/>
      <c r="I55" s="1"/>
      <c r="J55" s="1"/>
      <c r="K55" s="1"/>
      <c r="L55" s="1"/>
      <c r="M55" s="1"/>
      <c r="N55" s="1"/>
      <c r="O55" s="1"/>
      <c r="P55" s="1"/>
      <c r="Q55" s="1"/>
      <c r="R55" s="1"/>
      <c r="S55" s="1"/>
      <c r="T55" s="1"/>
      <c r="U55" s="1"/>
    </row>
    <row r="56" spans="2:21" ht="15" customHeight="1" x14ac:dyDescent="0.2">
      <c r="B56" s="1"/>
      <c r="C56" s="1"/>
      <c r="D56" s="97" t="s">
        <v>962</v>
      </c>
      <c r="E56" s="98"/>
      <c r="F56" s="98"/>
      <c r="G56" s="98"/>
      <c r="H56" s="98"/>
      <c r="I56" s="98"/>
      <c r="J56" s="98"/>
      <c r="K56" s="98"/>
      <c r="L56" s="98"/>
      <c r="M56" s="98"/>
      <c r="N56" s="98"/>
      <c r="O56" s="69">
        <v>90352676.137500003</v>
      </c>
      <c r="P56" s="63"/>
      <c r="Q56" s="63"/>
      <c r="R56" s="63"/>
      <c r="S56" s="1"/>
      <c r="T56" s="1"/>
      <c r="U56" s="1"/>
    </row>
    <row r="57" spans="2:21" ht="7.7" customHeight="1" x14ac:dyDescent="0.2">
      <c r="B57" s="1"/>
      <c r="C57" s="1"/>
      <c r="D57" s="1"/>
      <c r="E57" s="1"/>
      <c r="F57" s="1"/>
      <c r="G57" s="1"/>
      <c r="H57" s="1"/>
      <c r="I57" s="1"/>
      <c r="J57" s="1"/>
      <c r="K57" s="1"/>
      <c r="L57" s="1"/>
      <c r="M57" s="1"/>
      <c r="N57" s="1"/>
      <c r="O57" s="1"/>
      <c r="P57" s="1"/>
      <c r="Q57" s="1"/>
      <c r="R57" s="1"/>
      <c r="S57" s="1"/>
      <c r="T57" s="1"/>
      <c r="U57" s="1"/>
    </row>
    <row r="58" spans="2:21" ht="15" customHeight="1" x14ac:dyDescent="0.2">
      <c r="B58" s="1"/>
      <c r="C58" s="1"/>
      <c r="D58" s="97" t="s">
        <v>963</v>
      </c>
      <c r="E58" s="98"/>
      <c r="F58" s="98"/>
      <c r="G58" s="98"/>
      <c r="H58" s="98"/>
      <c r="I58" s="98"/>
      <c r="J58" s="98"/>
      <c r="K58" s="98"/>
      <c r="L58" s="98"/>
      <c r="M58" s="98"/>
      <c r="N58" s="98"/>
      <c r="O58" s="69">
        <v>715062666.03999996</v>
      </c>
      <c r="P58" s="63"/>
      <c r="Q58" s="63"/>
      <c r="R58" s="63"/>
      <c r="S58" s="1"/>
      <c r="T58" s="1"/>
      <c r="U58" s="1"/>
    </row>
    <row r="59" spans="2:21" ht="7.7" customHeight="1" x14ac:dyDescent="0.2">
      <c r="B59" s="1"/>
      <c r="C59" s="1"/>
      <c r="D59" s="1"/>
      <c r="E59" s="1"/>
      <c r="F59" s="1"/>
      <c r="G59" s="1"/>
      <c r="H59" s="1"/>
      <c r="I59" s="1"/>
      <c r="J59" s="1"/>
      <c r="K59" s="1"/>
      <c r="L59" s="1"/>
      <c r="M59" s="1"/>
      <c r="N59" s="1"/>
      <c r="O59" s="1"/>
      <c r="P59" s="1"/>
      <c r="Q59" s="1"/>
      <c r="R59" s="1"/>
      <c r="S59" s="1"/>
      <c r="T59" s="1"/>
      <c r="U59" s="1"/>
    </row>
    <row r="60" spans="2:21" ht="15.6" customHeight="1" x14ac:dyDescent="0.2">
      <c r="B60" s="1"/>
      <c r="C60" s="1"/>
      <c r="D60" s="97" t="s">
        <v>958</v>
      </c>
      <c r="E60" s="98"/>
      <c r="F60" s="98"/>
      <c r="G60" s="98"/>
      <c r="H60" s="98"/>
      <c r="I60" s="98"/>
      <c r="J60" s="98"/>
      <c r="K60" s="98"/>
      <c r="L60" s="98"/>
      <c r="M60" s="98"/>
      <c r="N60" s="98"/>
      <c r="O60" s="99" t="s">
        <v>86</v>
      </c>
      <c r="P60" s="63"/>
      <c r="Q60" s="63"/>
      <c r="R60" s="63"/>
      <c r="S60" s="1"/>
      <c r="T60" s="1"/>
      <c r="U60" s="1"/>
    </row>
    <row r="61" spans="2:21" ht="12" customHeight="1" x14ac:dyDescent="0.2">
      <c r="B61" s="1"/>
      <c r="C61" s="1"/>
      <c r="D61" s="1"/>
      <c r="E61" s="1"/>
      <c r="F61" s="1"/>
      <c r="G61" s="1"/>
      <c r="H61" s="1"/>
      <c r="I61" s="1"/>
      <c r="J61" s="1"/>
      <c r="K61" s="1"/>
      <c r="L61" s="1"/>
      <c r="M61" s="1"/>
      <c r="N61" s="1"/>
      <c r="O61" s="1"/>
      <c r="P61" s="1"/>
      <c r="Q61" s="1"/>
      <c r="R61" s="1"/>
      <c r="S61" s="1"/>
      <c r="T61" s="1"/>
      <c r="U61" s="1"/>
    </row>
    <row r="62" spans="2:21" ht="14.1" customHeight="1" x14ac:dyDescent="0.2">
      <c r="B62" s="62" t="s">
        <v>964</v>
      </c>
      <c r="C62" s="63"/>
      <c r="D62" s="63"/>
      <c r="E62" s="63"/>
      <c r="F62" s="63"/>
      <c r="G62" s="63"/>
      <c r="H62" s="63"/>
      <c r="I62" s="63"/>
      <c r="J62" s="63"/>
      <c r="K62" s="63"/>
      <c r="L62" s="63"/>
      <c r="M62" s="63"/>
      <c r="N62" s="63"/>
      <c r="O62" s="69">
        <v>250799977.5</v>
      </c>
      <c r="P62" s="63"/>
      <c r="Q62" s="63"/>
      <c r="R62" s="63"/>
      <c r="S62" s="87" t="s">
        <v>965</v>
      </c>
      <c r="T62" s="88"/>
      <c r="U62" s="1"/>
    </row>
    <row r="63" spans="2:21" ht="6.75" customHeight="1" x14ac:dyDescent="0.2">
      <c r="B63" s="1"/>
      <c r="C63" s="1"/>
      <c r="D63" s="1"/>
      <c r="E63" s="1"/>
      <c r="F63" s="1"/>
      <c r="G63" s="1"/>
      <c r="H63" s="1"/>
      <c r="I63" s="1"/>
      <c r="J63" s="1"/>
      <c r="K63" s="1"/>
      <c r="L63" s="1"/>
      <c r="M63" s="1"/>
      <c r="N63" s="1"/>
      <c r="O63" s="1"/>
      <c r="P63" s="1"/>
      <c r="Q63" s="1"/>
      <c r="R63" s="1"/>
      <c r="S63" s="1"/>
      <c r="T63" s="1"/>
      <c r="U63" s="1"/>
    </row>
    <row r="64" spans="2:21" ht="15.75" customHeight="1" x14ac:dyDescent="0.2">
      <c r="B64" s="62" t="s">
        <v>967</v>
      </c>
      <c r="C64" s="63"/>
      <c r="D64" s="63"/>
      <c r="E64" s="63"/>
      <c r="F64" s="63"/>
      <c r="G64" s="63"/>
      <c r="H64" s="63"/>
      <c r="I64" s="63"/>
      <c r="J64" s="63"/>
      <c r="K64" s="63"/>
      <c r="L64" s="63"/>
      <c r="M64" s="63"/>
      <c r="N64" s="63"/>
      <c r="O64" s="69">
        <v>105061737.85809834</v>
      </c>
      <c r="P64" s="63"/>
      <c r="Q64" s="63"/>
      <c r="R64" s="63"/>
      <c r="S64" s="87" t="s">
        <v>966</v>
      </c>
      <c r="T64" s="88"/>
      <c r="U64" s="1"/>
    </row>
    <row r="65" spans="2:21" ht="10.9" customHeight="1" x14ac:dyDescent="0.2">
      <c r="B65" s="1"/>
      <c r="C65" s="1"/>
      <c r="D65" s="1"/>
      <c r="E65" s="1"/>
      <c r="F65" s="1"/>
      <c r="G65" s="1"/>
      <c r="H65" s="1"/>
      <c r="I65" s="1"/>
      <c r="J65" s="1"/>
      <c r="K65" s="1"/>
      <c r="L65" s="1"/>
      <c r="M65" s="1"/>
      <c r="N65" s="1"/>
      <c r="O65" s="1"/>
      <c r="P65" s="1"/>
      <c r="Q65" s="1"/>
      <c r="R65" s="1"/>
      <c r="S65" s="1"/>
      <c r="T65" s="1"/>
      <c r="U65" s="1"/>
    </row>
    <row r="66" spans="2:21" ht="14.1" customHeight="1" x14ac:dyDescent="0.2">
      <c r="B66" s="62" t="s">
        <v>968</v>
      </c>
      <c r="C66" s="63"/>
      <c r="D66" s="63"/>
      <c r="E66" s="63"/>
      <c r="F66" s="63"/>
      <c r="G66" s="63"/>
      <c r="H66" s="63"/>
      <c r="I66" s="63"/>
      <c r="J66" s="63"/>
      <c r="K66" s="63"/>
      <c r="L66" s="63"/>
      <c r="M66" s="63"/>
      <c r="N66" s="63"/>
      <c r="O66" s="69">
        <v>11500000000</v>
      </c>
      <c r="P66" s="63"/>
      <c r="Q66" s="63"/>
      <c r="R66" s="63"/>
      <c r="S66" s="87" t="s">
        <v>969</v>
      </c>
      <c r="T66" s="88"/>
      <c r="U66" s="1"/>
    </row>
    <row r="67" spans="2:21" ht="13.9" customHeight="1" x14ac:dyDescent="0.2">
      <c r="B67" s="1"/>
      <c r="C67" s="1"/>
      <c r="D67" s="1"/>
      <c r="E67" s="1"/>
      <c r="F67" s="1"/>
      <c r="G67" s="1"/>
      <c r="H67" s="1"/>
      <c r="I67" s="1"/>
      <c r="J67" s="1"/>
      <c r="K67" s="1"/>
      <c r="L67" s="1"/>
      <c r="M67" s="1"/>
      <c r="N67" s="1"/>
      <c r="O67" s="1"/>
      <c r="P67" s="1"/>
      <c r="Q67" s="1"/>
      <c r="R67" s="1"/>
      <c r="S67" s="1"/>
      <c r="T67" s="1"/>
      <c r="U67" s="1"/>
    </row>
    <row r="68" spans="2:21" ht="14.1" customHeight="1" x14ac:dyDescent="0.2">
      <c r="B68" s="62" t="s">
        <v>970</v>
      </c>
      <c r="C68" s="63"/>
      <c r="D68" s="63"/>
      <c r="E68" s="63"/>
      <c r="F68" s="63"/>
      <c r="G68" s="63"/>
      <c r="H68" s="63"/>
      <c r="I68" s="63"/>
      <c r="J68" s="63"/>
      <c r="K68" s="63"/>
      <c r="L68" s="63"/>
      <c r="M68" s="63"/>
      <c r="N68" s="63"/>
      <c r="O68" s="69">
        <v>6170736370.7996883</v>
      </c>
      <c r="P68" s="63"/>
      <c r="Q68" s="63"/>
      <c r="R68" s="63"/>
      <c r="S68" s="1"/>
      <c r="T68" s="1"/>
      <c r="U68" s="1"/>
    </row>
    <row r="69" spans="2:21" ht="12.6" customHeight="1" x14ac:dyDescent="0.2">
      <c r="B69" s="1"/>
      <c r="C69" s="1"/>
      <c r="D69" s="1"/>
      <c r="E69" s="1"/>
      <c r="F69" s="1"/>
      <c r="G69" s="1"/>
      <c r="H69" s="1"/>
      <c r="I69" s="1"/>
      <c r="J69" s="1"/>
      <c r="K69" s="1"/>
      <c r="L69" s="1"/>
      <c r="M69" s="1"/>
      <c r="N69" s="1"/>
      <c r="O69" s="1"/>
      <c r="P69" s="1"/>
      <c r="Q69" s="1"/>
      <c r="R69" s="1"/>
      <c r="S69" s="1"/>
      <c r="T69" s="1"/>
      <c r="U69" s="1"/>
    </row>
    <row r="70" spans="2:21" ht="15" customHeight="1" x14ac:dyDescent="0.2">
      <c r="B70" s="89" t="s">
        <v>972</v>
      </c>
      <c r="C70" s="90"/>
      <c r="D70" s="90"/>
      <c r="E70" s="90"/>
      <c r="F70" s="90"/>
      <c r="G70" s="90"/>
      <c r="H70" s="91"/>
      <c r="I70" s="1"/>
      <c r="J70" s="1"/>
      <c r="K70" s="1"/>
      <c r="L70" s="94" t="s">
        <v>971</v>
      </c>
      <c r="M70" s="95"/>
      <c r="N70" s="95"/>
      <c r="O70" s="95"/>
      <c r="P70" s="95"/>
      <c r="Q70" s="95"/>
      <c r="R70" s="96"/>
      <c r="S70" s="1"/>
      <c r="T70" s="1"/>
      <c r="U70" s="1"/>
    </row>
    <row r="71" spans="2:21" ht="14.1" customHeight="1" x14ac:dyDescent="0.2">
      <c r="B71" s="1"/>
      <c r="C71" s="1"/>
      <c r="D71" s="1"/>
      <c r="E71" s="1"/>
      <c r="F71" s="1"/>
      <c r="G71" s="1"/>
      <c r="H71" s="1"/>
      <c r="I71" s="1"/>
      <c r="J71" s="1"/>
      <c r="K71" s="1"/>
      <c r="L71" s="1"/>
      <c r="M71" s="1"/>
      <c r="N71" s="1"/>
      <c r="O71" s="1"/>
      <c r="P71" s="1"/>
      <c r="Q71" s="1"/>
      <c r="R71" s="1"/>
      <c r="S71" s="1"/>
      <c r="T71" s="1"/>
      <c r="U71" s="1"/>
    </row>
    <row r="72" spans="2:21" ht="19.899999999999999" customHeight="1" x14ac:dyDescent="0.2">
      <c r="B72" s="46" t="s">
        <v>973</v>
      </c>
      <c r="C72" s="47"/>
      <c r="D72" s="47"/>
      <c r="E72" s="47"/>
      <c r="F72" s="47"/>
      <c r="G72" s="47"/>
      <c r="H72" s="47"/>
      <c r="I72" s="47"/>
      <c r="J72" s="47"/>
      <c r="K72" s="47"/>
      <c r="L72" s="47"/>
      <c r="M72" s="47"/>
      <c r="N72" s="47"/>
      <c r="O72" s="47"/>
      <c r="P72" s="47"/>
      <c r="Q72" s="47"/>
      <c r="R72" s="48"/>
      <c r="S72" s="1"/>
      <c r="T72" s="1"/>
      <c r="U72" s="1"/>
    </row>
    <row r="73" spans="2:21" ht="7.35" customHeight="1" x14ac:dyDescent="0.2">
      <c r="B73" s="1"/>
      <c r="C73" s="1"/>
      <c r="D73" s="1"/>
      <c r="E73" s="1"/>
      <c r="F73" s="1"/>
      <c r="G73" s="1"/>
      <c r="H73" s="1"/>
      <c r="I73" s="1"/>
      <c r="J73" s="1"/>
      <c r="K73" s="1"/>
      <c r="L73" s="1"/>
      <c r="M73" s="1"/>
      <c r="N73" s="1"/>
      <c r="O73" s="1"/>
      <c r="P73" s="1"/>
      <c r="Q73" s="1"/>
      <c r="R73" s="1"/>
      <c r="S73" s="1"/>
      <c r="T73" s="1"/>
      <c r="U73" s="1"/>
    </row>
    <row r="74" spans="2:21" ht="15" customHeight="1" x14ac:dyDescent="0.2">
      <c r="B74" s="62" t="s">
        <v>974</v>
      </c>
      <c r="C74" s="63"/>
      <c r="D74" s="63"/>
      <c r="E74" s="63"/>
      <c r="F74" s="63"/>
      <c r="G74" s="63"/>
      <c r="H74" s="63"/>
      <c r="I74" s="63"/>
      <c r="J74" s="63"/>
      <c r="K74" s="63"/>
      <c r="L74" s="63"/>
      <c r="M74" s="63"/>
      <c r="N74" s="82">
        <v>1462813334.9575062</v>
      </c>
      <c r="O74" s="57"/>
      <c r="P74" s="57"/>
      <c r="Q74" s="57"/>
      <c r="R74" s="57"/>
      <c r="S74" s="87" t="s">
        <v>975</v>
      </c>
      <c r="T74" s="88"/>
      <c r="U74" s="1"/>
    </row>
    <row r="75" spans="2:21" ht="7.7" customHeight="1" x14ac:dyDescent="0.2">
      <c r="B75" s="1"/>
      <c r="C75" s="1"/>
      <c r="D75" s="1"/>
      <c r="E75" s="1"/>
      <c r="F75" s="1"/>
      <c r="G75" s="1"/>
      <c r="H75" s="1"/>
      <c r="I75" s="1"/>
      <c r="J75" s="1"/>
      <c r="K75" s="1"/>
      <c r="L75" s="1"/>
      <c r="M75" s="1"/>
      <c r="N75" s="1"/>
      <c r="O75" s="1"/>
      <c r="P75" s="1"/>
      <c r="Q75" s="1"/>
      <c r="R75" s="1"/>
      <c r="S75" s="88"/>
      <c r="T75" s="88"/>
      <c r="U75" s="1"/>
    </row>
    <row r="76" spans="2:21" ht="15" customHeight="1" x14ac:dyDescent="0.2">
      <c r="B76" s="62" t="s">
        <v>976</v>
      </c>
      <c r="C76" s="63"/>
      <c r="D76" s="63"/>
      <c r="E76" s="63"/>
      <c r="F76" s="63"/>
      <c r="G76" s="63"/>
      <c r="H76" s="63"/>
      <c r="I76" s="63"/>
      <c r="J76" s="63"/>
      <c r="K76" s="63"/>
      <c r="L76" s="63"/>
      <c r="M76" s="63"/>
      <c r="N76" s="63"/>
      <c r="O76" s="83">
        <v>-7964782.7528186087</v>
      </c>
      <c r="P76" s="36"/>
      <c r="Q76" s="36"/>
      <c r="R76" s="36"/>
      <c r="S76" s="87" t="s">
        <v>977</v>
      </c>
      <c r="T76" s="88"/>
      <c r="U76" s="1"/>
    </row>
    <row r="77" spans="2:21" ht="7.5" customHeight="1" x14ac:dyDescent="0.2">
      <c r="B77" s="1"/>
      <c r="C77" s="1"/>
      <c r="D77" s="1"/>
      <c r="E77" s="1"/>
      <c r="F77" s="1"/>
      <c r="G77" s="1"/>
      <c r="H77" s="1"/>
      <c r="I77" s="1"/>
      <c r="J77" s="1"/>
      <c r="K77" s="1"/>
      <c r="L77" s="1"/>
      <c r="M77" s="1"/>
      <c r="N77" s="1"/>
      <c r="O77" s="1"/>
      <c r="P77" s="1"/>
      <c r="Q77" s="1"/>
      <c r="R77" s="1"/>
      <c r="S77" s="1"/>
      <c r="T77" s="1"/>
      <c r="U77" s="1"/>
    </row>
    <row r="78" spans="2:21" ht="15" customHeight="1" x14ac:dyDescent="0.2">
      <c r="B78" s="62" t="s">
        <v>978</v>
      </c>
      <c r="C78" s="63"/>
      <c r="D78" s="63"/>
      <c r="E78" s="63"/>
      <c r="F78" s="63"/>
      <c r="G78" s="63"/>
      <c r="H78" s="63"/>
      <c r="I78" s="63"/>
      <c r="J78" s="63"/>
      <c r="K78" s="63"/>
      <c r="L78" s="63"/>
      <c r="M78" s="63"/>
      <c r="N78" s="63"/>
      <c r="O78" s="1"/>
      <c r="P78" s="1"/>
      <c r="Q78" s="84">
        <v>1454848552.2046876</v>
      </c>
      <c r="R78" s="36"/>
      <c r="S78" s="1"/>
      <c r="T78" s="1"/>
      <c r="U78" s="1"/>
    </row>
    <row r="79" spans="2:21" ht="7.15" customHeight="1" x14ac:dyDescent="0.2">
      <c r="B79" s="1"/>
      <c r="C79" s="1"/>
      <c r="D79" s="1"/>
      <c r="E79" s="1"/>
      <c r="F79" s="1"/>
      <c r="G79" s="1"/>
      <c r="H79" s="1"/>
      <c r="I79" s="1"/>
      <c r="J79" s="1"/>
      <c r="K79" s="1"/>
      <c r="L79" s="1"/>
      <c r="M79" s="1"/>
      <c r="N79" s="1"/>
      <c r="O79" s="1"/>
      <c r="P79" s="1"/>
      <c r="Q79" s="1"/>
      <c r="R79" s="1"/>
      <c r="S79" s="1"/>
      <c r="T79" s="1"/>
      <c r="U79" s="1"/>
    </row>
    <row r="80" spans="2:21" ht="15" customHeight="1" x14ac:dyDescent="0.2">
      <c r="B80" s="89" t="s">
        <v>979</v>
      </c>
      <c r="C80" s="90"/>
      <c r="D80" s="90"/>
      <c r="E80" s="90"/>
      <c r="F80" s="90"/>
      <c r="G80" s="90"/>
      <c r="H80" s="91"/>
      <c r="I80" s="1"/>
      <c r="J80" s="1"/>
      <c r="K80" s="1"/>
      <c r="L80" s="94" t="s">
        <v>971</v>
      </c>
      <c r="M80" s="95"/>
      <c r="N80" s="95"/>
      <c r="O80" s="95"/>
      <c r="P80" s="95"/>
      <c r="Q80" s="95"/>
      <c r="R80" s="96"/>
      <c r="S80" s="1"/>
      <c r="T80" s="1"/>
      <c r="U80" s="1"/>
    </row>
    <row r="81" spans="2:21" ht="5.65" customHeight="1" x14ac:dyDescent="0.2">
      <c r="B81" s="1"/>
      <c r="C81" s="1"/>
      <c r="D81" s="1"/>
      <c r="E81" s="1"/>
      <c r="F81" s="1"/>
      <c r="G81" s="1"/>
      <c r="H81" s="1"/>
      <c r="I81" s="1"/>
      <c r="J81" s="1"/>
      <c r="K81" s="1"/>
      <c r="L81" s="1"/>
      <c r="M81" s="1"/>
      <c r="N81" s="1"/>
      <c r="O81" s="1"/>
      <c r="P81" s="1"/>
      <c r="Q81" s="1"/>
      <c r="R81" s="1"/>
      <c r="S81" s="1"/>
      <c r="T81" s="1"/>
      <c r="U81" s="1"/>
    </row>
    <row r="82" spans="2:21" ht="6.95" customHeight="1" x14ac:dyDescent="0.2">
      <c r="B82" s="92"/>
      <c r="C82" s="93"/>
      <c r="D82" s="93"/>
      <c r="E82" s="93"/>
      <c r="F82" s="93"/>
      <c r="G82" s="93"/>
      <c r="H82" s="93"/>
      <c r="I82" s="93"/>
      <c r="J82" s="93"/>
      <c r="K82" s="93"/>
      <c r="L82" s="93"/>
      <c r="M82" s="93"/>
      <c r="N82" s="93"/>
      <c r="O82" s="93"/>
      <c r="P82" s="93"/>
      <c r="Q82" s="93"/>
      <c r="R82" s="93"/>
      <c r="S82" s="1"/>
      <c r="T82" s="1"/>
      <c r="U82" s="1"/>
    </row>
    <row r="83" spans="2:21" ht="8.1" customHeight="1" x14ac:dyDescent="0.2">
      <c r="B83" s="1"/>
      <c r="C83" s="1"/>
      <c r="D83" s="1"/>
      <c r="E83" s="1"/>
      <c r="F83" s="1"/>
      <c r="G83" s="1"/>
      <c r="H83" s="1"/>
      <c r="I83" s="1"/>
      <c r="J83" s="1"/>
      <c r="K83" s="1"/>
      <c r="L83" s="1"/>
      <c r="M83" s="1"/>
      <c r="N83" s="1"/>
      <c r="O83" s="1"/>
      <c r="P83" s="1"/>
      <c r="Q83" s="1"/>
      <c r="R83" s="1"/>
      <c r="S83" s="1"/>
      <c r="T83" s="1"/>
      <c r="U83" s="1"/>
    </row>
    <row r="84" spans="2:21" ht="15" customHeight="1" x14ac:dyDescent="0.2">
      <c r="B84" s="62" t="s">
        <v>980</v>
      </c>
      <c r="C84" s="63"/>
      <c r="D84" s="63"/>
      <c r="E84" s="63"/>
      <c r="F84" s="63"/>
      <c r="G84" s="63"/>
      <c r="H84" s="63"/>
      <c r="I84" s="63"/>
      <c r="J84" s="63"/>
      <c r="K84" s="63"/>
      <c r="L84" s="63"/>
      <c r="M84" s="63"/>
      <c r="N84" s="1"/>
      <c r="O84" s="69">
        <v>90352676.137500003</v>
      </c>
      <c r="P84" s="63"/>
      <c r="Q84" s="63"/>
      <c r="R84" s="63"/>
      <c r="S84" s="87" t="s">
        <v>981</v>
      </c>
      <c r="T84" s="88"/>
      <c r="U84" s="1"/>
    </row>
    <row r="85" spans="2:21" ht="7.7" customHeight="1" x14ac:dyDescent="0.2">
      <c r="B85" s="1"/>
      <c r="C85" s="1"/>
      <c r="D85" s="1"/>
      <c r="E85" s="1"/>
      <c r="F85" s="1"/>
      <c r="G85" s="1"/>
      <c r="H85" s="1"/>
      <c r="I85" s="1"/>
      <c r="J85" s="1"/>
      <c r="K85" s="1"/>
      <c r="L85" s="1"/>
      <c r="M85" s="1"/>
      <c r="N85" s="1"/>
      <c r="O85" s="1"/>
      <c r="P85" s="1"/>
      <c r="Q85" s="1"/>
      <c r="R85" s="1"/>
      <c r="S85" s="1"/>
      <c r="T85" s="1"/>
      <c r="U85" s="1"/>
    </row>
    <row r="86" spans="2:21" ht="15" customHeight="1" x14ac:dyDescent="0.2">
      <c r="B86" s="62" t="s">
        <v>982</v>
      </c>
      <c r="C86" s="63"/>
      <c r="D86" s="63"/>
      <c r="E86" s="63"/>
      <c r="F86" s="63"/>
      <c r="G86" s="63"/>
      <c r="H86" s="63"/>
      <c r="I86" s="63"/>
      <c r="J86" s="63"/>
      <c r="K86" s="63"/>
      <c r="L86" s="63"/>
      <c r="M86" s="63"/>
      <c r="N86" s="1"/>
      <c r="O86" s="20"/>
      <c r="P86" s="83">
        <v>0</v>
      </c>
      <c r="Q86" s="36"/>
      <c r="R86" s="36"/>
      <c r="S86" s="87" t="s">
        <v>983</v>
      </c>
      <c r="T86" s="88"/>
      <c r="U86" s="1"/>
    </row>
    <row r="87" spans="2:21" ht="7.7" customHeight="1" x14ac:dyDescent="0.2">
      <c r="B87" s="1"/>
      <c r="C87" s="1"/>
      <c r="D87" s="1"/>
      <c r="E87" s="1"/>
      <c r="F87" s="1"/>
      <c r="G87" s="1"/>
      <c r="H87" s="1"/>
      <c r="I87" s="1"/>
      <c r="J87" s="1"/>
      <c r="K87" s="1"/>
      <c r="L87" s="1"/>
      <c r="M87" s="1"/>
      <c r="N87" s="1"/>
      <c r="O87" s="1"/>
      <c r="P87" s="1"/>
      <c r="Q87" s="1"/>
      <c r="R87" s="1"/>
      <c r="S87" s="1"/>
      <c r="T87" s="1"/>
      <c r="U87" s="1"/>
    </row>
    <row r="88" spans="2:21" ht="15" customHeight="1" x14ac:dyDescent="0.2">
      <c r="B88" s="62" t="s">
        <v>984</v>
      </c>
      <c r="C88" s="63"/>
      <c r="D88" s="63"/>
      <c r="E88" s="63"/>
      <c r="F88" s="63"/>
      <c r="G88" s="63"/>
      <c r="H88" s="63"/>
      <c r="I88" s="63"/>
      <c r="J88" s="63"/>
      <c r="K88" s="63"/>
      <c r="L88" s="63"/>
      <c r="M88" s="63"/>
      <c r="O88" s="20"/>
      <c r="P88" s="83">
        <v>90352676.137500003</v>
      </c>
      <c r="Q88" s="36"/>
      <c r="R88" s="36"/>
      <c r="S88" s="87" t="s">
        <v>985</v>
      </c>
      <c r="T88" s="88"/>
    </row>
  </sheetData>
  <mergeCells count="116">
    <mergeCell ref="G2:M2"/>
    <mergeCell ref="F3:Q4"/>
    <mergeCell ref="B5:R5"/>
    <mergeCell ref="B6:G6"/>
    <mergeCell ref="B8:R8"/>
    <mergeCell ref="B10:I10"/>
    <mergeCell ref="K10:R10"/>
    <mergeCell ref="B16:I16"/>
    <mergeCell ref="M16:R16"/>
    <mergeCell ref="S16:T16"/>
    <mergeCell ref="B18:I18"/>
    <mergeCell ref="K18:R18"/>
    <mergeCell ref="B20:R20"/>
    <mergeCell ref="S12:T12"/>
    <mergeCell ref="B12:I12"/>
    <mergeCell ref="K12:R12"/>
    <mergeCell ref="B14:I14"/>
    <mergeCell ref="S14:T14"/>
    <mergeCell ref="M14:R14"/>
    <mergeCell ref="S22:T22"/>
    <mergeCell ref="S24:U26"/>
    <mergeCell ref="B28:R28"/>
    <mergeCell ref="B30:I30"/>
    <mergeCell ref="S30:T30"/>
    <mergeCell ref="M30:R30"/>
    <mergeCell ref="B22:H22"/>
    <mergeCell ref="I22:J22"/>
    <mergeCell ref="K22:R22"/>
    <mergeCell ref="B23:H23"/>
    <mergeCell ref="S32:T32"/>
    <mergeCell ref="M32:R32"/>
    <mergeCell ref="B32:I32"/>
    <mergeCell ref="S36:U38"/>
    <mergeCell ref="B40:R40"/>
    <mergeCell ref="S42:T42"/>
    <mergeCell ref="B42:M42"/>
    <mergeCell ref="O42:R42"/>
    <mergeCell ref="B35:H35"/>
    <mergeCell ref="I35:J35"/>
    <mergeCell ref="S52:T52"/>
    <mergeCell ref="B52:M52"/>
    <mergeCell ref="O52:R52"/>
    <mergeCell ref="O54:R54"/>
    <mergeCell ref="D54:N54"/>
    <mergeCell ref="D56:N56"/>
    <mergeCell ref="O56:R56"/>
    <mergeCell ref="D44:N44"/>
    <mergeCell ref="O44:R44"/>
    <mergeCell ref="C44:C50"/>
    <mergeCell ref="O46:R46"/>
    <mergeCell ref="D46:M46"/>
    <mergeCell ref="D48:N48"/>
    <mergeCell ref="O48:R48"/>
    <mergeCell ref="D50:N50"/>
    <mergeCell ref="O50:R50"/>
    <mergeCell ref="S62:T62"/>
    <mergeCell ref="S64:T64"/>
    <mergeCell ref="B64:N64"/>
    <mergeCell ref="O64:R64"/>
    <mergeCell ref="O66:R66"/>
    <mergeCell ref="B66:N66"/>
    <mergeCell ref="S66:T66"/>
    <mergeCell ref="D58:N58"/>
    <mergeCell ref="O58:R58"/>
    <mergeCell ref="D60:N60"/>
    <mergeCell ref="O60:R60"/>
    <mergeCell ref="B62:N62"/>
    <mergeCell ref="O62:R62"/>
    <mergeCell ref="S74:T75"/>
    <mergeCell ref="B76:N76"/>
    <mergeCell ref="S76:T76"/>
    <mergeCell ref="B78:N78"/>
    <mergeCell ref="B80:H80"/>
    <mergeCell ref="B82:R82"/>
    <mergeCell ref="L80:R80"/>
    <mergeCell ref="B68:N68"/>
    <mergeCell ref="O68:R68"/>
    <mergeCell ref="L70:R70"/>
    <mergeCell ref="B70:H70"/>
    <mergeCell ref="B72:R72"/>
    <mergeCell ref="B74:M74"/>
    <mergeCell ref="B84:M84"/>
    <mergeCell ref="O84:R84"/>
    <mergeCell ref="S84:T84"/>
    <mergeCell ref="B86:M86"/>
    <mergeCell ref="S86:T86"/>
    <mergeCell ref="B88:M88"/>
    <mergeCell ref="S88:T88"/>
    <mergeCell ref="P86:R86"/>
    <mergeCell ref="P88:R88"/>
    <mergeCell ref="B26:H26"/>
    <mergeCell ref="I26:J26"/>
    <mergeCell ref="K26:R26"/>
    <mergeCell ref="B34:H34"/>
    <mergeCell ref="I34:J34"/>
    <mergeCell ref="K34:R34"/>
    <mergeCell ref="I23:J23"/>
    <mergeCell ref="K23:R23"/>
    <mergeCell ref="B24:K24"/>
    <mergeCell ref="M24:R24"/>
    <mergeCell ref="B25:H25"/>
    <mergeCell ref="I25:J25"/>
    <mergeCell ref="K25:R25"/>
    <mergeCell ref="B38:H38"/>
    <mergeCell ref="I38:J38"/>
    <mergeCell ref="K38:R38"/>
    <mergeCell ref="N74:R74"/>
    <mergeCell ref="O76:R76"/>
    <mergeCell ref="Q78:R78"/>
    <mergeCell ref="K35:R35"/>
    <mergeCell ref="B36:H36"/>
    <mergeCell ref="I36:J36"/>
    <mergeCell ref="K36:R36"/>
    <mergeCell ref="B37:H37"/>
    <mergeCell ref="I37:J37"/>
    <mergeCell ref="K37:R37"/>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_Hidden11</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D8. Performance</vt:lpstr>
      <vt:lpstr>_Hidden27</vt:lpstr>
      <vt:lpstr>D9. Amortisation</vt:lpstr>
      <vt:lpstr>D10. Amortisation Graph </vt:lpstr>
      <vt:lpstr>E. Optional ECB-ECAIs data</vt:lpstr>
      <vt:lpstr>_Hidden30</vt:lpstr>
      <vt:lpstr>Disclaimer!general_tc</vt:lpstr>
      <vt:lpstr>'C. HTT Harmonised Glossary'!Print_Area</vt:lpstr>
      <vt:lpstr>'D7. Stratification Graphs'!Print_Area</vt:lpstr>
      <vt:lpstr>Disclaimer!Print_Area</vt:lpstr>
      <vt:lpstr>Introduction!Print_Area</vt:lpstr>
      <vt:lpstr>Print_Area_25</vt:lpstr>
      <vt:lpstr>Print_Area_27</vt:lpstr>
      <vt:lpstr>Print_Area_28</vt:lpstr>
      <vt:lpstr>Print_Area_3</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 Leusse Gonzague</cp:lastModifiedBy>
  <dcterms:created xsi:type="dcterms:W3CDTF">2021-07-06T13:50:06Z</dcterms:created>
  <dcterms:modified xsi:type="dcterms:W3CDTF">2021-07-06T14:03:01Z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2021-07-06T14:03:01Z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06da0ded-277f-4879-8057-04fb7c0153ae</vt:lpwstr>
  </property>
  <property fmtid="{D5CDD505-2E9C-101B-9397-08002B2CF9AE}" pid="8" name="MSIP_Label_812e1ed0-4700-41e0-aec3-61ed249f3333_ContentBits">
    <vt:lpwstr>2</vt:lpwstr>
  </property>
</Properties>
</file>