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2\"/>
    </mc:Choice>
  </mc:AlternateContent>
  <xr:revisionPtr revIDLastSave="0" documentId="13_ncr:1_{AE7DC276-8101-45D8-8086-0B33E7801CA0}" xr6:coauthVersionLast="45" xr6:coauthVersionMax="45"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Graphs'!$A$1:$G$42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F598" i="17" s="1"/>
  <c r="F597" i="17"/>
  <c r="F595" i="17"/>
  <c r="G594" i="17"/>
  <c r="G592" i="17"/>
  <c r="F592" i="17"/>
  <c r="G590" i="17"/>
  <c r="F587" i="17"/>
  <c r="G586" i="17"/>
  <c r="G584" i="17"/>
  <c r="G582" i="17"/>
  <c r="F582" i="17"/>
  <c r="D577" i="17"/>
  <c r="C577" i="17"/>
  <c r="F575" i="17" s="1"/>
  <c r="F576" i="17"/>
  <c r="D570" i="17"/>
  <c r="G566" i="17" s="1"/>
  <c r="C570" i="17"/>
  <c r="F568" i="17" s="1"/>
  <c r="D555" i="17"/>
  <c r="G553" i="17" s="1"/>
  <c r="C555" i="17"/>
  <c r="F554" i="17" s="1"/>
  <c r="D532" i="17"/>
  <c r="G528" i="17" s="1"/>
  <c r="C532" i="17"/>
  <c r="F530" i="17" s="1"/>
  <c r="G516" i="17"/>
  <c r="D475" i="17"/>
  <c r="G467" i="17" s="1"/>
  <c r="C475" i="17"/>
  <c r="F479" i="17" s="1"/>
  <c r="F470" i="17"/>
  <c r="D453" i="17"/>
  <c r="G445" i="17" s="1"/>
  <c r="C453" i="17"/>
  <c r="F457" i="17" s="1"/>
  <c r="D440" i="17"/>
  <c r="G434" i="17" s="1"/>
  <c r="C440" i="17"/>
  <c r="F439" i="17" s="1"/>
  <c r="D381" i="17"/>
  <c r="G369" i="17" s="1"/>
  <c r="C381" i="17"/>
  <c r="F381" i="17" s="1"/>
  <c r="F380" i="17"/>
  <c r="F372" i="17"/>
  <c r="G365" i="17"/>
  <c r="D360" i="17"/>
  <c r="C360" i="17"/>
  <c r="F359" i="17" s="1"/>
  <c r="D353" i="17"/>
  <c r="G349" i="17" s="1"/>
  <c r="C353" i="17"/>
  <c r="F351" i="17" s="1"/>
  <c r="F352" i="17"/>
  <c r="F347" i="17"/>
  <c r="D343" i="17"/>
  <c r="G342" i="17" s="1"/>
  <c r="C343" i="17"/>
  <c r="F342" i="17" s="1"/>
  <c r="D328" i="17"/>
  <c r="G310" i="17" s="1"/>
  <c r="G328" i="17" s="1"/>
  <c r="C328" i="17"/>
  <c r="F310" i="17" s="1"/>
  <c r="F328" i="17" s="1"/>
  <c r="D305" i="17"/>
  <c r="G304" i="17" s="1"/>
  <c r="C305" i="17"/>
  <c r="F304" i="17" s="1"/>
  <c r="G302" i="17"/>
  <c r="G299" i="17"/>
  <c r="G297" i="17"/>
  <c r="F297" i="17"/>
  <c r="G292" i="17"/>
  <c r="G291" i="17"/>
  <c r="G289" i="17"/>
  <c r="D249" i="17"/>
  <c r="G254" i="17" s="1"/>
  <c r="C249" i="17"/>
  <c r="F255" i="17" s="1"/>
  <c r="G243" i="17"/>
  <c r="D227" i="17"/>
  <c r="G232" i="17" s="1"/>
  <c r="C227" i="17"/>
  <c r="F233" i="17" s="1"/>
  <c r="F223" i="17"/>
  <c r="D214" i="17"/>
  <c r="G212" i="17" s="1"/>
  <c r="C214" i="17"/>
  <c r="F213" i="17" s="1"/>
  <c r="F202"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G227" i="16"/>
  <c r="F227" i="16"/>
  <c r="G226" i="16"/>
  <c r="F226" i="16"/>
  <c r="G225" i="16"/>
  <c r="F225" i="16"/>
  <c r="G224" i="16"/>
  <c r="F224" i="16"/>
  <c r="G223" i="16"/>
  <c r="F223" i="16"/>
  <c r="G222" i="16"/>
  <c r="F222" i="16"/>
  <c r="G221" i="16"/>
  <c r="F221" i="16"/>
  <c r="C220" i="16"/>
  <c r="G219" i="16"/>
  <c r="F219" i="16"/>
  <c r="G218" i="16"/>
  <c r="F218" i="16"/>
  <c r="G217" i="16"/>
  <c r="G220" i="16" s="1"/>
  <c r="F217" i="16"/>
  <c r="C208" i="16"/>
  <c r="F215" i="16" s="1"/>
  <c r="F193" i="16"/>
  <c r="C179" i="16"/>
  <c r="F186" i="16" s="1"/>
  <c r="F177" i="16"/>
  <c r="C167" i="16"/>
  <c r="F165" i="16" s="1"/>
  <c r="F166" i="16"/>
  <c r="D166" i="16"/>
  <c r="D165"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D100" i="16"/>
  <c r="G104" i="16" s="1"/>
  <c r="C100" i="16"/>
  <c r="F105" i="16" s="1"/>
  <c r="G94" i="16"/>
  <c r="F94" i="16"/>
  <c r="D77" i="16"/>
  <c r="G86" i="16" s="1"/>
  <c r="C77" i="16"/>
  <c r="F87" i="16" s="1"/>
  <c r="F75" i="16"/>
  <c r="F73" i="16"/>
  <c r="C58" i="16"/>
  <c r="F62" i="16" s="1"/>
  <c r="F57" i="16"/>
  <c r="F292" i="16"/>
  <c r="F564" i="17" l="1"/>
  <c r="G220" i="17"/>
  <c r="G241" i="17"/>
  <c r="F370" i="17"/>
  <c r="F477" i="17"/>
  <c r="F544" i="17"/>
  <c r="F569" i="17"/>
  <c r="F584" i="17"/>
  <c r="F589" i="17"/>
  <c r="G335" i="17"/>
  <c r="F447" i="17"/>
  <c r="F474" i="17"/>
  <c r="F194" i="17"/>
  <c r="G337" i="17"/>
  <c r="F349" i="17"/>
  <c r="F448" i="17"/>
  <c r="F375" i="17"/>
  <c r="F455" i="17"/>
  <c r="G199" i="17"/>
  <c r="F219" i="17"/>
  <c r="G294" i="17"/>
  <c r="G300" i="17"/>
  <c r="F350" i="17"/>
  <c r="F356" i="17"/>
  <c r="F367" i="17"/>
  <c r="G375" i="17"/>
  <c r="F452" i="17"/>
  <c r="F469" i="17"/>
  <c r="F563" i="17"/>
  <c r="F581" i="17"/>
  <c r="F590" i="17"/>
  <c r="F424" i="17"/>
  <c r="F521" i="17"/>
  <c r="F526" i="17"/>
  <c r="G205" i="17"/>
  <c r="G194" i="17"/>
  <c r="G207" i="17"/>
  <c r="G347" i="17"/>
  <c r="G351" i="17"/>
  <c r="G377" i="17"/>
  <c r="F416" i="17"/>
  <c r="F429" i="17"/>
  <c r="F459" i="17"/>
  <c r="F481" i="17"/>
  <c r="F517" i="17"/>
  <c r="F523" i="17"/>
  <c r="F528" i="17"/>
  <c r="F547" i="17"/>
  <c r="G196" i="17"/>
  <c r="G202" i="17"/>
  <c r="G211" i="17"/>
  <c r="G244" i="17"/>
  <c r="G255" i="17"/>
  <c r="F335" i="17"/>
  <c r="G367" i="17"/>
  <c r="G373" i="17"/>
  <c r="G416" i="17"/>
  <c r="F432" i="17"/>
  <c r="F445" i="17"/>
  <c r="F449" i="17"/>
  <c r="F467" i="17"/>
  <c r="F471" i="17"/>
  <c r="F515" i="17"/>
  <c r="F518" i="17"/>
  <c r="F524" i="17"/>
  <c r="F529" i="17"/>
  <c r="F539" i="17"/>
  <c r="G547" i="17"/>
  <c r="F561" i="17"/>
  <c r="F566" i="17"/>
  <c r="G191" i="17"/>
  <c r="G197" i="17"/>
  <c r="G204" i="17"/>
  <c r="F221" i="17"/>
  <c r="F241" i="17"/>
  <c r="G246" i="17"/>
  <c r="F289" i="17"/>
  <c r="G346" i="17"/>
  <c r="F421" i="17"/>
  <c r="F437" i="17"/>
  <c r="F451" i="17"/>
  <c r="F454" i="17"/>
  <c r="F473" i="17"/>
  <c r="F476" i="17"/>
  <c r="F516" i="17"/>
  <c r="F520" i="17"/>
  <c r="F525" i="17"/>
  <c r="F531" i="17"/>
  <c r="G539" i="17"/>
  <c r="F552" i="17"/>
  <c r="F562" i="17"/>
  <c r="F567" i="17"/>
  <c r="F573" i="17"/>
  <c r="G424" i="17"/>
  <c r="G432" i="17"/>
  <c r="F200" i="17"/>
  <c r="F208" i="17"/>
  <c r="G224" i="17"/>
  <c r="G229" i="17"/>
  <c r="F247" i="17"/>
  <c r="F287" i="17"/>
  <c r="F295" i="17"/>
  <c r="F303" i="17"/>
  <c r="F333" i="17"/>
  <c r="F338" i="17"/>
  <c r="F341" i="17"/>
  <c r="F357" i="17"/>
  <c r="G418" i="17"/>
  <c r="G426" i="17"/>
  <c r="G514" i="17"/>
  <c r="G520" i="17"/>
  <c r="G526" i="17"/>
  <c r="G530" i="17"/>
  <c r="G564" i="17"/>
  <c r="G568" i="17"/>
  <c r="F210" i="17"/>
  <c r="F340" i="17"/>
  <c r="F190" i="17"/>
  <c r="G192" i="17"/>
  <c r="G195" i="17"/>
  <c r="F198" i="17"/>
  <c r="G200" i="17"/>
  <c r="G203" i="17"/>
  <c r="F206" i="17"/>
  <c r="G208" i="17"/>
  <c r="F212" i="17"/>
  <c r="G221" i="17"/>
  <c r="G226" i="17"/>
  <c r="G231" i="17"/>
  <c r="G242" i="17"/>
  <c r="F245" i="17"/>
  <c r="G247" i="17"/>
  <c r="G251" i="17"/>
  <c r="G287" i="17"/>
  <c r="G290" i="17"/>
  <c r="F293" i="17"/>
  <c r="G295" i="17"/>
  <c r="G298" i="17"/>
  <c r="F301" i="17"/>
  <c r="G303" i="17"/>
  <c r="G333" i="17"/>
  <c r="F336" i="17"/>
  <c r="F339" i="17"/>
  <c r="G341" i="17"/>
  <c r="F358" i="17"/>
  <c r="F364" i="17"/>
  <c r="F373" i="17"/>
  <c r="F456" i="17"/>
  <c r="F478" i="17"/>
  <c r="G524" i="17"/>
  <c r="G562" i="17"/>
  <c r="F574" i="17"/>
  <c r="F577" i="17" s="1"/>
  <c r="F192" i="17"/>
  <c r="G190" i="17"/>
  <c r="G193" i="17"/>
  <c r="F196" i="17"/>
  <c r="G198" i="17"/>
  <c r="G201" i="17"/>
  <c r="F204" i="17"/>
  <c r="G206" i="17"/>
  <c r="G209" i="17"/>
  <c r="G213" i="17"/>
  <c r="G219" i="17"/>
  <c r="G222" i="17"/>
  <c r="G233" i="17"/>
  <c r="F243" i="17"/>
  <c r="G245" i="17"/>
  <c r="G248" i="17"/>
  <c r="G253" i="17"/>
  <c r="G288" i="17"/>
  <c r="F291" i="17"/>
  <c r="G293" i="17"/>
  <c r="G296" i="17"/>
  <c r="F299" i="17"/>
  <c r="G301" i="17"/>
  <c r="F334" i="17"/>
  <c r="F337" i="17"/>
  <c r="G339" i="17"/>
  <c r="F365" i="17"/>
  <c r="F378" i="17"/>
  <c r="F446" i="17"/>
  <c r="F450" i="17"/>
  <c r="F458" i="17"/>
  <c r="F468" i="17"/>
  <c r="F472" i="17"/>
  <c r="F480" i="17"/>
  <c r="G518" i="17"/>
  <c r="G522" i="17"/>
  <c r="G541" i="17"/>
  <c r="G549" i="17"/>
  <c r="G560" i="17"/>
  <c r="F194" i="16"/>
  <c r="G96" i="16"/>
  <c r="F153" i="16"/>
  <c r="D167" i="16"/>
  <c r="G165" i="16" s="1"/>
  <c r="F183" i="16"/>
  <c r="F195" i="16"/>
  <c r="F199" i="16"/>
  <c r="F204" i="16"/>
  <c r="F212" i="16"/>
  <c r="F197" i="16"/>
  <c r="F201" i="16"/>
  <c r="F198" i="16"/>
  <c r="F203" i="16"/>
  <c r="F209" i="16"/>
  <c r="F53" i="16"/>
  <c r="F58" i="16" s="1"/>
  <c r="F63" i="16"/>
  <c r="F54" i="16"/>
  <c r="F71" i="16"/>
  <c r="G98" i="16"/>
  <c r="G153" i="16"/>
  <c r="F175" i="16"/>
  <c r="F184" i="16"/>
  <c r="F196" i="16"/>
  <c r="F200" i="16"/>
  <c r="F205" i="16"/>
  <c r="F213" i="16"/>
  <c r="F59" i="16"/>
  <c r="F127" i="16"/>
  <c r="F187" i="16"/>
  <c r="F64" i="16"/>
  <c r="G73" i="16"/>
  <c r="F164" i="16"/>
  <c r="F167" i="16" s="1"/>
  <c r="F55" i="16"/>
  <c r="F56" i="16"/>
  <c r="F60" i="16"/>
  <c r="G71" i="16"/>
  <c r="F96" i="16"/>
  <c r="G127" i="16"/>
  <c r="F174" i="16"/>
  <c r="F180" i="16"/>
  <c r="F220" i="16"/>
  <c r="F25" i="17"/>
  <c r="F21" i="17"/>
  <c r="F17" i="17"/>
  <c r="F14" i="17"/>
  <c r="F24" i="17"/>
  <c r="F20" i="17"/>
  <c r="F16" i="17"/>
  <c r="F13" i="17"/>
  <c r="F23" i="17"/>
  <c r="F19" i="17"/>
  <c r="F12" i="17"/>
  <c r="F26" i="17"/>
  <c r="F22" i="17"/>
  <c r="F18" i="17"/>
  <c r="G359" i="17"/>
  <c r="G357" i="17"/>
  <c r="G459" i="17"/>
  <c r="G457" i="17"/>
  <c r="G455" i="17"/>
  <c r="G452" i="17"/>
  <c r="G450" i="17"/>
  <c r="G448" i="17"/>
  <c r="G446" i="17"/>
  <c r="G481" i="17"/>
  <c r="G479" i="17"/>
  <c r="G477" i="17"/>
  <c r="G474" i="17"/>
  <c r="G472" i="17"/>
  <c r="G470" i="17"/>
  <c r="G468" i="17"/>
  <c r="G576" i="17"/>
  <c r="G574" i="17"/>
  <c r="F225" i="17"/>
  <c r="F228" i="17"/>
  <c r="F232" i="17"/>
  <c r="F250" i="17"/>
  <c r="G358" i="17"/>
  <c r="F419" i="17"/>
  <c r="F422" i="17"/>
  <c r="G439" i="17"/>
  <c r="G437" i="17"/>
  <c r="G435" i="17"/>
  <c r="G433" i="17"/>
  <c r="G431" i="17"/>
  <c r="G429" i="17"/>
  <c r="G427" i="17"/>
  <c r="G425" i="17"/>
  <c r="G423" i="17"/>
  <c r="G421" i="17"/>
  <c r="G419" i="17"/>
  <c r="G417" i="17"/>
  <c r="G458" i="17"/>
  <c r="G473" i="17"/>
  <c r="F542" i="17"/>
  <c r="F545" i="17"/>
  <c r="F550" i="17"/>
  <c r="F553" i="17"/>
  <c r="G223" i="17"/>
  <c r="G225" i="17"/>
  <c r="G228" i="17"/>
  <c r="G250" i="17"/>
  <c r="G252" i="17"/>
  <c r="G334" i="17"/>
  <c r="G336" i="17"/>
  <c r="G338" i="17"/>
  <c r="G340" i="17"/>
  <c r="G356" i="17"/>
  <c r="F363" i="17"/>
  <c r="F368" i="17"/>
  <c r="F371" i="17"/>
  <c r="F376" i="17"/>
  <c r="F379" i="17"/>
  <c r="G381" i="17"/>
  <c r="G380" i="17"/>
  <c r="G378" i="17"/>
  <c r="G376" i="17"/>
  <c r="G374" i="17"/>
  <c r="G372" i="17"/>
  <c r="G370" i="17"/>
  <c r="G368" i="17"/>
  <c r="G366" i="17"/>
  <c r="G364" i="17"/>
  <c r="F417" i="17"/>
  <c r="F420" i="17"/>
  <c r="G422" i="17"/>
  <c r="F425" i="17"/>
  <c r="F428" i="17"/>
  <c r="G430" i="17"/>
  <c r="F433" i="17"/>
  <c r="F436" i="17"/>
  <c r="G438" i="17"/>
  <c r="G449" i="17"/>
  <c r="G456" i="17"/>
  <c r="G471" i="17"/>
  <c r="G478" i="17"/>
  <c r="G537" i="17"/>
  <c r="F540" i="17"/>
  <c r="F543" i="17"/>
  <c r="G545" i="17"/>
  <c r="F548" i="17"/>
  <c r="F551" i="17"/>
  <c r="G573" i="17"/>
  <c r="F580" i="17"/>
  <c r="F585" i="17"/>
  <c r="F588" i="17"/>
  <c r="F593" i="17"/>
  <c r="F596" i="17"/>
  <c r="G598" i="17"/>
  <c r="G597" i="17"/>
  <c r="G595" i="17"/>
  <c r="G593" i="17"/>
  <c r="G591" i="17"/>
  <c r="G589" i="17"/>
  <c r="G587" i="17"/>
  <c r="G585" i="17"/>
  <c r="G583" i="17"/>
  <c r="G581" i="17"/>
  <c r="F230" i="17"/>
  <c r="F252" i="17"/>
  <c r="F254" i="17"/>
  <c r="F427" i="17"/>
  <c r="F430" i="17"/>
  <c r="F435" i="17"/>
  <c r="F438" i="17"/>
  <c r="G451" i="17"/>
  <c r="G480" i="17"/>
  <c r="F537" i="17"/>
  <c r="G554" i="17"/>
  <c r="G552" i="17"/>
  <c r="G550" i="17"/>
  <c r="G548" i="17"/>
  <c r="G546" i="17"/>
  <c r="G544" i="17"/>
  <c r="G542" i="17"/>
  <c r="G540" i="17"/>
  <c r="G538" i="17"/>
  <c r="G575" i="17"/>
  <c r="G210" i="17"/>
  <c r="G230" i="17"/>
  <c r="F191" i="17"/>
  <c r="F193" i="17"/>
  <c r="F195" i="17"/>
  <c r="F197" i="17"/>
  <c r="F199" i="17"/>
  <c r="F201" i="17"/>
  <c r="F203" i="17"/>
  <c r="F205" i="17"/>
  <c r="F207" i="17"/>
  <c r="F209" i="17"/>
  <c r="F211" i="17"/>
  <c r="F220" i="17"/>
  <c r="F222" i="17"/>
  <c r="F224" i="17"/>
  <c r="F226" i="17"/>
  <c r="F229" i="17"/>
  <c r="F231" i="17"/>
  <c r="F242" i="17"/>
  <c r="F244" i="17"/>
  <c r="F246" i="17"/>
  <c r="F248" i="17"/>
  <c r="F251" i="17"/>
  <c r="F253" i="17"/>
  <c r="F288" i="17"/>
  <c r="F290" i="17"/>
  <c r="F292" i="17"/>
  <c r="F294" i="17"/>
  <c r="F296" i="17"/>
  <c r="F298" i="17"/>
  <c r="F300" i="17"/>
  <c r="F302" i="17"/>
  <c r="F346" i="17"/>
  <c r="F348" i="17"/>
  <c r="G352" i="17"/>
  <c r="G350" i="17"/>
  <c r="G348" i="17"/>
  <c r="G363" i="17"/>
  <c r="F366" i="17"/>
  <c r="F369" i="17"/>
  <c r="G371" i="17"/>
  <c r="F374" i="17"/>
  <c r="F377" i="17"/>
  <c r="G379" i="17"/>
  <c r="F418" i="17"/>
  <c r="G420" i="17"/>
  <c r="F423" i="17"/>
  <c r="F426" i="17"/>
  <c r="G428" i="17"/>
  <c r="F431" i="17"/>
  <c r="F434" i="17"/>
  <c r="G436" i="17"/>
  <c r="G447" i="17"/>
  <c r="G454" i="17"/>
  <c r="G469" i="17"/>
  <c r="G476" i="17"/>
  <c r="F514" i="17"/>
  <c r="F519" i="17"/>
  <c r="F522" i="17"/>
  <c r="F527" i="17"/>
  <c r="G531" i="17"/>
  <c r="G529" i="17"/>
  <c r="G527" i="17"/>
  <c r="G525" i="17"/>
  <c r="G523" i="17"/>
  <c r="G521" i="17"/>
  <c r="G519" i="17"/>
  <c r="G517" i="17"/>
  <c r="G515" i="17"/>
  <c r="F538" i="17"/>
  <c r="F541" i="17"/>
  <c r="G543" i="17"/>
  <c r="F546" i="17"/>
  <c r="F549" i="17"/>
  <c r="G551" i="17"/>
  <c r="F560" i="17"/>
  <c r="F565" i="17"/>
  <c r="G569" i="17"/>
  <c r="G567" i="17"/>
  <c r="G565" i="17"/>
  <c r="G563" i="17"/>
  <c r="G561" i="17"/>
  <c r="G580" i="17"/>
  <c r="F583" i="17"/>
  <c r="F586" i="17"/>
  <c r="G588" i="17"/>
  <c r="F591" i="17"/>
  <c r="F594" i="17"/>
  <c r="G596" i="17"/>
  <c r="F103" i="16"/>
  <c r="G78" i="16"/>
  <c r="G80" i="16"/>
  <c r="G82" i="16"/>
  <c r="G87" i="16"/>
  <c r="G101" i="16"/>
  <c r="G103" i="16"/>
  <c r="G105" i="16"/>
  <c r="F78" i="16"/>
  <c r="F98" i="16"/>
  <c r="F101" i="16"/>
  <c r="F61" i="16"/>
  <c r="F70" i="16"/>
  <c r="F72" i="16"/>
  <c r="F74" i="16"/>
  <c r="F76" i="16"/>
  <c r="F79" i="16"/>
  <c r="F81" i="16"/>
  <c r="F86" i="16"/>
  <c r="F93" i="16"/>
  <c r="F95" i="16"/>
  <c r="F97" i="16"/>
  <c r="F99" i="16"/>
  <c r="F102" i="16"/>
  <c r="F104" i="16"/>
  <c r="G166" i="16"/>
  <c r="F178" i="16"/>
  <c r="F179" i="16" s="1"/>
  <c r="F181" i="16"/>
  <c r="F185" i="16"/>
  <c r="F202" i="16"/>
  <c r="F206" i="16"/>
  <c r="F210" i="16"/>
  <c r="F214" i="16"/>
  <c r="F80" i="16"/>
  <c r="F82" i="16"/>
  <c r="G164" i="16"/>
  <c r="G75" i="16"/>
  <c r="G70" i="16"/>
  <c r="G72" i="16"/>
  <c r="G74" i="16"/>
  <c r="G76" i="16"/>
  <c r="G79" i="16"/>
  <c r="G81" i="16"/>
  <c r="G93" i="16"/>
  <c r="G95" i="16"/>
  <c r="G97" i="16"/>
  <c r="G99" i="16"/>
  <c r="G102" i="16"/>
  <c r="F182" i="16"/>
  <c r="F211" i="16"/>
  <c r="F360" i="17" l="1"/>
  <c r="G570" i="17"/>
  <c r="F570" i="17"/>
  <c r="G532" i="17"/>
  <c r="G353" i="17"/>
  <c r="F227" i="17"/>
  <c r="G214" i="17"/>
  <c r="G227" i="17"/>
  <c r="G305" i="17"/>
  <c r="G475" i="17"/>
  <c r="F475" i="17"/>
  <c r="F343" i="17"/>
  <c r="F353" i="17"/>
  <c r="F305" i="17"/>
  <c r="F440" i="17"/>
  <c r="G343" i="17"/>
  <c r="G453" i="17"/>
  <c r="G577" i="17"/>
  <c r="G440" i="17"/>
  <c r="F249" i="17"/>
  <c r="F214" i="17"/>
  <c r="F453" i="17"/>
  <c r="G249" i="17"/>
  <c r="F208" i="16"/>
  <c r="G77" i="16"/>
  <c r="G555" i="17"/>
  <c r="F15" i="17"/>
  <c r="F532" i="17"/>
  <c r="F555" i="17"/>
  <c r="G360" i="17"/>
  <c r="G100" i="16"/>
  <c r="F77" i="16"/>
  <c r="G167" i="16"/>
  <c r="F100" i="16"/>
</calcChain>
</file>

<file path=xl/sharedStrings.xml><?xml version="1.0" encoding="utf-8"?>
<sst xmlns="http://schemas.openxmlformats.org/spreadsheetml/2006/main" count="3175" uniqueCount="1990">
  <si>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</si>
  <si>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</si>
  <si>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</si>
  <si>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</si>
  <si>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</si>
  <si>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</si>
  <si>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</si>
  <si>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</si>
  <si>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</si>
  <si>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</si>
  <si>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</si>
  <si>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</si>
  <si>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</si>
  <si>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</si>
  <si>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</si>
  <si>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</si>
  <si>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</si>
  <si>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</si>
  <si>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</si>
  <si>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</si>
  <si>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</si>
  <si>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</si>
  <si>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</si>
  <si>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</si>
  <si>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</si>
  <si>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</si>
  <si>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</si>
  <si>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</si>
  <si>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</si>
  <si>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</si>
  <si>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</si>
  <si>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</si>
  <si>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</si>
  <si>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</si>
  <si>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</si>
  <si>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</si>
  <si>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</si>
  <si>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</si>
  <si>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</si>
  <si>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</si>
  <si>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</si>
  <si>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</si>
  <si>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</si>
  <si>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</si>
  <si>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</si>
  <si>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</si>
  <si>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</si>
  <si>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</si>
  <si>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</si>
  <si>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</si>
  <si>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</si>
  <si>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</si>
  <si>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</si>
  <si>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</si>
  <si>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</si>
  <si>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</si>
  <si>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</si>
  <si>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</si>
  <si>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</si>
  <si>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</si>
  <si>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</si>
  <si>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</si>
  <si>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</si>
  <si>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</si>
  <si>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</si>
  <si>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</si>
  <si>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</si>
  <si>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</si>
  <si>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</si>
  <si>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</si>
  <si>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</si>
  <si>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</si>
  <si>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</si>
  <si>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</si>
  <si>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</si>
  <si>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</si>
  <si>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</si>
  <si>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</si>
  <si>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</si>
  <si>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</si>
  <si>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</si>
  <si>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</si>
  <si>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</si>
  <si>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</si>
  <si>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</si>
  <si>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</si>
  <si>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</si>
  <si>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</si>
  <si>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</si>
  <si>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</si>
  <si>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</si>
  <si>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</si>
  <si>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</si>
  <si>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</si>
  <si>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</si>
  <si>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</si>
  <si>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</si>
  <si>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</si>
  <si>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</si>
  <si>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</si>
  <si>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</si>
  <si>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</si>
  <si>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</si>
  <si>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</si>
  <si>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</si>
  <si>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</si>
  <si>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</si>
  <si>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</si>
  <si>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</si>
  <si>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</si>
  <si>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</si>
  <si>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</si>
  <si>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</si>
  <si>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</si>
  <si>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</si>
  <si>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</si>
  <si>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</si>
  <si>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</si>
  <si>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</si>
  <si>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</si>
  <si>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</si>
  <si>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</si>
  <si>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</si>
  <si>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</si>
  <si>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</si>
  <si>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</si>
  <si>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</si>
  <si>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</si>
  <si>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</si>
  <si>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</si>
  <si>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</si>
  <si>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</si>
  <si>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</si>
  <si>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</si>
  <si>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</si>
  <si>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</si>
  <si>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</si>
  <si>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</si>
  <si>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</si>
  <si>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</si>
  <si>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</si>
  <si>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</si>
  <si>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</si>
  <si>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</si>
  <si>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</si>
  <si>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</si>
  <si>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</si>
  <si>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</si>
  <si>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</si>
  <si>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</si>
  <si>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</si>
  <si>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</si>
  <si>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</si>
  <si>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</si>
  <si>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</si>
  <si>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</si>
  <si>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</si>
  <si>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</si>
  <si>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</si>
  <si>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</si>
  <si>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</si>
  <si>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</si>
  <si>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</si>
  <si>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</si>
  <si>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</si>
  <si>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</si>
  <si>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</si>
  <si>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</si>
  <si>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</si>
  <si>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</si>
  <si>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</si>
  <si>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</si>
  <si>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</si>
  <si>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</si>
  <si>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</si>
  <si>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</si>
  <si>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</si>
  <si>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</si>
  <si>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</si>
  <si>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</si>
  <si>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</si>
  <si>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</si>
  <si>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</si>
  <si>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</si>
  <si>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</si>
  <si>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</si>
  <si>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</si>
  <si>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</si>
  <si>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</si>
  <si>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</si>
  <si>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</si>
  <si>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</si>
  <si>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</si>
  <si>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</si>
  <si>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</si>
  <si>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</si>
  <si>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</si>
  <si>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</si>
  <si>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</si>
  <si>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</si>
  <si>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</si>
  <si>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</si>
  <si>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</si>
  <si>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</si>
  <si>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</si>
  <si>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</si>
  <si>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</si>
  <si>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</si>
  <si>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</si>
  <si>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</si>
  <si>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</si>
  <si>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</si>
  <si>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</si>
  <si>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</si>
  <si>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</si>
  <si>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</si>
  <si>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</si>
  <si>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</si>
  <si>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</si>
  <si>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</si>
  <si>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</si>
  <si>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</si>
  <si>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</si>
  <si>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</si>
  <si>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</si>
  <si>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</si>
  <si>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</si>
  <si>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</si>
  <si>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</si>
  <si>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</si>
  <si>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</si>
  <si>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</si>
  <si>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</si>
  <si>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</si>
  <si>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</si>
  <si>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</si>
  <si>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</si>
  <si>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</si>
  <si>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</si>
  <si>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</si>
  <si>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</si>
  <si>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</si>
  <si>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</si>
  <si>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</si>
  <si>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</si>
  <si>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</si>
  <si>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</si>
  <si>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</si>
  <si>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</si>
  <si>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</si>
  <si>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</si>
  <si>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</si>
  <si>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</si>
  <si>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</si>
  <si>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</si>
  <si>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</si>
  <si>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</si>
  <si>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</si>
  <si>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</si>
  <si>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</si>
  <si>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</si>
  <si>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</si>
  <si>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</si>
  <si>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</si>
  <si>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</si>
  <si>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</si>
  <si>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</si>
  <si>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</si>
  <si>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</si>
  <si>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</si>
  <si>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</si>
  <si>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</si>
  <si>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</si>
  <si>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</si>
  <si>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</si>
  <si>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</si>
  <si>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</si>
  <si>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</si>
  <si>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</si>
  <si>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</si>
  <si>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</si>
  <si>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</si>
  <si>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</si>
  <si>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</si>
  <si>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</si>
  <si>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</si>
  <si>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</si>
  <si>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</si>
  <si>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</si>
  <si>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</si>
  <si>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</si>
  <si>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</si>
  <si>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</si>
  <si>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</si>
  <si>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</si>
  <si>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</si>
  <si>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</si>
  <si>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</si>
  <si>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</si>
  <si>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</si>
  <si>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</si>
  <si>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</si>
  <si>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</si>
  <si>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</si>
  <si>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</si>
  <si>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</si>
  <si>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</si>
  <si>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</si>
  <si>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</si>
  <si>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</si>
  <si>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</si>
  <si>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</si>
  <si>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</si>
  <si>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</si>
  <si>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</si>
  <si>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</si>
  <si>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</si>
  <si>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</si>
  <si>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</si>
  <si>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</si>
  <si>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</si>
  <si>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</si>
  <si>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</si>
  <si>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</si>
  <si>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</si>
  <si>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</si>
  <si>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</si>
  <si>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</si>
  <si>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</si>
  <si>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</si>
  <si>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</si>
  <si>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</si>
  <si>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</si>
  <si>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</si>
  <si>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</si>
  <si>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</si>
  <si>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</si>
  <si>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</si>
  <si>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</si>
  <si>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</si>
  <si>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</si>
  <si>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</si>
  <si>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</si>
  <si>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</si>
  <si>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</si>
  <si>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</si>
  <si>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</si>
  <si>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</si>
  <si>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</si>
  <si>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</si>
  <si>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</si>
  <si>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</si>
  <si>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</si>
  <si>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</si>
  <si>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</si>
  <si>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</si>
  <si>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</si>
  <si>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</si>
  <si>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</si>
  <si>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</si>
  <si>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</si>
  <si>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</si>
  <si>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</si>
  <si>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</si>
  <si>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</si>
  <si>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</si>
  <si>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</si>
  <si>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</si>
  <si>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</si>
  <si>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</si>
  <si>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</si>
  <si>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</si>
  <si>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</si>
  <si>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</si>
  <si>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</si>
  <si>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</si>
  <si>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</si>
  <si>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</si>
  <si>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</si>
  <si>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</si>
  <si>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</si>
  <si>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</si>
  <si>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</si>
  <si>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</si>
  <si>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</si>
  <si>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</si>
  <si>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</si>
  <si>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</si>
  <si>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</si>
  <si>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</si>
  <si>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</si>
  <si>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</si>
  <si>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</si>
  <si>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</si>
  <si>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</si>
  <si>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</si>
  <si>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</si>
  <si>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</si>
  <si>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</si>
  <si>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</si>
  <si>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</si>
  <si>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</si>
  <si>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</si>
  <si>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</si>
  <si>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</si>
  <si>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</si>
  <si>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</si>
  <si>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</si>
  <si>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</si>
  <si>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</si>
  <si>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</si>
  <si>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</si>
  <si>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</si>
  <si>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</si>
  <si>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</si>
  <si>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</si>
  <si>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</si>
  <si>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</si>
  <si>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</si>
  <si>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</si>
  <si>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</si>
  <si>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</si>
  <si>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</si>
  <si>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</si>
  <si>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</si>
  <si>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</si>
  <si>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</si>
  <si>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</si>
  <si>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</si>
  <si>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</si>
  <si>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</si>
  <si>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</si>
  <si>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</si>
  <si>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</si>
  <si>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</si>
  <si>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</si>
  <si>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</si>
  <si>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</si>
  <si>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</si>
  <si>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</si>
  <si>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</si>
  <si>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</si>
  <si>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</si>
  <si>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</si>
  <si>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</si>
  <si>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</si>
  <si>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</si>
  <si>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</si>
  <si>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</si>
  <si>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</si>
  <si>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</si>
  <si>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</si>
  <si>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</si>
  <si>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</si>
  <si>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</si>
  <si>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</si>
  <si>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</si>
  <si>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</si>
  <si>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</si>
  <si>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</si>
  <si>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</si>
  <si>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</si>
  <si>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</si>
  <si>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</si>
  <si>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</si>
  <si>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</si>
  <si>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</si>
  <si>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</si>
  <si>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</si>
  <si>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</si>
  <si>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</si>
  <si>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</si>
  <si>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</si>
  <si>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</si>
  <si>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</si>
  <si>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</si>
  <si>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</si>
  <si>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</si>
  <si>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</si>
  <si>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</si>
  <si>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</si>
  <si>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</si>
  <si>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</si>
  <si>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</si>
  <si>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</si>
  <si>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</si>
  <si>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</si>
  <si>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</si>
  <si>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</si>
  <si>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</si>
  <si>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</si>
  <si>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</si>
  <si>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</si>
  <si>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</si>
  <si>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</si>
  <si>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</si>
  <si>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</si>
  <si>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</si>
  <si>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</si>
  <si>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</si>
  <si>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</si>
  <si>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</si>
  <si>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</si>
  <si>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</si>
  <si>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</si>
  <si>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</si>
  <si>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</si>
  <si>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</si>
  <si>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</si>
  <si>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</si>
  <si>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</si>
  <si>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</si>
  <si>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</si>
  <si>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</si>
  <si>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</si>
  <si>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</si>
  <si>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</si>
  <si>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</si>
  <si>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</si>
  <si>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</si>
  <si>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</si>
  <si>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</si>
  <si>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</si>
  <si>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</si>
  <si>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</si>
  <si>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</si>
  <si>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</si>
  <si>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</si>
  <si>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</si>
  <si>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</si>
  <si>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</si>
  <si>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</si>
  <si>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</si>
  <si>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</si>
  <si>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</si>
  <si>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</si>
  <si>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</si>
  <si>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</si>
  <si>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</si>
  <si>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</si>
  <si>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</si>
  <si>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</si>
  <si>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</si>
  <si>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</si>
  <si>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</si>
  <si>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</si>
  <si>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</si>
  <si>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</si>
  <si>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</si>
  <si>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</si>
  <si>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</si>
  <si>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</si>
  <si>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</si>
  <si>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</si>
  <si>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</si>
  <si>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</si>
  <si>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</si>
  <si>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</si>
  <si>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</si>
  <si>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</si>
  <si>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</si>
  <si>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</si>
  <si>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</si>
  <si>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</si>
  <si>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</si>
  <si>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</si>
  <si>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</si>
  <si>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</si>
  <si>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</si>
  <si>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</si>
  <si>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</si>
  <si>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</si>
  <si>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</si>
  <si>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</si>
  <si>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</si>
  <si>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</si>
  <si>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</si>
  <si>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</si>
  <si>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</si>
  <si>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</si>
  <si>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</si>
  <si>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</si>
  <si>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</si>
  <si>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</si>
  <si>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</si>
  <si>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</si>
  <si>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</si>
  <si>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</si>
  <si>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</si>
  <si>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</si>
  <si>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</si>
  <si>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</si>
  <si>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</si>
  <si>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</si>
  <si>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</si>
  <si>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</si>
  <si>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</si>
  <si>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</si>
  <si>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</si>
  <si>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</si>
  <si>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</si>
  <si>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</si>
  <si>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</si>
  <si>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</si>
  <si>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</si>
  <si>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</si>
  <si>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</si>
  <si>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</si>
  <si>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</si>
  <si>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</si>
  <si>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</si>
  <si>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</si>
  <si>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</si>
  <si>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</si>
  <si>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</si>
  <si>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</si>
  <si>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</si>
  <si>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</si>
  <si>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</si>
  <si>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</si>
  <si>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</si>
  <si>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</si>
  <si>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</si>
  <si>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</si>
  <si>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</si>
  <si>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</si>
  <si>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</si>
  <si>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</si>
  <si>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</si>
  <si>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</si>
  <si>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</si>
  <si>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</si>
  <si>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</si>
  <si>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</si>
  <si>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</si>
  <si>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</si>
  <si>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</si>
  <si>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</si>
  <si>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</si>
  <si>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</si>
  <si>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</si>
  <si>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</si>
  <si>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</si>
  <si>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</si>
  <si>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</si>
  <si>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</si>
  <si>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</si>
  <si>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</si>
  <si>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</si>
  <si>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</si>
  <si>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</si>
  <si>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</si>
  <si>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</si>
  <si>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</si>
  <si>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</si>
  <si>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</si>
  <si>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</si>
  <si>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</si>
  <si>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</si>
  <si>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</si>
  <si>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</si>
  <si>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</si>
  <si>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</si>
  <si>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</si>
  <si>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</si>
  <si>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</si>
  <si>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</si>
  <si>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</si>
  <si>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</si>
  <si>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</si>
  <si>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</si>
  <si>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</si>
  <si>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</si>
  <si>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</si>
  <si>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</si>
  <si>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</si>
  <si>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</si>
  <si>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</si>
  <si>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</si>
  <si>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</si>
  <si>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</si>
  <si>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</si>
  <si>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</si>
  <si>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</si>
  <si>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</si>
  <si>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</si>
  <si>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</si>
  <si>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</si>
  <si>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</si>
  <si>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</si>
  <si>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</si>
  <si>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</si>
  <si>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</si>
  <si>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</si>
  <si>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</si>
  <si>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</si>
  <si>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</si>
  <si>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</si>
  <si>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</si>
  <si>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</si>
  <si>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</si>
  <si>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</si>
  <si>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</si>
  <si>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</si>
  <si>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</si>
  <si>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</si>
  <si>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</si>
  <si>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</si>
  <si>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</si>
  <si>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</si>
  <si>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</si>
  <si>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</si>
  <si>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</si>
  <si>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</si>
  <si>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</si>
  <si>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</si>
  <si>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</si>
  <si>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</si>
  <si>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</si>
  <si>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</si>
  <si>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</si>
  <si>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</si>
  <si>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</si>
  <si>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</si>
  <si>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</si>
  <si>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</si>
  <si>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</si>
  <si>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</si>
  <si>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</si>
  <si>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</si>
  <si>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</si>
  <si>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</si>
  <si>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</si>
  <si>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</si>
  <si>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</si>
  <si>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</si>
  <si>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</si>
  <si>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</si>
  <si>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</si>
  <si>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</si>
  <si>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</si>
  <si>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</si>
  <si>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</si>
  <si>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</si>
  <si>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</si>
  <si>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</si>
  <si>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</si>
  <si>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</si>
  <si>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</si>
  <si>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</si>
  <si>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</si>
  <si>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</si>
  <si>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</si>
  <si>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</si>
  <si>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</si>
  <si>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</si>
  <si>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</si>
  <si>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</si>
  <si>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</si>
  <si>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</si>
  <si>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</si>
  <si>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</si>
  <si>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</si>
  <si>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</si>
  <si>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</si>
  <si>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</si>
  <si>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</si>
  <si>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</si>
  <si>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</si>
  <si>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</si>
  <si>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</si>
  <si>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</si>
  <si>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</si>
  <si>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</si>
  <si>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</si>
  <si>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</si>
  <si>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</si>
  <si>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</si>
  <si>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</si>
  <si>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</si>
  <si>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</si>
  <si>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</si>
  <si>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</si>
  <si>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</si>
  <si>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</si>
  <si>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</si>
  <si>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</si>
  <si>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</si>
  <si>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</si>
  <si>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</si>
  <si>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</si>
  <si>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</si>
  <si>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</si>
  <si>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</si>
  <si>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</si>
  <si>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</si>
  <si>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</si>
  <si>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</si>
  <si>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</si>
  <si>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</si>
  <si>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</si>
  <si>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</si>
  <si>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</si>
  <si>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</si>
  <si>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</si>
  <si>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</si>
  <si>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</si>
  <si>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</si>
  <si>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</si>
  <si>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</si>
  <si>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</si>
  <si>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</si>
  <si>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</si>
  <si>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</si>
  <si>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</si>
  <si>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</si>
  <si>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</si>
  <si>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</si>
  <si>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</si>
  <si>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</si>
  <si>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</si>
  <si>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</si>
  <si>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</si>
  <si>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</si>
  <si>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</si>
  <si>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</si>
  <si>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</si>
  <si>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</si>
  <si>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</si>
  <si>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</si>
  <si>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</si>
  <si>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</si>
  <si>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</si>
  <si>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</si>
  <si>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</si>
  <si>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</si>
  <si>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</si>
  <si>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</si>
  <si>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</si>
  <si>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</si>
  <si>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</si>
  <si>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</si>
  <si>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</si>
  <si>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</si>
  <si>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</si>
  <si>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</si>
  <si>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</si>
  <si>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</si>
  <si>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</si>
  <si>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</si>
  <si>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</si>
  <si>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</si>
  <si>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</si>
  <si>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</si>
  <si>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</si>
  <si>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</si>
  <si>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</si>
  <si>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</si>
  <si>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</si>
  <si>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</si>
  <si>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</si>
  <si>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</si>
  <si>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</si>
  <si>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</si>
  <si>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</si>
  <si>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</si>
  <si>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</si>
  <si>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</si>
  <si>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</si>
  <si>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</si>
  <si>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</si>
  <si>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</si>
  <si>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</si>
  <si>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</si>
  <si>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</si>
  <si>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</si>
  <si>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</si>
  <si>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</si>
  <si>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</si>
  <si>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</si>
  <si>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</si>
  <si>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</si>
  <si>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</si>
  <si>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</si>
  <si>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</si>
  <si>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</si>
  <si>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</si>
  <si>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</si>
  <si>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</si>
  <si>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</si>
  <si>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</si>
  <si>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</si>
  <si>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</si>
  <si>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</si>
  <si>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</si>
  <si>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</si>
  <si>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</si>
  <si>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</si>
  <si>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</si>
  <si>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</si>
  <si>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</si>
  <si>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</si>
  <si>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</si>
  <si>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</si>
  <si>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</si>
  <si>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</si>
  <si>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</si>
  <si>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</si>
  <si>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</si>
  <si>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</si>
  <si>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</si>
  <si>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</si>
  <si>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</si>
  <si>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</si>
  <si>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</si>
  <si>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</si>
  <si>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</si>
  <si>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</si>
  <si>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</si>
  <si>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</si>
  <si>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</si>
  <si>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</si>
  <si>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</si>
  <si>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</si>
  <si>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</si>
  <si>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</si>
  <si>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</si>
  <si>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</si>
  <si>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</si>
  <si>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</si>
  <si>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</si>
  <si>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20/05/2022</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</si>
  <si>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</si>
  <si>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</si>
  <si>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</si>
  <si>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</si>
  <si>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</si>
  <si>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</si>
  <si>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</si>
  <si>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</si>
  <si>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</si>
  <si>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</si>
  <si>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</si>
  <si>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</si>
  <si>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</si>
  <si>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</si>
  <si>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</si>
  <si>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</si>
  <si>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</si>
  <si>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</si>
  <si>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</si>
  <si>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</si>
  <si>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</si>
  <si>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</si>
  <si>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</si>
  <si>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</si>
  <si>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</si>
  <si>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</si>
  <si>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</si>
  <si>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</si>
  <si>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</si>
  <si>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</si>
  <si>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</si>
  <si>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</si>
  <si>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</si>
  <si>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</si>
  <si>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</si>
  <si>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</si>
  <si>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</si>
  <si>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</si>
  <si>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</si>
  <si>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</si>
  <si>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</si>
  <si>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</si>
  <si>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</si>
  <si>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</si>
  <si>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</si>
  <si>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</si>
  <si>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</si>
  <si>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</si>
  <si>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</si>
  <si>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</si>
  <si>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</si>
  <si>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</si>
  <si>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</si>
  <si>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</si>
  <si>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</si>
  <si>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</si>
  <si>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</si>
  <si>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</si>
  <si>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</si>
  <si>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</si>
  <si>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</si>
  <si>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</si>
  <si>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</si>
  <si>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</si>
  <si>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</si>
  <si>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</si>
  <si>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</si>
  <si>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</si>
  <si>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</si>
  <si>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</si>
  <si>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</si>
  <si>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</si>
  <si>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</si>
  <si>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</si>
  <si>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</si>
  <si>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</si>
  <si>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</si>
  <si>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</si>
  <si>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</si>
  <si>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</si>
  <si>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</si>
  <si>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</si>
  <si>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</si>
  <si>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</si>
  <si>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</si>
  <si>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</si>
  <si>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</si>
  <si>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</si>
  <si>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</si>
  <si>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</si>
  <si>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</si>
  <si>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</si>
  <si>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</si>
  <si>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</si>
  <si>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</si>
  <si>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</si>
  <si>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</si>
  <si>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</si>
  <si>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</si>
  <si>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</si>
  <si>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</si>
  <si>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</si>
  <si>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</si>
  <si>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</si>
  <si>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</si>
  <si>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</si>
  <si>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</si>
  <si>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</si>
  <si>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</si>
  <si>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</si>
  <si>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</si>
  <si>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</si>
  <si>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</si>
  <si>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</si>
  <si>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</si>
  <si>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</si>
  <si>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</si>
  <si>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</si>
  <si>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</si>
  <si>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</si>
  <si>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</si>
  <si>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</si>
  <si>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</si>
  <si>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</si>
  <si>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</si>
  <si>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</si>
  <si>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</si>
  <si>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</si>
  <si>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</si>
  <si>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</si>
  <si>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</si>
  <si>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</si>
  <si>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</si>
  <si>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</si>
  <si>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</si>
  <si>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</si>
  <si>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</si>
  <si>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</si>
  <si>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</si>
  <si>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</si>
  <si>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</si>
  <si>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</si>
  <si>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</si>
  <si>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</si>
  <si>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</si>
  <si>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</si>
  <si>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</si>
  <si>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</si>
  <si>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</si>
  <si>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</si>
  <si>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</si>
  <si>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</si>
  <si>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</si>
  <si>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</si>
  <si>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</si>
  <si>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</si>
  <si>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</si>
  <si>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</si>
  <si>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</si>
  <si>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</si>
  <si>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</si>
  <si>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</si>
  <si>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</si>
  <si>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</si>
  <si>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&gt;30 and &lt;=31</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</si>
  <si>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</si>
  <si>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</si>
  <si>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</si>
  <si>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</si>
  <si>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</si>
  <si>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</si>
  <si>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</si>
  <si>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</si>
  <si>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</si>
  <si>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</si>
  <si>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</si>
  <si>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</si>
  <si>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</si>
  <si>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</si>
  <si>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</si>
  <si>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</si>
  <si>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</si>
  <si>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</si>
  <si>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</si>
  <si>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</si>
  <si>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</si>
  <si>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</si>
  <si>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</si>
  <si>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</si>
  <si>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</si>
  <si>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</si>
  <si>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</si>
  <si>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</si>
  <si>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</si>
  <si>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</si>
  <si>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</si>
  <si>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</si>
  <si>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</si>
  <si>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</si>
  <si>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</si>
  <si>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</si>
  <si>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</si>
  <si>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</si>
  <si>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</si>
  <si>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</si>
  <si>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</si>
  <si>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</si>
  <si>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</si>
  <si>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</si>
  <si>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</si>
  <si>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</si>
  <si>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</si>
  <si>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</si>
  <si>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</si>
  <si>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</si>
  <si>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</si>
  <si>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</si>
  <si>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</si>
  <si>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</si>
  <si>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</si>
  <si>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</si>
  <si>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</si>
  <si>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</si>
  <si>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</si>
  <si>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</si>
  <si>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</si>
  <si>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</si>
  <si>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</si>
  <si>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</si>
  <si>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</si>
  <si>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</si>
  <si>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</si>
  <si>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</si>
  <si>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</si>
  <si>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</si>
  <si>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</si>
  <si>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</si>
  <si>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</si>
  <si>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</si>
  <si>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</si>
  <si>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</si>
  <si>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</si>
  <si>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</si>
  <si>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</si>
  <si>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</si>
  <si>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</si>
  <si>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</si>
  <si>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</si>
  <si>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</si>
  <si>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</si>
  <si>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</si>
  <si>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</si>
  <si>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</si>
  <si>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</si>
  <si>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</si>
  <si>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</si>
  <si>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</si>
  <si>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</si>
  <si>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</si>
  <si>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</si>
  <si>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</si>
  <si>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</si>
  <si>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</si>
  <si>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</si>
  <si>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</si>
  <si>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</si>
  <si>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</si>
  <si>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</si>
  <si>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</si>
  <si>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</si>
  <si>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</si>
  <si>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</si>
  <si>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</si>
  <si>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</si>
  <si>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</si>
  <si>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</si>
  <si>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</si>
  <si>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</si>
  <si>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</si>
  <si>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</si>
  <si>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</si>
  <si>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</si>
  <si>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</si>
  <si>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</si>
  <si>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</si>
  <si>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</si>
  <si>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</si>
  <si>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</si>
  <si>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</si>
  <si>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</si>
  <si>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</si>
  <si>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</si>
  <si>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</si>
  <si>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</si>
  <si>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</si>
  <si>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</si>
  <si>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</si>
  <si>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</si>
  <si>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</si>
  <si>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</si>
  <si>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</si>
  <si>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</si>
  <si>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</si>
  <si>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</si>
  <si>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</si>
  <si>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</si>
  <si>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</si>
  <si>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</si>
  <si>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</si>
  <si>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</si>
  <si>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</si>
  <si>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</si>
  <si>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</si>
  <si>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</si>
  <si>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</si>
  <si>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</si>
  <si>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</si>
  <si>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</si>
  <si>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</si>
  <si>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</si>
  <si>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</si>
  <si>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</si>
  <si>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</si>
  <si>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</si>
  <si>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</si>
  <si>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</si>
  <si>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</si>
  <si>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</si>
  <si>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</si>
  <si>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</si>
  <si>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</si>
  <si>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</si>
  <si>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</si>
  <si>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</si>
  <si>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</si>
  <si>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</si>
  <si>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</si>
  <si>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</si>
  <si>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</si>
  <si>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</si>
  <si>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</si>
  <si>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</si>
  <si>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</si>
  <si>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</si>
  <si>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</si>
  <si>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</si>
  <si>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</si>
  <si>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</si>
  <si>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</si>
  <si>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</si>
  <si>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</si>
  <si>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</si>
  <si>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</si>
  <si>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</si>
  <si>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</si>
  <si>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</si>
  <si>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</si>
  <si>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</si>
  <si>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</si>
  <si>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</si>
  <si>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</si>
  <si>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</si>
  <si>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</si>
  <si>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</si>
  <si>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</si>
  <si>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</si>
  <si>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</si>
  <si>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</si>
  <si>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</si>
  <si>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</si>
  <si>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</si>
  <si>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</si>
  <si>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</si>
  <si>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</si>
  <si>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</si>
  <si>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</si>
  <si>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</si>
  <si>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</si>
  <si>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</si>
  <si>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</si>
  <si>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</si>
  <si>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</si>
  <si>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</si>
  <si>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</si>
  <si>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</si>
  <si>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</si>
  <si>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</si>
  <si>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</si>
  <si>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</si>
  <si>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</si>
  <si>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</si>
  <si>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</si>
  <si>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</si>
  <si>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</si>
  <si>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</si>
  <si>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</si>
  <si>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</si>
  <si>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</si>
  <si>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</si>
  <si>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</si>
  <si>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</si>
  <si>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</si>
  <si>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</si>
  <si>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</si>
  <si>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</si>
  <si>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</si>
  <si>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</si>
  <si>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</si>
  <si>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</si>
  <si>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</si>
  <si>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</si>
  <si>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</si>
  <si>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</si>
  <si>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</si>
  <si>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</si>
  <si>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</si>
  <si>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</si>
  <si>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</si>
  <si>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</si>
  <si>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</si>
  <si>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</si>
  <si>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</si>
  <si>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</si>
  <si>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</si>
  <si>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</si>
  <si>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</si>
  <si>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</si>
  <si>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</si>
  <si>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</si>
  <si>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</si>
  <si>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</si>
  <si>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</si>
  <si>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</si>
  <si>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</si>
  <si>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</si>
  <si>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</si>
  <si>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</si>
  <si>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</si>
  <si>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</si>
  <si>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</si>
  <si>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</si>
  <si>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</si>
  <si>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</si>
  <si>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</si>
  <si>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</si>
  <si>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</si>
  <si>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</si>
  <si>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</si>
  <si>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</si>
  <si>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</si>
  <si>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</si>
  <si>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</si>
  <si>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</si>
  <si>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</si>
  <si>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</si>
  <si>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</si>
  <si>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</si>
  <si>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</si>
  <si>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</si>
  <si>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</si>
  <si>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</si>
  <si>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</si>
  <si>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</si>
  <si>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</si>
  <si>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</si>
  <si>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</si>
  <si>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</si>
  <si>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</si>
  <si>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</si>
  <si>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</si>
  <si>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</si>
  <si>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</si>
  <si>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</si>
  <si>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</si>
  <si>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</si>
  <si>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</si>
  <si>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</si>
  <si>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</si>
  <si>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</si>
  <si>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</si>
  <si>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</si>
  <si>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</si>
  <si>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</si>
  <si>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</si>
  <si>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</si>
  <si>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</si>
  <si>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</si>
  <si>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</si>
  <si>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</si>
  <si>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</si>
  <si>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</si>
  <si>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</si>
  <si>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</si>
  <si>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</si>
  <si>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</si>
  <si>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</si>
  <si>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</si>
  <si>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</si>
  <si>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</si>
  <si>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</si>
  <si>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</si>
  <si>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</si>
  <si>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</si>
  <si>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</si>
  <si>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</si>
  <si>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</si>
  <si>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</si>
  <si>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</si>
  <si>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</si>
  <si>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</si>
  <si>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</si>
  <si>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</si>
  <si>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</si>
  <si>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</si>
  <si>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</si>
  <si>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</si>
  <si>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</si>
  <si>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</si>
  <si>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</si>
  <si>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</si>
  <si>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</si>
  <si>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</si>
  <si>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</si>
  <si>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</si>
  <si>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</si>
  <si>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</si>
  <si>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</si>
  <si>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</si>
  <si>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</si>
  <si>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</si>
  <si>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</si>
  <si>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</si>
  <si>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</si>
  <si>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</si>
  <si>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</si>
  <si>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</si>
  <si>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</si>
  <si>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</si>
  <si>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</si>
  <si>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</si>
  <si>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</si>
  <si>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</si>
  <si>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</si>
  <si>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</si>
  <si>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</si>
  <si>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</si>
  <si>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</si>
  <si>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</si>
  <si>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</si>
  <si>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</si>
  <si>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</si>
  <si>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</si>
  <si>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</si>
  <si>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</si>
  <si>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</si>
  <si>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</si>
  <si>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</si>
  <si>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</si>
  <si>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</si>
  <si>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</si>
  <si>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</si>
  <si>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</si>
  <si>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</si>
  <si>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</si>
  <si>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</si>
  <si>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</si>
  <si>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</si>
  <si>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</si>
  <si>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</si>
  <si>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</si>
  <si>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</si>
  <si>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</si>
  <si>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</si>
  <si>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</si>
  <si>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</si>
  <si>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</si>
  <si>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</si>
  <si>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</si>
  <si>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</si>
  <si>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</si>
  <si>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</si>
  <si>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</si>
  <si>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</si>
  <si>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</si>
  <si>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</si>
  <si>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</si>
  <si>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</si>
  <si>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</si>
  <si>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</si>
  <si>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</si>
  <si>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</si>
  <si>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</si>
  <si>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</si>
  <si>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</si>
  <si>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</si>
  <si>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</si>
  <si>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</si>
  <si>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</si>
  <si>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</si>
  <si>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</si>
  <si>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</si>
  <si>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</si>
  <si>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</si>
  <si>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</si>
  <si>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</si>
  <si>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</si>
  <si>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</si>
  <si>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</si>
  <si>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</si>
  <si>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</si>
  <si>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</si>
  <si>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</si>
  <si>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</si>
  <si>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</si>
  <si>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</si>
  <si>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</si>
  <si>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</si>
  <si>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</si>
  <si>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</si>
  <si>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</si>
  <si>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</si>
  <si>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</si>
  <si>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</si>
  <si>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</si>
  <si>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</si>
  <si>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</si>
  <si>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</si>
  <si>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</si>
  <si>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</si>
  <si>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</si>
  <si>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</si>
  <si>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</si>
  <si>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</si>
  <si>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</si>
  <si>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</si>
  <si>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</si>
  <si>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</si>
  <si>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</si>
  <si>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</si>
  <si>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</si>
  <si>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</si>
  <si>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</si>
  <si>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</si>
  <si>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</si>
  <si>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</si>
  <si>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</si>
  <si>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</si>
  <si>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</si>
  <si>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</si>
  <si>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</si>
  <si>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</si>
  <si>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</si>
  <si>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</si>
  <si>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</si>
  <si>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</si>
  <si>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</si>
  <si>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</si>
  <si>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</si>
  <si>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</si>
  <si>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</si>
  <si>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</si>
  <si>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</si>
  <si>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</si>
  <si>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</si>
  <si>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</si>
  <si>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</si>
  <si>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</si>
  <si>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</si>
  <si>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</si>
  <si>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</si>
  <si>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</si>
  <si>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</si>
  <si>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</si>
  <si>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</si>
  <si>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</si>
  <si>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</si>
  <si>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</si>
  <si>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</si>
  <si>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</si>
  <si>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</si>
  <si>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</si>
  <si>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</si>
  <si>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</si>
  <si>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</si>
  <si>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</si>
  <si>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</si>
  <si>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</si>
  <si>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</si>
  <si>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</si>
  <si>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</si>
  <si>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</si>
  <si>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</si>
  <si>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</si>
  <si>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</si>
  <si>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</si>
  <si>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</si>
  <si>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</si>
  <si>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</si>
  <si>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</si>
  <si>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</si>
  <si>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</si>
  <si>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</si>
  <si>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</si>
  <si>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</si>
  <si>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</si>
  <si>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</si>
  <si>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</si>
  <si>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</si>
  <si>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</si>
  <si>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</si>
  <si>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</si>
  <si>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</si>
  <si>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</si>
  <si>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</si>
  <si>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</si>
  <si>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</si>
  <si>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</si>
  <si>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</si>
  <si>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</si>
  <si>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</si>
  <si>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</si>
  <si>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</si>
  <si>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</si>
  <si>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</si>
  <si>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</si>
  <si>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</si>
  <si>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</si>
  <si>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</si>
  <si>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</si>
  <si>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</si>
  <si>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</si>
  <si>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</si>
  <si>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</si>
  <si>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</si>
  <si>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</si>
  <si>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</si>
  <si>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</si>
  <si>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</si>
  <si>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</si>
  <si>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</si>
  <si>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</si>
  <si>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</si>
  <si>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</si>
  <si>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</si>
  <si>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</si>
  <si>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</si>
  <si>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</si>
  <si>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</si>
  <si>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</si>
  <si>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</si>
  <si>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</si>
  <si>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</si>
  <si>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</si>
  <si>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</si>
  <si>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</si>
  <si>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</si>
  <si>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</si>
  <si>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</si>
  <si>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</si>
  <si>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</si>
  <si>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</si>
  <si>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</si>
  <si>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</si>
  <si>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</si>
  <si>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</si>
  <si>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</si>
  <si>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</si>
  <si>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</si>
  <si>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</si>
  <si>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</si>
  <si>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</si>
  <si>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</si>
  <si>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</si>
  <si>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</si>
  <si>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</si>
  <si>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</si>
  <si>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</si>
  <si>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</si>
  <si>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</si>
  <si>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</si>
  <si>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</si>
  <si>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</si>
  <si>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</si>
  <si>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</si>
  <si>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</si>
  <si>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</si>
  <si>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</si>
  <si>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</si>
  <si>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</si>
  <si>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</si>
  <si>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</si>
  <si>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</si>
  <si>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</si>
  <si>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</si>
  <si>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</si>
  <si>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</si>
  <si>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</si>
  <si>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</si>
  <si>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</si>
  <si>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</si>
  <si>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</si>
  <si>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</si>
  <si>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</si>
  <si>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</si>
  <si>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</si>
  <si>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</si>
  <si>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</si>
  <si>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</si>
  <si>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</si>
  <si>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</si>
  <si>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</si>
  <si>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</si>
  <si>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</si>
  <si>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</si>
  <si>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</si>
  <si>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</si>
  <si>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</si>
  <si>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</si>
  <si>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</si>
  <si>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</si>
  <si>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</si>
  <si>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</si>
  <si>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</si>
  <si>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</si>
  <si>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</si>
  <si>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</si>
  <si>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</si>
  <si>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</si>
  <si>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</si>
  <si>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</si>
  <si>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</si>
  <si>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</si>
  <si>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</si>
  <si>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</si>
  <si>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</si>
  <si>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</si>
  <si>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</si>
  <si>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</si>
  <si>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</si>
  <si>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</si>
  <si>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</si>
  <si>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</si>
  <si>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</si>
  <si>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</si>
  <si>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</si>
  <si>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</si>
  <si>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</si>
  <si>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</si>
  <si>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</si>
  <si>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</si>
  <si>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</si>
  <si>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</si>
  <si>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</si>
  <si>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</si>
  <si>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</si>
  <si>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</si>
  <si>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</si>
  <si>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</si>
  <si>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</si>
  <si>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</si>
  <si>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</si>
  <si>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</si>
  <si>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</si>
  <si>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</si>
  <si>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</si>
  <si>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</si>
  <si>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</si>
  <si>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</si>
  <si>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</si>
  <si>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</si>
  <si>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</si>
  <si>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</si>
  <si>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</si>
  <si>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</si>
  <si>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</si>
  <si>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</si>
  <si>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</si>
  <si>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</si>
  <si>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</si>
  <si>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</si>
  <si>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</si>
  <si>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</si>
  <si>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</si>
  <si>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</si>
  <si>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</si>
  <si>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</si>
  <si>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</si>
  <si>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</si>
  <si>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</si>
  <si>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</si>
  <si>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</si>
  <si>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</si>
  <si>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</si>
  <si>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</si>
  <si>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</si>
  <si>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</si>
  <si>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</si>
  <si>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</si>
  <si>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</si>
  <si>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</si>
  <si>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</si>
  <si>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</si>
  <si>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</si>
  <si>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</si>
  <si>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</si>
  <si>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</si>
  <si>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</si>
  <si>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</si>
  <si>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</si>
  <si>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</si>
  <si>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</si>
  <si>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</si>
  <si>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</si>
  <si>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</si>
  <si>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</si>
  <si>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</si>
  <si>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</si>
  <si>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</si>
  <si>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</si>
  <si>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</si>
  <si>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</si>
  <si>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</si>
  <si>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</si>
  <si>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</si>
  <si>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</si>
  <si>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</si>
  <si>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</si>
  <si>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</si>
  <si>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</si>
  <si>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</si>
  <si>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</si>
  <si>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</si>
  <si>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</si>
  <si>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</si>
  <si>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</si>
  <si>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</si>
  <si>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</si>
  <si>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</si>
  <si>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</si>
  <si>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</si>
  <si>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</si>
  <si>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</si>
  <si>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</si>
  <si>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</si>
  <si>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</si>
  <si>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</si>
  <si>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</si>
  <si>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</si>
  <si>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</si>
  <si>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</si>
  <si>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</si>
  <si>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</si>
  <si>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</si>
  <si>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</si>
  <si>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</si>
  <si>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</si>
  <si>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</si>
  <si>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</si>
  <si>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</si>
  <si>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</si>
  <si>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</si>
  <si>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</si>
  <si>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</si>
  <si>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</si>
  <si>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</si>
  <si>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</si>
  <si>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</si>
  <si>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</si>
  <si>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</si>
  <si>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</si>
  <si>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</si>
  <si>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</si>
  <si>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</si>
  <si>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</si>
  <si>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</si>
  <si>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</si>
  <si>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</si>
  <si>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</si>
  <si>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</si>
  <si>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</si>
  <si>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</si>
  <si>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</si>
  <si>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</si>
  <si>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</si>
  <si>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</si>
  <si>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</si>
  <si>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</si>
  <si>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</si>
  <si>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</si>
  <si>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</si>
  <si>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</si>
  <si>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</si>
  <si>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</si>
  <si>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</si>
  <si>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</si>
  <si>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</si>
  <si>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</si>
  <si>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</si>
  <si>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</si>
  <si>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</si>
  <si>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</si>
  <si>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</si>
  <si>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</si>
  <si>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</si>
  <si>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</si>
  <si>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</si>
  <si>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</si>
  <si>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</si>
  <si>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</si>
  <si>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</si>
  <si>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</si>
  <si>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</si>
  <si>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</si>
  <si>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</si>
  <si>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</si>
  <si>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</si>
  <si>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</si>
  <si>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</si>
  <si>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</si>
  <si>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</si>
  <si>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</si>
  <si>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</si>
  <si>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</si>
  <si>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</si>
  <si>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</si>
  <si>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</si>
  <si>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</si>
  <si>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</si>
  <si>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</si>
  <si>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</si>
  <si>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</si>
  <si>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</si>
  <si>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</si>
  <si>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</si>
  <si>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</si>
  <si>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</si>
  <si>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</si>
  <si>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</si>
  <si>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</si>
  <si>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</si>
  <si>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</si>
  <si>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</si>
  <si>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</si>
  <si>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</si>
  <si>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</si>
  <si>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</si>
  <si>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</si>
  <si>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</si>
  <si>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</si>
  <si>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</si>
  <si>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</si>
  <si>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</si>
  <si>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</si>
  <si>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</si>
  <si>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</si>
  <si>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</si>
  <si>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28/2/2022</t>
  </si>
  <si>
    <t>Cut-off Date: 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</si>
</sst>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9"/>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4">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BB9C3863-B325-4739-B94E-8AC8D5E92699}"/>
    <cellStyle name="Normal" xfId="0" builtinId="0"/>
    <cellStyle name="Normal 2" xfId="1" xr:uid="{A4BEDCDC-C066-4CE8-AFD2-E33B013133A4}"/>
    <cellStyle name="Normal 3" xfId="3" xr:uid="{B9DD0D00-C358-489A-AE24-CEB722416929}"/>
    <cellStyle name="Percent 2" xfId="4" xr:uid="{3CE133B3-74C2-45FE-82B1-B22486911FFB}"/>
    <cellStyle name="Percent 3" xfId="5" xr:uid="{A8E2D238-2AD2-40C5-9BB5-EB8B337BF53F}"/>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AB273F5E-BE6D-4CB9-8525-99C0CC35884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866072</xdr:rowOff>
    </xdr:from>
    <xdr:to>
      <xdr:col>0</xdr:col>
      <xdr:colOff>9096375</xdr:colOff>
      <xdr:row>1</xdr:row>
      <xdr:rowOff>841374</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76200" y="866072"/>
          <a:ext cx="9020175" cy="5293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2F6D-4FB9-4374-8009-E73A7C4965F6}">
  <sheetPr>
    <tabColor rgb="FFE36E00"/>
  </sheetPr>
  <dimension ref="A1:A174"/>
  <sheetViews>
    <sheetView tabSelected="1" zoomScale="60" zoomScaleNormal="60" workbookViewId="0"/>
  </sheetViews>
  <sheetFormatPr defaultColWidth="9.140625" defaultRowHeight="15" x14ac:dyDescent="0.25"/>
  <cols>
    <col min="1" max="1" width="242" style="117" customWidth="1"/>
    <col min="2" max="16384" width="9.140625" style="117"/>
  </cols>
  <sheetData>
    <row r="1" spans="1:1" ht="31.5" x14ac:dyDescent="0.25">
      <c r="A1" s="116" t="s">
        <v>1217</v>
      </c>
    </row>
    <row r="3" spans="1:1" x14ac:dyDescent="0.25">
      <c r="A3" s="118"/>
    </row>
    <row r="4" spans="1:1" ht="34.5" x14ac:dyDescent="0.25">
      <c r="A4" s="119" t="s">
        <v>1218</v>
      </c>
    </row>
    <row r="5" spans="1:1" ht="34.5" x14ac:dyDescent="0.25">
      <c r="A5" s="119" t="s">
        <v>1219</v>
      </c>
    </row>
    <row r="6" spans="1:1" ht="34.5" x14ac:dyDescent="0.25">
      <c r="A6" s="119" t="s">
        <v>1220</v>
      </c>
    </row>
    <row r="7" spans="1:1" ht="17.25" x14ac:dyDescent="0.25">
      <c r="A7" s="119"/>
    </row>
    <row r="8" spans="1:1" ht="18.75" x14ac:dyDescent="0.25">
      <c r="A8" s="120" t="s">
        <v>1221</v>
      </c>
    </row>
    <row r="9" spans="1:1" ht="34.5" x14ac:dyDescent="0.3">
      <c r="A9" s="121" t="s">
        <v>1222</v>
      </c>
    </row>
    <row r="10" spans="1:1" ht="69" x14ac:dyDescent="0.25">
      <c r="A10" s="122" t="s">
        <v>1223</v>
      </c>
    </row>
    <row r="11" spans="1:1" ht="34.5" x14ac:dyDescent="0.25">
      <c r="A11" s="122" t="s">
        <v>1224</v>
      </c>
    </row>
    <row r="12" spans="1:1" ht="17.25" x14ac:dyDescent="0.25">
      <c r="A12" s="122" t="s">
        <v>1225</v>
      </c>
    </row>
    <row r="13" spans="1:1" ht="17.25" x14ac:dyDescent="0.25">
      <c r="A13" s="122" t="s">
        <v>1226</v>
      </c>
    </row>
    <row r="14" spans="1:1" ht="34.5" x14ac:dyDescent="0.25">
      <c r="A14" s="122" t="s">
        <v>1227</v>
      </c>
    </row>
    <row r="15" spans="1:1" ht="17.25" x14ac:dyDescent="0.25">
      <c r="A15" s="122"/>
    </row>
    <row r="16" spans="1:1" ht="18.75" x14ac:dyDescent="0.25">
      <c r="A16" s="120" t="s">
        <v>1228</v>
      </c>
    </row>
    <row r="17" spans="1:1" ht="17.25" x14ac:dyDescent="0.25">
      <c r="A17" s="123" t="s">
        <v>1229</v>
      </c>
    </row>
    <row r="18" spans="1:1" ht="34.5" x14ac:dyDescent="0.25">
      <c r="A18" s="124" t="s">
        <v>1230</v>
      </c>
    </row>
    <row r="19" spans="1:1" ht="34.5" x14ac:dyDescent="0.25">
      <c r="A19" s="124" t="s">
        <v>1231</v>
      </c>
    </row>
    <row r="20" spans="1:1" ht="51.75" x14ac:dyDescent="0.25">
      <c r="A20" s="124" t="s">
        <v>1232</v>
      </c>
    </row>
    <row r="21" spans="1:1" ht="86.25" x14ac:dyDescent="0.25">
      <c r="A21" s="124" t="s">
        <v>1233</v>
      </c>
    </row>
    <row r="22" spans="1:1" ht="51.75" x14ac:dyDescent="0.25">
      <c r="A22" s="124" t="s">
        <v>1234</v>
      </c>
    </row>
    <row r="23" spans="1:1" ht="34.5" x14ac:dyDescent="0.25">
      <c r="A23" s="124" t="s">
        <v>1235</v>
      </c>
    </row>
    <row r="24" spans="1:1" ht="17.25" x14ac:dyDescent="0.25">
      <c r="A24" s="124" t="s">
        <v>1236</v>
      </c>
    </row>
    <row r="25" spans="1:1" ht="17.25" x14ac:dyDescent="0.25">
      <c r="A25" s="123" t="s">
        <v>1237</v>
      </c>
    </row>
    <row r="26" spans="1:1" ht="51.75" x14ac:dyDescent="0.3">
      <c r="A26" s="125" t="s">
        <v>1238</v>
      </c>
    </row>
    <row r="27" spans="1:1" ht="17.25" x14ac:dyDescent="0.3">
      <c r="A27" s="125" t="s">
        <v>1239</v>
      </c>
    </row>
    <row r="28" spans="1:1" ht="17.25" x14ac:dyDescent="0.25">
      <c r="A28" s="123" t="s">
        <v>1240</v>
      </c>
    </row>
    <row r="29" spans="1:1" ht="34.5" x14ac:dyDescent="0.25">
      <c r="A29" s="124" t="s">
        <v>1241</v>
      </c>
    </row>
    <row r="30" spans="1:1" ht="34.5" x14ac:dyDescent="0.25">
      <c r="A30" s="124" t="s">
        <v>1242</v>
      </c>
    </row>
    <row r="31" spans="1:1" ht="34.5" x14ac:dyDescent="0.25">
      <c r="A31" s="124" t="s">
        <v>1243</v>
      </c>
    </row>
    <row r="32" spans="1:1" ht="34.5" x14ac:dyDescent="0.25">
      <c r="A32" s="124" t="s">
        <v>1244</v>
      </c>
    </row>
    <row r="33" spans="1:1" ht="17.25" x14ac:dyDescent="0.25">
      <c r="A33" s="124"/>
    </row>
    <row r="34" spans="1:1" ht="18.75" x14ac:dyDescent="0.25">
      <c r="A34" s="120" t="s">
        <v>1245</v>
      </c>
    </row>
    <row r="35" spans="1:1" ht="17.25" x14ac:dyDescent="0.25">
      <c r="A35" s="123" t="s">
        <v>1246</v>
      </c>
    </row>
    <row r="36" spans="1:1" ht="34.5" x14ac:dyDescent="0.25">
      <c r="A36" s="124" t="s">
        <v>1247</v>
      </c>
    </row>
    <row r="37" spans="1:1" ht="34.5" x14ac:dyDescent="0.25">
      <c r="A37" s="124" t="s">
        <v>1248</v>
      </c>
    </row>
    <row r="38" spans="1:1" ht="34.5" x14ac:dyDescent="0.25">
      <c r="A38" s="124" t="s">
        <v>1249</v>
      </c>
    </row>
    <row r="39" spans="1:1" ht="17.25" x14ac:dyDescent="0.25">
      <c r="A39" s="124" t="s">
        <v>1250</v>
      </c>
    </row>
    <row r="40" spans="1:1" ht="34.5" x14ac:dyDescent="0.25">
      <c r="A40" s="124" t="s">
        <v>1251</v>
      </c>
    </row>
    <row r="41" spans="1:1" ht="17.25" x14ac:dyDescent="0.25">
      <c r="A41" s="123" t="s">
        <v>1252</v>
      </c>
    </row>
    <row r="42" spans="1:1" ht="17.25" x14ac:dyDescent="0.25">
      <c r="A42" s="124" t="s">
        <v>1253</v>
      </c>
    </row>
    <row r="43" spans="1:1" ht="17.25" x14ac:dyDescent="0.3">
      <c r="A43" s="125" t="s">
        <v>1254</v>
      </c>
    </row>
    <row r="44" spans="1:1" ht="17.25" x14ac:dyDescent="0.25">
      <c r="A44" s="123" t="s">
        <v>1255</v>
      </c>
    </row>
    <row r="45" spans="1:1" ht="34.5" x14ac:dyDescent="0.3">
      <c r="A45" s="125" t="s">
        <v>1256</v>
      </c>
    </row>
    <row r="46" spans="1:1" ht="34.5" x14ac:dyDescent="0.25">
      <c r="A46" s="124" t="s">
        <v>1257</v>
      </c>
    </row>
    <row r="47" spans="1:1" ht="34.5" x14ac:dyDescent="0.25">
      <c r="A47" s="124" t="s">
        <v>1258</v>
      </c>
    </row>
    <row r="48" spans="1:1" ht="17.25" x14ac:dyDescent="0.25">
      <c r="A48" s="124" t="s">
        <v>1259</v>
      </c>
    </row>
    <row r="49" spans="1:1" ht="17.25" x14ac:dyDescent="0.3">
      <c r="A49" s="125" t="s">
        <v>1260</v>
      </c>
    </row>
    <row r="50" spans="1:1" ht="17.25" x14ac:dyDescent="0.25">
      <c r="A50" s="123" t="s">
        <v>1261</v>
      </c>
    </row>
    <row r="51" spans="1:1" ht="34.5" x14ac:dyDescent="0.3">
      <c r="A51" s="125" t="s">
        <v>1262</v>
      </c>
    </row>
    <row r="52" spans="1:1" ht="17.25" x14ac:dyDescent="0.25">
      <c r="A52" s="124" t="s">
        <v>1263</v>
      </c>
    </row>
    <row r="53" spans="1:1" ht="34.5" x14ac:dyDescent="0.3">
      <c r="A53" s="125" t="s">
        <v>1264</v>
      </c>
    </row>
    <row r="54" spans="1:1" ht="17.25" x14ac:dyDescent="0.25">
      <c r="A54" s="123" t="s">
        <v>1265</v>
      </c>
    </row>
    <row r="55" spans="1:1" ht="17.25" x14ac:dyDescent="0.3">
      <c r="A55" s="125" t="s">
        <v>1266</v>
      </c>
    </row>
    <row r="56" spans="1:1" ht="34.5" x14ac:dyDescent="0.25">
      <c r="A56" s="124" t="s">
        <v>1267</v>
      </c>
    </row>
    <row r="57" spans="1:1" ht="17.25" x14ac:dyDescent="0.25">
      <c r="A57" s="124" t="s">
        <v>1268</v>
      </c>
    </row>
    <row r="58" spans="1:1" ht="17.25" x14ac:dyDescent="0.25">
      <c r="A58" s="124" t="s">
        <v>1269</v>
      </c>
    </row>
    <row r="59" spans="1:1" ht="17.25" x14ac:dyDescent="0.25">
      <c r="A59" s="123" t="s">
        <v>1270</v>
      </c>
    </row>
    <row r="60" spans="1:1" ht="34.5" x14ac:dyDescent="0.25">
      <c r="A60" s="124" t="s">
        <v>1271</v>
      </c>
    </row>
    <row r="61" spans="1:1" ht="17.25" x14ac:dyDescent="0.25">
      <c r="A61" s="126"/>
    </row>
    <row r="62" spans="1:1" ht="18.75" x14ac:dyDescent="0.25">
      <c r="A62" s="120" t="s">
        <v>1272</v>
      </c>
    </row>
    <row r="63" spans="1:1" ht="17.25" x14ac:dyDescent="0.25">
      <c r="A63" s="123" t="s">
        <v>1273</v>
      </c>
    </row>
    <row r="64" spans="1:1" ht="34.5" x14ac:dyDescent="0.25">
      <c r="A64" s="124" t="s">
        <v>1274</v>
      </c>
    </row>
    <row r="65" spans="1:1" ht="17.25" x14ac:dyDescent="0.25">
      <c r="A65" s="124" t="s">
        <v>1275</v>
      </c>
    </row>
    <row r="66" spans="1:1" ht="34.5" x14ac:dyDescent="0.25">
      <c r="A66" s="122" t="s">
        <v>1276</v>
      </c>
    </row>
    <row r="67" spans="1:1" ht="34.5" x14ac:dyDescent="0.25">
      <c r="A67" s="122" t="s">
        <v>1277</v>
      </c>
    </row>
    <row r="68" spans="1:1" ht="34.5" x14ac:dyDescent="0.25">
      <c r="A68" s="122" t="s">
        <v>1278</v>
      </c>
    </row>
    <row r="69" spans="1:1" ht="17.25" x14ac:dyDescent="0.25">
      <c r="A69" s="127" t="s">
        <v>1279</v>
      </c>
    </row>
    <row r="70" spans="1:1" ht="51.75" x14ac:dyDescent="0.25">
      <c r="A70" s="122" t="s">
        <v>1280</v>
      </c>
    </row>
    <row r="71" spans="1:1" ht="17.25" x14ac:dyDescent="0.25">
      <c r="A71" s="122" t="s">
        <v>1281</v>
      </c>
    </row>
    <row r="72" spans="1:1" ht="17.25" x14ac:dyDescent="0.25">
      <c r="A72" s="127" t="s">
        <v>1282</v>
      </c>
    </row>
    <row r="73" spans="1:1" ht="17.25" x14ac:dyDescent="0.25">
      <c r="A73" s="122" t="s">
        <v>1283</v>
      </c>
    </row>
    <row r="74" spans="1:1" ht="17.25" x14ac:dyDescent="0.25">
      <c r="A74" s="127" t="s">
        <v>1284</v>
      </c>
    </row>
    <row r="75" spans="1:1" ht="34.5" x14ac:dyDescent="0.25">
      <c r="A75" s="122" t="s">
        <v>1285</v>
      </c>
    </row>
    <row r="76" spans="1:1" ht="17.25" x14ac:dyDescent="0.25">
      <c r="A76" s="122" t="s">
        <v>1286</v>
      </c>
    </row>
    <row r="77" spans="1:1" ht="51.75" x14ac:dyDescent="0.25">
      <c r="A77" s="122" t="s">
        <v>1287</v>
      </c>
    </row>
    <row r="78" spans="1:1" ht="17.25" x14ac:dyDescent="0.25">
      <c r="A78" s="127" t="s">
        <v>1288</v>
      </c>
    </row>
    <row r="79" spans="1:1" ht="17.25" x14ac:dyDescent="0.3">
      <c r="A79" s="121" t="s">
        <v>1289</v>
      </c>
    </row>
    <row r="80" spans="1:1" ht="17.25" x14ac:dyDescent="0.25">
      <c r="A80" s="127" t="s">
        <v>1290</v>
      </c>
    </row>
    <row r="81" spans="1:1" ht="34.5" x14ac:dyDescent="0.25">
      <c r="A81" s="122" t="s">
        <v>1291</v>
      </c>
    </row>
    <row r="82" spans="1:1" ht="34.5" x14ac:dyDescent="0.25">
      <c r="A82" s="122" t="s">
        <v>1292</v>
      </c>
    </row>
    <row r="83" spans="1:1" ht="34.5" x14ac:dyDescent="0.25">
      <c r="A83" s="122" t="s">
        <v>1293</v>
      </c>
    </row>
    <row r="84" spans="1:1" ht="34.5" x14ac:dyDescent="0.25">
      <c r="A84" s="122" t="s">
        <v>1294</v>
      </c>
    </row>
    <row r="85" spans="1:1" ht="34.5" x14ac:dyDescent="0.25">
      <c r="A85" s="122" t="s">
        <v>1295</v>
      </c>
    </row>
    <row r="86" spans="1:1" ht="17.25" x14ac:dyDescent="0.25">
      <c r="A86" s="127" t="s">
        <v>1296</v>
      </c>
    </row>
    <row r="87" spans="1:1" ht="17.25" x14ac:dyDescent="0.25">
      <c r="A87" s="122" t="s">
        <v>1297</v>
      </c>
    </row>
    <row r="88" spans="1:1" ht="34.5" x14ac:dyDescent="0.25">
      <c r="A88" s="122" t="s">
        <v>1298</v>
      </c>
    </row>
    <row r="89" spans="1:1" ht="17.25" x14ac:dyDescent="0.25">
      <c r="A89" s="127" t="s">
        <v>1299</v>
      </c>
    </row>
    <row r="90" spans="1:1" ht="34.5" x14ac:dyDescent="0.25">
      <c r="A90" s="122" t="s">
        <v>1300</v>
      </c>
    </row>
    <row r="91" spans="1:1" ht="17.25" x14ac:dyDescent="0.25">
      <c r="A91" s="127" t="s">
        <v>1301</v>
      </c>
    </row>
    <row r="92" spans="1:1" ht="17.25" x14ac:dyDescent="0.3">
      <c r="A92" s="121" t="s">
        <v>1302</v>
      </c>
    </row>
    <row r="93" spans="1:1" ht="17.25" x14ac:dyDescent="0.25">
      <c r="A93" s="122" t="s">
        <v>1303</v>
      </c>
    </row>
    <row r="94" spans="1:1" ht="17.25" x14ac:dyDescent="0.25">
      <c r="A94" s="122"/>
    </row>
    <row r="95" spans="1:1" ht="18.75" x14ac:dyDescent="0.25">
      <c r="A95" s="120" t="s">
        <v>1304</v>
      </c>
    </row>
    <row r="96" spans="1:1" ht="34.5" x14ac:dyDescent="0.3">
      <c r="A96" s="121" t="s">
        <v>1305</v>
      </c>
    </row>
    <row r="97" spans="1:1" ht="17.25" x14ac:dyDescent="0.3">
      <c r="A97" s="121" t="s">
        <v>1306</v>
      </c>
    </row>
    <row r="98" spans="1:1" ht="17.25" x14ac:dyDescent="0.25">
      <c r="A98" s="127" t="s">
        <v>1307</v>
      </c>
    </row>
    <row r="99" spans="1:1" ht="17.25" x14ac:dyDescent="0.25">
      <c r="A99" s="119" t="s">
        <v>1308</v>
      </c>
    </row>
    <row r="100" spans="1:1" ht="17.25" x14ac:dyDescent="0.25">
      <c r="A100" s="122" t="s">
        <v>1309</v>
      </c>
    </row>
    <row r="101" spans="1:1" ht="17.25" x14ac:dyDescent="0.25">
      <c r="A101" s="122" t="s">
        <v>1310</v>
      </c>
    </row>
    <row r="102" spans="1:1" ht="17.25" x14ac:dyDescent="0.25">
      <c r="A102" s="122" t="s">
        <v>1311</v>
      </c>
    </row>
    <row r="103" spans="1:1" ht="17.25" x14ac:dyDescent="0.25">
      <c r="A103" s="122" t="s">
        <v>1312</v>
      </c>
    </row>
    <row r="104" spans="1:1" ht="34.5" x14ac:dyDescent="0.25">
      <c r="A104" s="122" t="s">
        <v>1313</v>
      </c>
    </row>
    <row r="105" spans="1:1" ht="17.25" x14ac:dyDescent="0.25">
      <c r="A105" s="119" t="s">
        <v>1314</v>
      </c>
    </row>
    <row r="106" spans="1:1" ht="17.25" x14ac:dyDescent="0.25">
      <c r="A106" s="122" t="s">
        <v>1315</v>
      </c>
    </row>
    <row r="107" spans="1:1" ht="17.25" x14ac:dyDescent="0.25">
      <c r="A107" s="122" t="s">
        <v>1316</v>
      </c>
    </row>
    <row r="108" spans="1:1" ht="17.25" x14ac:dyDescent="0.25">
      <c r="A108" s="122" t="s">
        <v>1317</v>
      </c>
    </row>
    <row r="109" spans="1:1" ht="17.25" x14ac:dyDescent="0.25">
      <c r="A109" s="122" t="s">
        <v>1318</v>
      </c>
    </row>
    <row r="110" spans="1:1" ht="17.25" x14ac:dyDescent="0.25">
      <c r="A110" s="122" t="s">
        <v>1319</v>
      </c>
    </row>
    <row r="111" spans="1:1" ht="17.25" x14ac:dyDescent="0.25">
      <c r="A111" s="122" t="s">
        <v>1320</v>
      </c>
    </row>
    <row r="112" spans="1:1" ht="17.25" x14ac:dyDescent="0.25">
      <c r="A112" s="127" t="s">
        <v>1321</v>
      </c>
    </row>
    <row r="113" spans="1:1" ht="17.25" x14ac:dyDescent="0.25">
      <c r="A113" s="122" t="s">
        <v>1322</v>
      </c>
    </row>
    <row r="114" spans="1:1" ht="17.25" x14ac:dyDescent="0.25">
      <c r="A114" s="119" t="s">
        <v>1323</v>
      </c>
    </row>
    <row r="115" spans="1:1" ht="17.25" x14ac:dyDescent="0.25">
      <c r="A115" s="122" t="s">
        <v>1324</v>
      </c>
    </row>
    <row r="116" spans="1:1" ht="17.25" x14ac:dyDescent="0.25">
      <c r="A116" s="122" t="s">
        <v>1325</v>
      </c>
    </row>
    <row r="117" spans="1:1" ht="17.25" x14ac:dyDescent="0.25">
      <c r="A117" s="119" t="s">
        <v>1326</v>
      </c>
    </row>
    <row r="118" spans="1:1" ht="17.25" x14ac:dyDescent="0.25">
      <c r="A118" s="122" t="s">
        <v>1327</v>
      </c>
    </row>
    <row r="119" spans="1:1" ht="17.25" x14ac:dyDescent="0.25">
      <c r="A119" s="122" t="s">
        <v>1328</v>
      </c>
    </row>
    <row r="120" spans="1:1" ht="17.25" x14ac:dyDescent="0.25">
      <c r="A120" s="122" t="s">
        <v>1329</v>
      </c>
    </row>
    <row r="121" spans="1:1" ht="17.25" x14ac:dyDescent="0.25">
      <c r="A121" s="127" t="s">
        <v>1330</v>
      </c>
    </row>
    <row r="122" spans="1:1" ht="17.25" x14ac:dyDescent="0.25">
      <c r="A122" s="119" t="s">
        <v>1331</v>
      </c>
    </row>
    <row r="123" spans="1:1" ht="17.25" x14ac:dyDescent="0.25">
      <c r="A123" s="119" t="s">
        <v>1332</v>
      </c>
    </row>
    <row r="124" spans="1:1" ht="17.25" x14ac:dyDescent="0.25">
      <c r="A124" s="122" t="s">
        <v>1333</v>
      </c>
    </row>
    <row r="125" spans="1:1" ht="17.25" x14ac:dyDescent="0.25">
      <c r="A125" s="122" t="s">
        <v>1334</v>
      </c>
    </row>
    <row r="126" spans="1:1" ht="17.25" x14ac:dyDescent="0.25">
      <c r="A126" s="122" t="s">
        <v>1335</v>
      </c>
    </row>
    <row r="127" spans="1:1" ht="17.25" x14ac:dyDescent="0.25">
      <c r="A127" s="122" t="s">
        <v>1336</v>
      </c>
    </row>
    <row r="128" spans="1:1" ht="17.25" x14ac:dyDescent="0.25">
      <c r="A128" s="122" t="s">
        <v>1337</v>
      </c>
    </row>
    <row r="129" spans="1:1" ht="17.25" x14ac:dyDescent="0.25">
      <c r="A129" s="127" t="s">
        <v>1338</v>
      </c>
    </row>
    <row r="130" spans="1:1" ht="34.5" x14ac:dyDescent="0.25">
      <c r="A130" s="122" t="s">
        <v>1339</v>
      </c>
    </row>
    <row r="131" spans="1:1" ht="69" x14ac:dyDescent="0.25">
      <c r="A131" s="122" t="s">
        <v>1340</v>
      </c>
    </row>
    <row r="132" spans="1:1" ht="34.5" x14ac:dyDescent="0.25">
      <c r="A132" s="122" t="s">
        <v>1341</v>
      </c>
    </row>
    <row r="133" spans="1:1" ht="17.25" x14ac:dyDescent="0.25">
      <c r="A133" s="127" t="s">
        <v>1342</v>
      </c>
    </row>
    <row r="134" spans="1:1" ht="34.5" x14ac:dyDescent="0.25">
      <c r="A134" s="119" t="s">
        <v>1343</v>
      </c>
    </row>
    <row r="135" spans="1:1" ht="17.25" x14ac:dyDescent="0.25">
      <c r="A135" s="119"/>
    </row>
    <row r="136" spans="1:1" ht="18.75" x14ac:dyDescent="0.25">
      <c r="A136" s="120" t="s">
        <v>1344</v>
      </c>
    </row>
    <row r="137" spans="1:1" ht="17.25" x14ac:dyDescent="0.25">
      <c r="A137" s="122" t="s">
        <v>1345</v>
      </c>
    </row>
    <row r="138" spans="1:1" ht="34.5" x14ac:dyDescent="0.25">
      <c r="A138" s="124" t="s">
        <v>1346</v>
      </c>
    </row>
    <row r="139" spans="1:1" ht="34.5" x14ac:dyDescent="0.25">
      <c r="A139" s="124" t="s">
        <v>1347</v>
      </c>
    </row>
    <row r="140" spans="1:1" ht="17.25" x14ac:dyDescent="0.25">
      <c r="A140" s="123" t="s">
        <v>1348</v>
      </c>
    </row>
    <row r="141" spans="1:1" ht="17.25" x14ac:dyDescent="0.25">
      <c r="A141" s="128" t="s">
        <v>1349</v>
      </c>
    </row>
    <row r="142" spans="1:1" ht="34.5" x14ac:dyDescent="0.3">
      <c r="A142" s="125" t="s">
        <v>1350</v>
      </c>
    </row>
    <row r="143" spans="1:1" ht="17.25" x14ac:dyDescent="0.25">
      <c r="A143" s="124" t="s">
        <v>1351</v>
      </c>
    </row>
    <row r="144" spans="1:1" ht="17.25" x14ac:dyDescent="0.25">
      <c r="A144" s="124" t="s">
        <v>1352</v>
      </c>
    </row>
    <row r="145" spans="1:1" ht="17.25" x14ac:dyDescent="0.25">
      <c r="A145" s="128" t="s">
        <v>1353</v>
      </c>
    </row>
    <row r="146" spans="1:1" ht="17.25" x14ac:dyDescent="0.25">
      <c r="A146" s="123" t="s">
        <v>1354</v>
      </c>
    </row>
    <row r="147" spans="1:1" ht="17.25" x14ac:dyDescent="0.25">
      <c r="A147" s="128" t="s">
        <v>1355</v>
      </c>
    </row>
    <row r="148" spans="1:1" ht="17.25" x14ac:dyDescent="0.25">
      <c r="A148" s="124" t="s">
        <v>1356</v>
      </c>
    </row>
    <row r="149" spans="1:1" ht="17.25" x14ac:dyDescent="0.25">
      <c r="A149" s="124" t="s">
        <v>1357</v>
      </c>
    </row>
    <row r="150" spans="1:1" ht="17.25" x14ac:dyDescent="0.25">
      <c r="A150" s="124" t="s">
        <v>1358</v>
      </c>
    </row>
    <row r="151" spans="1:1" ht="34.5" x14ac:dyDescent="0.25">
      <c r="A151" s="128" t="s">
        <v>1359</v>
      </c>
    </row>
    <row r="152" spans="1:1" ht="17.25" x14ac:dyDescent="0.25">
      <c r="A152" s="123" t="s">
        <v>1360</v>
      </c>
    </row>
    <row r="153" spans="1:1" ht="17.25" x14ac:dyDescent="0.25">
      <c r="A153" s="124" t="s">
        <v>1361</v>
      </c>
    </row>
    <row r="154" spans="1:1" ht="17.25" x14ac:dyDescent="0.25">
      <c r="A154" s="124" t="s">
        <v>1362</v>
      </c>
    </row>
    <row r="155" spans="1:1" ht="17.25" x14ac:dyDescent="0.25">
      <c r="A155" s="124" t="s">
        <v>1363</v>
      </c>
    </row>
    <row r="156" spans="1:1" ht="17.25" x14ac:dyDescent="0.25">
      <c r="A156" s="124" t="s">
        <v>1364</v>
      </c>
    </row>
    <row r="157" spans="1:1" ht="34.5" x14ac:dyDescent="0.25">
      <c r="A157" s="124" t="s">
        <v>1365</v>
      </c>
    </row>
    <row r="158" spans="1:1" ht="34.5" x14ac:dyDescent="0.25">
      <c r="A158" s="124" t="s">
        <v>1366</v>
      </c>
    </row>
    <row r="159" spans="1:1" ht="17.25" x14ac:dyDescent="0.25">
      <c r="A159" s="123" t="s">
        <v>1367</v>
      </c>
    </row>
    <row r="160" spans="1:1" ht="34.5" x14ac:dyDescent="0.25">
      <c r="A160" s="124" t="s">
        <v>1368</v>
      </c>
    </row>
    <row r="161" spans="1:1" ht="34.5" x14ac:dyDescent="0.25">
      <c r="A161" s="124" t="s">
        <v>1369</v>
      </c>
    </row>
    <row r="162" spans="1:1" ht="17.25" x14ac:dyDescent="0.25">
      <c r="A162" s="124" t="s">
        <v>1370</v>
      </c>
    </row>
    <row r="163" spans="1:1" ht="17.25" x14ac:dyDescent="0.25">
      <c r="A163" s="123" t="s">
        <v>1371</v>
      </c>
    </row>
    <row r="164" spans="1:1" ht="34.5" x14ac:dyDescent="0.3">
      <c r="A164" s="125" t="s">
        <v>1372</v>
      </c>
    </row>
    <row r="165" spans="1:1" ht="34.5" x14ac:dyDescent="0.25">
      <c r="A165" s="124" t="s">
        <v>1373</v>
      </c>
    </row>
    <row r="166" spans="1:1" ht="17.25" x14ac:dyDescent="0.25">
      <c r="A166" s="123" t="s">
        <v>1374</v>
      </c>
    </row>
    <row r="167" spans="1:1" ht="17.25" x14ac:dyDescent="0.25">
      <c r="A167" s="124" t="s">
        <v>1375</v>
      </c>
    </row>
    <row r="168" spans="1:1" ht="17.25" x14ac:dyDescent="0.25">
      <c r="A168" s="123" t="s">
        <v>1376</v>
      </c>
    </row>
    <row r="169" spans="1:1" ht="17.25" x14ac:dyDescent="0.3">
      <c r="A169" s="125" t="s">
        <v>1377</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30" fitToHeight="0" orientation="landscape" r:id="rId1"/>
  <headerFooter>
    <oddHeader>&amp;R&amp;G</oddHeader>
    <oddFooter>&amp;R&amp;1#&amp;"Calibri"&amp;10&amp;K0000FFClassification : Internal</oddFooter>
  </headerFooter>
  <rowBreaks count="2" manualBreakCount="2">
    <brk id="33" man="1"/>
    <brk id="9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view="pageBreakPreview" topLeftCell="A20" zoomScale="60" zoomScaleNormal="100" workbookViewId="0">
      <selection activeCell="L54" sqref="L54"/>
    </sheetView>
  </sheetViews>
  <sheetFormatPr defaultRowHeight="15" x14ac:dyDescent="0.2"/>
  <cols>
    <col min="1" max="1" width="0.42578125" customWidth="1"/>
    <col min="2" max="2" width="17.28515625" customWidth="1"/>
    <col min="3" max="3" width="14.85546875" customWidth="1"/>
    <col min="4" max="4" width="14.5703125" customWidth="1"/>
    <col min="5" max="6" width="14.7109375" customWidth="1"/>
    <col min="7" max="7" width="8.7109375" customWidth="1"/>
    <col min="8" max="8" width="20.7109375" customWidth="1"/>
    <col min="9" max="9" width="4.7109375" customWidth="1"/>
  </cols>
  <sheetData>
    <row r="1" spans="2:7" s="1" customFormat="1" ht="9" customHeight="1" x14ac:dyDescent="0.15">
      <c r="B1" s="62"/>
    </row>
    <row r="2" spans="2:7" s="1" customFormat="1" ht="22.9" customHeight="1" x14ac:dyDescent="0.15">
      <c r="B2" s="62"/>
      <c r="D2" s="68" t="s">
        <v>907</v>
      </c>
      <c r="E2" s="68"/>
      <c r="F2" s="68"/>
      <c r="G2" s="68"/>
    </row>
    <row r="3" spans="2:7" s="1" customFormat="1" ht="5.85" customHeight="1" x14ac:dyDescent="0.15">
      <c r="B3" s="62"/>
    </row>
    <row r="4" spans="2:7" s="1" customFormat="1" ht="34.15" customHeight="1" x14ac:dyDescent="0.15">
      <c r="B4" s="64" t="s">
        <v>1052</v>
      </c>
      <c r="C4" s="64"/>
      <c r="D4" s="64"/>
      <c r="E4" s="64"/>
      <c r="F4" s="64"/>
    </row>
    <row r="5" spans="2:7" s="1" customFormat="1" ht="6.95" customHeight="1" x14ac:dyDescent="0.15"/>
    <row r="6" spans="2:7" s="1" customFormat="1" ht="21.95" customHeight="1" x14ac:dyDescent="0.15">
      <c r="B6" s="57" t="s">
        <v>1053</v>
      </c>
      <c r="C6" s="4">
        <v>44620</v>
      </c>
    </row>
    <row r="7" spans="2:7" s="1" customFormat="1" ht="2.1" customHeight="1" x14ac:dyDescent="0.15">
      <c r="B7" s="57"/>
    </row>
    <row r="8" spans="2:7" s="1" customFormat="1" ht="5.25" customHeight="1" x14ac:dyDescent="0.15"/>
    <row r="9" spans="2:7" s="1" customFormat="1" ht="19.149999999999999" customHeight="1" x14ac:dyDescent="0.15">
      <c r="B9" s="73" t="s">
        <v>1054</v>
      </c>
      <c r="C9" s="73"/>
      <c r="D9" s="73"/>
      <c r="E9" s="73"/>
      <c r="F9" s="73"/>
    </row>
    <row r="10" spans="2:7" s="1" customFormat="1" ht="5.25" customHeight="1" x14ac:dyDescent="0.15"/>
    <row r="11" spans="2:7" s="1" customFormat="1" ht="18.2" customHeight="1" x14ac:dyDescent="0.15">
      <c r="B11" s="84" t="s">
        <v>1055</v>
      </c>
      <c r="C11" s="84"/>
      <c r="D11" s="84"/>
    </row>
    <row r="12" spans="2:7" s="1" customFormat="1" ht="5.25" customHeight="1" x14ac:dyDescent="0.15"/>
    <row r="13" spans="2:7" s="1" customFormat="1" ht="17.100000000000001" customHeight="1" x14ac:dyDescent="0.2">
      <c r="B13" s="85" t="s">
        <v>1020</v>
      </c>
      <c r="C13" s="85"/>
      <c r="D13" s="85"/>
      <c r="E13" s="85"/>
      <c r="F13" s="88">
        <v>15249377037.3904</v>
      </c>
      <c r="G13" s="88"/>
    </row>
    <row r="14" spans="2:7" s="1" customFormat="1" ht="17.100000000000001" customHeight="1" x14ac:dyDescent="0.2">
      <c r="B14" s="86" t="s">
        <v>1021</v>
      </c>
      <c r="C14" s="86"/>
      <c r="D14" s="86"/>
      <c r="E14" s="86"/>
      <c r="F14" s="89">
        <v>15249377037.3904</v>
      </c>
      <c r="G14" s="89"/>
    </row>
    <row r="15" spans="2:7" s="1" customFormat="1" ht="17.100000000000001" customHeight="1" x14ac:dyDescent="0.2">
      <c r="B15" s="86" t="s">
        <v>1022</v>
      </c>
      <c r="C15" s="86"/>
      <c r="D15" s="86"/>
      <c r="E15" s="86"/>
      <c r="F15" s="89">
        <v>2025690004.03</v>
      </c>
      <c r="G15" s="89"/>
    </row>
    <row r="16" spans="2:7" s="1" customFormat="1" ht="17.100000000000001" customHeight="1" x14ac:dyDescent="0.2">
      <c r="B16" s="86" t="s">
        <v>455</v>
      </c>
      <c r="C16" s="86"/>
      <c r="D16" s="86"/>
      <c r="E16" s="86"/>
      <c r="F16" s="90">
        <v>108264</v>
      </c>
      <c r="G16" s="90"/>
    </row>
    <row r="17" spans="2:7" s="1" customFormat="1" ht="17.100000000000001" customHeight="1" x14ac:dyDescent="0.2">
      <c r="B17" s="86" t="s">
        <v>1023</v>
      </c>
      <c r="C17" s="86"/>
      <c r="D17" s="86"/>
      <c r="E17" s="86"/>
      <c r="F17" s="90">
        <v>225824</v>
      </c>
      <c r="G17" s="90"/>
    </row>
    <row r="18" spans="2:7" s="1" customFormat="1" ht="17.100000000000001" customHeight="1" x14ac:dyDescent="0.2">
      <c r="B18" s="86" t="s">
        <v>1024</v>
      </c>
      <c r="C18" s="86"/>
      <c r="D18" s="86"/>
      <c r="E18" s="86"/>
      <c r="F18" s="90">
        <v>140853.62666620599</v>
      </c>
      <c r="G18" s="90"/>
    </row>
    <row r="19" spans="2:7" s="1" customFormat="1" ht="17.100000000000001" customHeight="1" x14ac:dyDescent="0.2">
      <c r="B19" s="86" t="s">
        <v>1025</v>
      </c>
      <c r="C19" s="86"/>
      <c r="D19" s="86"/>
      <c r="E19" s="86"/>
      <c r="F19" s="90">
        <v>67527.707583737894</v>
      </c>
      <c r="G19" s="90"/>
    </row>
    <row r="20" spans="2:7" s="1" customFormat="1" ht="17.100000000000001" customHeight="1" x14ac:dyDescent="0.2">
      <c r="B20" s="86" t="s">
        <v>1026</v>
      </c>
      <c r="C20" s="86"/>
      <c r="D20" s="86"/>
      <c r="E20" s="86"/>
      <c r="F20" s="91">
        <v>0.52128134717617303</v>
      </c>
      <c r="G20" s="91"/>
    </row>
    <row r="21" spans="2:7" s="1" customFormat="1" ht="17.100000000000001" customHeight="1" x14ac:dyDescent="0.2">
      <c r="B21" s="86" t="s">
        <v>1027</v>
      </c>
      <c r="C21" s="86"/>
      <c r="D21" s="86"/>
      <c r="E21" s="86"/>
      <c r="F21" s="89">
        <v>3.8349841486935898</v>
      </c>
      <c r="G21" s="89"/>
    </row>
    <row r="22" spans="2:7" s="1" customFormat="1" ht="17.100000000000001" customHeight="1" x14ac:dyDescent="0.2">
      <c r="B22" s="86" t="s">
        <v>1028</v>
      </c>
      <c r="C22" s="86"/>
      <c r="D22" s="86"/>
      <c r="E22" s="86"/>
      <c r="F22" s="89">
        <v>14.912020164584799</v>
      </c>
      <c r="G22" s="89"/>
    </row>
    <row r="23" spans="2:7" s="1" customFormat="1" ht="17.100000000000001" customHeight="1" x14ac:dyDescent="0.2">
      <c r="B23" s="86" t="s">
        <v>1029</v>
      </c>
      <c r="C23" s="86"/>
      <c r="D23" s="86"/>
      <c r="E23" s="86"/>
      <c r="F23" s="89">
        <v>18.747002724517198</v>
      </c>
      <c r="G23" s="89"/>
    </row>
    <row r="24" spans="2:7" s="1" customFormat="1" ht="17.100000000000001" customHeight="1" x14ac:dyDescent="0.2">
      <c r="B24" s="86" t="s">
        <v>1030</v>
      </c>
      <c r="C24" s="86"/>
      <c r="D24" s="86"/>
      <c r="E24" s="86"/>
      <c r="F24" s="91">
        <v>0.83197845740925802</v>
      </c>
      <c r="G24" s="91"/>
    </row>
    <row r="25" spans="2:7" s="1" customFormat="1" ht="17.100000000000001" customHeight="1" x14ac:dyDescent="0.2">
      <c r="B25" s="86" t="s">
        <v>1031</v>
      </c>
      <c r="C25" s="86"/>
      <c r="D25" s="86"/>
      <c r="E25" s="86"/>
      <c r="F25" s="91">
        <v>0.16802154259073099</v>
      </c>
      <c r="G25" s="91"/>
    </row>
    <row r="26" spans="2:7" s="1" customFormat="1" ht="17.100000000000001" customHeight="1" x14ac:dyDescent="0.2">
      <c r="B26" s="86" t="s">
        <v>1032</v>
      </c>
      <c r="C26" s="86"/>
      <c r="D26" s="86"/>
      <c r="E26" s="86"/>
      <c r="F26" s="91">
        <v>1.6687202762089199E-2</v>
      </c>
      <c r="G26" s="91"/>
    </row>
    <row r="27" spans="2:7" s="1" customFormat="1" ht="17.100000000000001" customHeight="1" x14ac:dyDescent="0.2">
      <c r="B27" s="86" t="s">
        <v>1033</v>
      </c>
      <c r="C27" s="86"/>
      <c r="D27" s="86"/>
      <c r="E27" s="86"/>
      <c r="F27" s="91">
        <v>1.7146192745113399E-2</v>
      </c>
      <c r="G27" s="91"/>
    </row>
    <row r="28" spans="2:7" s="1" customFormat="1" ht="17.100000000000001" customHeight="1" x14ac:dyDescent="0.2">
      <c r="B28" s="86" t="s">
        <v>1034</v>
      </c>
      <c r="C28" s="86"/>
      <c r="D28" s="86"/>
      <c r="E28" s="86"/>
      <c r="F28" s="91">
        <v>1.44144598021437E-2</v>
      </c>
      <c r="G28" s="91"/>
    </row>
    <row r="29" spans="2:7" s="1" customFormat="1" ht="17.100000000000001" customHeight="1" x14ac:dyDescent="0.2">
      <c r="B29" s="86" t="s">
        <v>1035</v>
      </c>
      <c r="C29" s="86"/>
      <c r="D29" s="86"/>
      <c r="E29" s="86"/>
      <c r="F29" s="89">
        <v>7.7649979758555698</v>
      </c>
      <c r="G29" s="89"/>
    </row>
    <row r="30" spans="2:7" s="1" customFormat="1" ht="17.100000000000001" customHeight="1" x14ac:dyDescent="0.2">
      <c r="B30" s="87" t="s">
        <v>1036</v>
      </c>
      <c r="C30" s="87"/>
      <c r="D30" s="87"/>
      <c r="E30" s="87"/>
      <c r="F30" s="92">
        <v>6.6805948233503996</v>
      </c>
      <c r="G30" s="92"/>
    </row>
    <row r="31" spans="2:7" s="1" customFormat="1" ht="5.25" customHeight="1" x14ac:dyDescent="0.15"/>
    <row r="32" spans="2:7" s="1" customFormat="1" ht="19.149999999999999" customHeight="1" x14ac:dyDescent="0.15">
      <c r="B32" s="73" t="s">
        <v>1056</v>
      </c>
      <c r="C32" s="73"/>
      <c r="D32" s="73"/>
      <c r="E32" s="73"/>
      <c r="F32" s="73"/>
      <c r="G32" s="73"/>
    </row>
    <row r="33" spans="2:8" s="1" customFormat="1" ht="5.25" customHeight="1" x14ac:dyDescent="0.15"/>
    <row r="34" spans="2:8" s="1" customFormat="1" ht="19.7" customHeight="1" x14ac:dyDescent="0.2">
      <c r="B34" s="86" t="s">
        <v>1037</v>
      </c>
      <c r="C34" s="86"/>
      <c r="D34" s="86"/>
      <c r="E34" s="86"/>
      <c r="F34" s="90">
        <v>661696578.25</v>
      </c>
      <c r="G34" s="90"/>
    </row>
    <row r="35" spans="2:8" s="1" customFormat="1" ht="5.25" customHeight="1" x14ac:dyDescent="0.15"/>
    <row r="36" spans="2:8" s="1" customFormat="1" ht="19.149999999999999" customHeight="1" x14ac:dyDescent="0.15">
      <c r="B36" s="73" t="s">
        <v>1057</v>
      </c>
      <c r="C36" s="73"/>
      <c r="D36" s="73"/>
      <c r="E36" s="73"/>
      <c r="F36" s="73"/>
      <c r="G36" s="73"/>
    </row>
    <row r="37" spans="2:8" s="1" customFormat="1" ht="5.25" customHeight="1" x14ac:dyDescent="0.15"/>
    <row r="38" spans="2:8" s="1" customFormat="1" ht="13.35" customHeight="1" x14ac:dyDescent="0.15">
      <c r="B38" s="29"/>
      <c r="C38" s="30" t="s">
        <v>1038</v>
      </c>
      <c r="D38" s="30" t="s">
        <v>1038</v>
      </c>
      <c r="E38" s="30" t="s">
        <v>1038</v>
      </c>
      <c r="F38" s="30" t="s">
        <v>1038</v>
      </c>
      <c r="G38" s="30" t="s">
        <v>1038</v>
      </c>
      <c r="H38" s="30" t="s">
        <v>1038</v>
      </c>
    </row>
    <row r="39" spans="2:8" s="1" customFormat="1" ht="10.7" customHeight="1" x14ac:dyDescent="0.15">
      <c r="B39" s="31" t="s">
        <v>912</v>
      </c>
      <c r="C39" s="32" t="s">
        <v>1039</v>
      </c>
      <c r="D39" s="32" t="s">
        <v>1039</v>
      </c>
      <c r="E39" s="32" t="s">
        <v>1039</v>
      </c>
      <c r="F39" s="32" t="s">
        <v>1039</v>
      </c>
      <c r="G39" s="32" t="s">
        <v>1040</v>
      </c>
      <c r="H39" s="32" t="s">
        <v>1040</v>
      </c>
    </row>
    <row r="40" spans="2:8" s="1" customFormat="1" ht="14.45" customHeight="1" x14ac:dyDescent="0.15">
      <c r="B40" s="33" t="s">
        <v>10</v>
      </c>
      <c r="C40" s="12" t="s">
        <v>1041</v>
      </c>
      <c r="D40" s="12" t="s">
        <v>1041</v>
      </c>
      <c r="E40" s="12" t="s">
        <v>1041</v>
      </c>
      <c r="F40" s="12" t="s">
        <v>1041</v>
      </c>
      <c r="G40" s="12" t="s">
        <v>1041</v>
      </c>
      <c r="H40" s="12" t="s">
        <v>1041</v>
      </c>
    </row>
    <row r="41" spans="2:8" s="1" customFormat="1" ht="12.75" customHeight="1" x14ac:dyDescent="0.15">
      <c r="B41" s="34" t="s">
        <v>911</v>
      </c>
      <c r="C41" s="35" t="s">
        <v>1042</v>
      </c>
      <c r="D41" s="35" t="s">
        <v>1042</v>
      </c>
      <c r="E41" s="35" t="s">
        <v>1042</v>
      </c>
      <c r="F41" s="35" t="s">
        <v>1042</v>
      </c>
      <c r="G41" s="35" t="s">
        <v>1043</v>
      </c>
      <c r="H41" s="35" t="s">
        <v>1043</v>
      </c>
    </row>
    <row r="42" spans="2:8" s="1" customFormat="1" ht="12.75" customHeight="1" x14ac:dyDescent="0.15">
      <c r="B42" s="33" t="s">
        <v>916</v>
      </c>
      <c r="C42" s="12" t="s">
        <v>1</v>
      </c>
      <c r="D42" s="12" t="s">
        <v>1</v>
      </c>
      <c r="E42" s="12" t="s">
        <v>1</v>
      </c>
      <c r="F42" s="12" t="s">
        <v>1</v>
      </c>
      <c r="G42" s="12" t="s">
        <v>1</v>
      </c>
      <c r="H42" s="12" t="s">
        <v>1</v>
      </c>
    </row>
    <row r="43" spans="2:8" s="1" customFormat="1" ht="12.75" customHeight="1" x14ac:dyDescent="0.15">
      <c r="B43" s="34" t="s">
        <v>1044</v>
      </c>
      <c r="C43" s="13">
        <v>5000000</v>
      </c>
      <c r="D43" s="13">
        <v>5000000</v>
      </c>
      <c r="E43" s="13">
        <v>10000000</v>
      </c>
      <c r="F43" s="13">
        <v>25000000</v>
      </c>
      <c r="G43" s="13">
        <v>11500000</v>
      </c>
      <c r="H43" s="13">
        <v>35000000</v>
      </c>
    </row>
    <row r="44" spans="2:8" s="1" customFormat="1" ht="12.75" customHeight="1" x14ac:dyDescent="0.15">
      <c r="B44" s="34" t="s">
        <v>914</v>
      </c>
      <c r="C44" s="14">
        <v>43483</v>
      </c>
      <c r="D44" s="14">
        <v>43497</v>
      </c>
      <c r="E44" s="14">
        <v>43489</v>
      </c>
      <c r="F44" s="14">
        <v>43490</v>
      </c>
      <c r="G44" s="14">
        <v>43928</v>
      </c>
      <c r="H44" s="14">
        <v>43955</v>
      </c>
    </row>
    <row r="45" spans="2:8" s="1" customFormat="1" ht="12.75" customHeight="1" x14ac:dyDescent="0.15">
      <c r="B45" s="34" t="s">
        <v>915</v>
      </c>
      <c r="C45" s="14">
        <v>46560</v>
      </c>
      <c r="D45" s="14">
        <v>46560</v>
      </c>
      <c r="E45" s="14">
        <v>46560</v>
      </c>
      <c r="F45" s="14">
        <v>46560</v>
      </c>
      <c r="G45" s="14">
        <v>46682</v>
      </c>
      <c r="H45" s="14">
        <v>46682</v>
      </c>
    </row>
    <row r="46" spans="2:8" s="1" customFormat="1" ht="12.75" customHeight="1" x14ac:dyDescent="0.15">
      <c r="B46" s="34" t="s">
        <v>917</v>
      </c>
      <c r="C46" s="12" t="s">
        <v>1045</v>
      </c>
      <c r="D46" s="12" t="s">
        <v>1045</v>
      </c>
      <c r="E46" s="12" t="s">
        <v>1045</v>
      </c>
      <c r="F46" s="12" t="s">
        <v>1045</v>
      </c>
      <c r="G46" s="12" t="s">
        <v>1045</v>
      </c>
      <c r="H46" s="12" t="s">
        <v>1045</v>
      </c>
    </row>
    <row r="47" spans="2:8" s="1" customFormat="1" ht="12.75" customHeight="1" x14ac:dyDescent="0.15">
      <c r="B47" s="33" t="s">
        <v>918</v>
      </c>
      <c r="C47" s="15">
        <v>8.0000000000000002E-3</v>
      </c>
      <c r="D47" s="15">
        <v>8.0000000000000002E-3</v>
      </c>
      <c r="E47" s="15">
        <v>8.0000000000000002E-3</v>
      </c>
      <c r="F47" s="15">
        <v>8.0000000000000002E-3</v>
      </c>
      <c r="G47" s="15">
        <v>0</v>
      </c>
      <c r="H47" s="15">
        <v>0</v>
      </c>
    </row>
    <row r="48" spans="2:8" s="1" customFormat="1" ht="12.2" customHeight="1" x14ac:dyDescent="0.15">
      <c r="B48" s="33" t="s">
        <v>1046</v>
      </c>
      <c r="C48" s="12" t="s">
        <v>1047</v>
      </c>
      <c r="D48" s="12" t="s">
        <v>1047</v>
      </c>
      <c r="E48" s="12" t="s">
        <v>1047</v>
      </c>
      <c r="F48" s="12" t="s">
        <v>1047</v>
      </c>
      <c r="G48" s="12" t="s">
        <v>1047</v>
      </c>
      <c r="H48" s="12" t="s">
        <v>1047</v>
      </c>
    </row>
    <row r="49" spans="2:8" s="1" customFormat="1" ht="10.7" customHeight="1" x14ac:dyDescent="0.15">
      <c r="B49" s="33" t="s">
        <v>1048</v>
      </c>
      <c r="C49" s="12" t="s">
        <v>1049</v>
      </c>
      <c r="D49" s="12" t="s">
        <v>1049</v>
      </c>
      <c r="E49" s="12" t="s">
        <v>1049</v>
      </c>
      <c r="F49" s="12" t="s">
        <v>1049</v>
      </c>
      <c r="G49" s="12" t="s">
        <v>1049</v>
      </c>
      <c r="H49" s="12" t="s">
        <v>1049</v>
      </c>
    </row>
    <row r="50" spans="2:8" s="1" customFormat="1" ht="14.85" customHeight="1" x14ac:dyDescent="0.15">
      <c r="B50" s="33" t="s">
        <v>1050</v>
      </c>
      <c r="C50" s="12" t="s">
        <v>1051</v>
      </c>
      <c r="D50" s="12" t="s">
        <v>1051</v>
      </c>
      <c r="E50" s="12" t="s">
        <v>1051</v>
      </c>
      <c r="F50" s="12" t="s">
        <v>1051</v>
      </c>
      <c r="G50" s="12" t="s">
        <v>1051</v>
      </c>
      <c r="H50" s="12" t="s">
        <v>1051</v>
      </c>
    </row>
    <row r="51" spans="2:8" s="1" customFormat="1" ht="26.1" customHeight="1" x14ac:dyDescent="0.15"/>
    <row r="52" spans="2:8" s="1" customFormat="1" ht="19.149999999999999" customHeight="1" x14ac:dyDescent="0.15">
      <c r="B52" s="73" t="s">
        <v>1058</v>
      </c>
      <c r="C52" s="73"/>
      <c r="D52" s="73"/>
      <c r="E52" s="73"/>
      <c r="F52" s="73"/>
      <c r="G52" s="73"/>
    </row>
    <row r="53" spans="2:8" s="1" customFormat="1" ht="5.25" customHeight="1" x14ac:dyDescent="0.15"/>
    <row r="54" spans="2:8" s="1" customFormat="1" ht="19.149999999999999" customHeight="1" x14ac:dyDescent="0.15">
      <c r="B54" s="8" t="s">
        <v>1059</v>
      </c>
    </row>
    <row r="55" spans="2:8" s="1" customFormat="1" ht="28.7" customHeight="1" x14ac:dyDescent="0.15"/>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26"/>
  <sheetViews>
    <sheetView zoomScaleNormal="100"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2"/>
      <c r="C1" s="62"/>
      <c r="D1" s="62"/>
      <c r="E1" s="62"/>
      <c r="F1" s="62"/>
      <c r="G1" s="62"/>
      <c r="H1" s="62"/>
      <c r="I1" s="62"/>
      <c r="J1" s="62"/>
      <c r="K1" s="62"/>
    </row>
    <row r="2" spans="2:41" s="1" customFormat="1" ht="22.9" customHeight="1" x14ac:dyDescent="0.15">
      <c r="B2" s="62"/>
      <c r="C2" s="62"/>
      <c r="D2" s="62"/>
      <c r="E2" s="62"/>
      <c r="F2" s="62"/>
      <c r="G2" s="62"/>
      <c r="H2" s="62"/>
      <c r="I2" s="62"/>
      <c r="J2" s="62"/>
      <c r="K2" s="62"/>
      <c r="L2" s="68" t="s">
        <v>907</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6.4" customHeight="1" x14ac:dyDescent="0.15">
      <c r="B3" s="62"/>
      <c r="C3" s="62"/>
      <c r="D3" s="62"/>
      <c r="E3" s="62"/>
      <c r="F3" s="62"/>
      <c r="G3" s="62"/>
      <c r="H3" s="62"/>
      <c r="I3" s="62"/>
      <c r="J3" s="62"/>
      <c r="K3" s="62"/>
    </row>
    <row r="4" spans="2:41" s="1" customFormat="1" ht="2.65" customHeight="1" x14ac:dyDescent="0.15"/>
    <row r="5" spans="2:41" s="1" customFormat="1" ht="33" customHeight="1" x14ac:dyDescent="0.15">
      <c r="B5" s="64" t="s">
        <v>1181</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6.95" customHeight="1" x14ac:dyDescent="0.15"/>
    <row r="7" spans="2:41" s="1" customFormat="1" ht="2.65" customHeight="1" x14ac:dyDescent="0.15">
      <c r="B7" s="57" t="s">
        <v>1053</v>
      </c>
      <c r="C7" s="57"/>
      <c r="D7" s="57"/>
      <c r="E7" s="57"/>
      <c r="F7" s="57"/>
      <c r="G7" s="57"/>
      <c r="H7" s="57"/>
      <c r="I7" s="57"/>
      <c r="J7" s="57"/>
    </row>
    <row r="8" spans="2:41" s="1" customFormat="1" ht="21.4" customHeight="1" x14ac:dyDescent="0.15">
      <c r="B8" s="57"/>
      <c r="C8" s="57"/>
      <c r="D8" s="57"/>
      <c r="E8" s="57"/>
      <c r="F8" s="57"/>
      <c r="G8" s="57"/>
      <c r="H8" s="57"/>
      <c r="I8" s="57"/>
      <c r="J8" s="57"/>
      <c r="L8" s="65">
        <v>44620</v>
      </c>
      <c r="M8" s="65"/>
      <c r="N8" s="65"/>
      <c r="O8" s="65"/>
      <c r="P8" s="65"/>
      <c r="Q8" s="65"/>
      <c r="R8" s="65"/>
      <c r="S8" s="65"/>
      <c r="T8" s="65"/>
    </row>
    <row r="9" spans="2:41" s="1" customFormat="1" ht="5.25" customHeight="1" x14ac:dyDescent="0.15">
      <c r="B9" s="57"/>
      <c r="C9" s="57"/>
      <c r="D9" s="57"/>
      <c r="E9" s="57"/>
      <c r="F9" s="57"/>
      <c r="G9" s="57"/>
      <c r="H9" s="57"/>
      <c r="I9" s="57"/>
      <c r="J9" s="57"/>
    </row>
    <row r="10" spans="2:41" s="1" customFormat="1" ht="2.1" customHeight="1" x14ac:dyDescent="0.15"/>
    <row r="11" spans="2:41" s="1" customFormat="1" ht="19.149999999999999" customHeight="1" x14ac:dyDescent="0.15">
      <c r="B11" s="73" t="s">
        <v>1182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5.25" customHeight="1" x14ac:dyDescent="0.15"/>
    <row r="13" spans="2:41" s="1" customFormat="1" ht="14.85" customHeight="1" x14ac:dyDescent="0.15">
      <c r="B13" s="98"/>
      <c r="C13" s="98"/>
      <c r="D13" s="98"/>
      <c r="E13" s="98"/>
      <c r="F13" s="98"/>
      <c r="G13" s="98"/>
      <c r="H13" s="98"/>
      <c r="I13" s="98"/>
      <c r="J13" s="71" t="s">
        <v>1060</v>
      </c>
      <c r="K13" s="71"/>
      <c r="L13" s="71"/>
      <c r="M13" s="71"/>
      <c r="N13" s="71"/>
      <c r="O13" s="71"/>
      <c r="P13" s="71"/>
      <c r="Q13" s="71"/>
      <c r="R13" s="71"/>
      <c r="S13" s="71"/>
      <c r="T13" s="71" t="s">
        <v>1061</v>
      </c>
      <c r="U13" s="71"/>
      <c r="V13" s="71"/>
      <c r="W13" s="71"/>
      <c r="X13" s="71"/>
      <c r="Y13" s="71"/>
      <c r="Z13" s="71"/>
      <c r="AA13" s="71"/>
      <c r="AB13" s="71"/>
      <c r="AC13" s="71" t="s">
        <v>1062</v>
      </c>
      <c r="AD13" s="71"/>
      <c r="AE13" s="71"/>
      <c r="AF13" s="71"/>
      <c r="AG13" s="71"/>
      <c r="AH13" s="71"/>
      <c r="AI13" s="71"/>
      <c r="AJ13" s="71"/>
      <c r="AK13" s="71"/>
      <c r="AL13" s="10" t="s">
        <v>1061</v>
      </c>
    </row>
    <row r="14" spans="2:41" s="1" customFormat="1" ht="12.2" customHeight="1" x14ac:dyDescent="0.15">
      <c r="B14" s="99" t="s">
        <v>559</v>
      </c>
      <c r="C14" s="99"/>
      <c r="D14" s="99"/>
      <c r="E14" s="99"/>
      <c r="F14" s="99"/>
      <c r="G14" s="99"/>
      <c r="H14" s="99"/>
      <c r="I14" s="99"/>
      <c r="J14" s="102">
        <v>2394464157.3500099</v>
      </c>
      <c r="K14" s="102"/>
      <c r="L14" s="102"/>
      <c r="M14" s="102"/>
      <c r="N14" s="102"/>
      <c r="O14" s="102"/>
      <c r="P14" s="102"/>
      <c r="Q14" s="102"/>
      <c r="R14" s="102"/>
      <c r="S14" s="102"/>
      <c r="T14" s="95">
        <v>0.15702045739173601</v>
      </c>
      <c r="U14" s="95"/>
      <c r="V14" s="95"/>
      <c r="W14" s="95"/>
      <c r="X14" s="95"/>
      <c r="Y14" s="95"/>
      <c r="Z14" s="95"/>
      <c r="AA14" s="95"/>
      <c r="AB14" s="95"/>
      <c r="AC14" s="93">
        <v>34721</v>
      </c>
      <c r="AD14" s="93"/>
      <c r="AE14" s="93"/>
      <c r="AF14" s="93"/>
      <c r="AG14" s="93"/>
      <c r="AH14" s="93"/>
      <c r="AI14" s="93"/>
      <c r="AJ14" s="93"/>
      <c r="AK14" s="93"/>
      <c r="AL14" s="15">
        <v>0.15375247980728399</v>
      </c>
    </row>
    <row r="15" spans="2:41" s="1" customFormat="1" ht="12.2" customHeight="1" x14ac:dyDescent="0.15">
      <c r="B15" s="99" t="s">
        <v>563</v>
      </c>
      <c r="C15" s="99"/>
      <c r="D15" s="99"/>
      <c r="E15" s="99"/>
      <c r="F15" s="99"/>
      <c r="G15" s="99"/>
      <c r="H15" s="99"/>
      <c r="I15" s="99"/>
      <c r="J15" s="102">
        <v>2353187715.25</v>
      </c>
      <c r="K15" s="102"/>
      <c r="L15" s="102"/>
      <c r="M15" s="102"/>
      <c r="N15" s="102"/>
      <c r="O15" s="102"/>
      <c r="P15" s="102"/>
      <c r="Q15" s="102"/>
      <c r="R15" s="102"/>
      <c r="S15" s="102"/>
      <c r="T15" s="95">
        <v>0.15431369487948399</v>
      </c>
      <c r="U15" s="95"/>
      <c r="V15" s="95"/>
      <c r="W15" s="95"/>
      <c r="X15" s="95"/>
      <c r="Y15" s="95"/>
      <c r="Z15" s="95"/>
      <c r="AA15" s="95"/>
      <c r="AB15" s="95"/>
      <c r="AC15" s="93">
        <v>36567</v>
      </c>
      <c r="AD15" s="93"/>
      <c r="AE15" s="93"/>
      <c r="AF15" s="93"/>
      <c r="AG15" s="93"/>
      <c r="AH15" s="93"/>
      <c r="AI15" s="93"/>
      <c r="AJ15" s="93"/>
      <c r="AK15" s="93"/>
      <c r="AL15" s="15">
        <v>0.16192698738840899</v>
      </c>
    </row>
    <row r="16" spans="2:41" s="1" customFormat="1" ht="12.2" customHeight="1" x14ac:dyDescent="0.15">
      <c r="B16" s="99" t="s">
        <v>561</v>
      </c>
      <c r="C16" s="99"/>
      <c r="D16" s="99"/>
      <c r="E16" s="99"/>
      <c r="F16" s="99"/>
      <c r="G16" s="99"/>
      <c r="H16" s="99"/>
      <c r="I16" s="99"/>
      <c r="J16" s="102">
        <v>2183354257</v>
      </c>
      <c r="K16" s="102"/>
      <c r="L16" s="102"/>
      <c r="M16" s="102"/>
      <c r="N16" s="102"/>
      <c r="O16" s="102"/>
      <c r="P16" s="102"/>
      <c r="Q16" s="102"/>
      <c r="R16" s="102"/>
      <c r="S16" s="102"/>
      <c r="T16" s="95">
        <v>0.14317661971676801</v>
      </c>
      <c r="U16" s="95"/>
      <c r="V16" s="95"/>
      <c r="W16" s="95"/>
      <c r="X16" s="95"/>
      <c r="Y16" s="95"/>
      <c r="Z16" s="95"/>
      <c r="AA16" s="95"/>
      <c r="AB16" s="95"/>
      <c r="AC16" s="93">
        <v>30997</v>
      </c>
      <c r="AD16" s="93"/>
      <c r="AE16" s="93"/>
      <c r="AF16" s="93"/>
      <c r="AG16" s="93"/>
      <c r="AH16" s="93"/>
      <c r="AI16" s="93"/>
      <c r="AJ16" s="93"/>
      <c r="AK16" s="93"/>
      <c r="AL16" s="15">
        <v>0.137261761371688</v>
      </c>
    </row>
    <row r="17" spans="2:41" s="1" customFormat="1" ht="12.2" customHeight="1" x14ac:dyDescent="0.15">
      <c r="B17" s="99" t="s">
        <v>567</v>
      </c>
      <c r="C17" s="99"/>
      <c r="D17" s="99"/>
      <c r="E17" s="99"/>
      <c r="F17" s="99"/>
      <c r="G17" s="99"/>
      <c r="H17" s="99"/>
      <c r="I17" s="99"/>
      <c r="J17" s="102">
        <v>1670674498.8699901</v>
      </c>
      <c r="K17" s="102"/>
      <c r="L17" s="102"/>
      <c r="M17" s="102"/>
      <c r="N17" s="102"/>
      <c r="O17" s="102"/>
      <c r="P17" s="102"/>
      <c r="Q17" s="102"/>
      <c r="R17" s="102"/>
      <c r="S17" s="102"/>
      <c r="T17" s="95">
        <v>0.109556901555628</v>
      </c>
      <c r="U17" s="95"/>
      <c r="V17" s="95"/>
      <c r="W17" s="95"/>
      <c r="X17" s="95"/>
      <c r="Y17" s="95"/>
      <c r="Z17" s="95"/>
      <c r="AA17" s="95"/>
      <c r="AB17" s="95"/>
      <c r="AC17" s="93">
        <v>27896</v>
      </c>
      <c r="AD17" s="93"/>
      <c r="AE17" s="93"/>
      <c r="AF17" s="93"/>
      <c r="AG17" s="93"/>
      <c r="AH17" s="93"/>
      <c r="AI17" s="93"/>
      <c r="AJ17" s="93"/>
      <c r="AK17" s="93"/>
      <c r="AL17" s="15">
        <v>0.123529828539039</v>
      </c>
    </row>
    <row r="18" spans="2:41" s="1" customFormat="1" ht="12.2" customHeight="1" x14ac:dyDescent="0.15">
      <c r="B18" s="99" t="s">
        <v>565</v>
      </c>
      <c r="C18" s="99"/>
      <c r="D18" s="99"/>
      <c r="E18" s="99"/>
      <c r="F18" s="99"/>
      <c r="G18" s="99"/>
      <c r="H18" s="99"/>
      <c r="I18" s="99"/>
      <c r="J18" s="102">
        <v>1308293579.77</v>
      </c>
      <c r="K18" s="102"/>
      <c r="L18" s="102"/>
      <c r="M18" s="102"/>
      <c r="N18" s="102"/>
      <c r="O18" s="102"/>
      <c r="P18" s="102"/>
      <c r="Q18" s="102"/>
      <c r="R18" s="102"/>
      <c r="S18" s="102"/>
      <c r="T18" s="95">
        <v>8.5793247590520302E-2</v>
      </c>
      <c r="U18" s="95"/>
      <c r="V18" s="95"/>
      <c r="W18" s="95"/>
      <c r="X18" s="95"/>
      <c r="Y18" s="95"/>
      <c r="Z18" s="95"/>
      <c r="AA18" s="95"/>
      <c r="AB18" s="95"/>
      <c r="AC18" s="93">
        <v>12565</v>
      </c>
      <c r="AD18" s="93"/>
      <c r="AE18" s="93"/>
      <c r="AF18" s="93"/>
      <c r="AG18" s="93"/>
      <c r="AH18" s="93"/>
      <c r="AI18" s="93"/>
      <c r="AJ18" s="93"/>
      <c r="AK18" s="93"/>
      <c r="AL18" s="15">
        <v>5.56406759246139E-2</v>
      </c>
    </row>
    <row r="19" spans="2:41" s="1" customFormat="1" ht="12.2" customHeight="1" x14ac:dyDescent="0.15">
      <c r="B19" s="99" t="s">
        <v>569</v>
      </c>
      <c r="C19" s="99"/>
      <c r="D19" s="99"/>
      <c r="E19" s="99"/>
      <c r="F19" s="99"/>
      <c r="G19" s="99"/>
      <c r="H19" s="99"/>
      <c r="I19" s="99"/>
      <c r="J19" s="102">
        <v>1231686004.29</v>
      </c>
      <c r="K19" s="102"/>
      <c r="L19" s="102"/>
      <c r="M19" s="102"/>
      <c r="N19" s="102"/>
      <c r="O19" s="102"/>
      <c r="P19" s="102"/>
      <c r="Q19" s="102"/>
      <c r="R19" s="102"/>
      <c r="S19" s="102"/>
      <c r="T19" s="95">
        <v>8.0769594801808994E-2</v>
      </c>
      <c r="U19" s="95"/>
      <c r="V19" s="95"/>
      <c r="W19" s="95"/>
      <c r="X19" s="95"/>
      <c r="Y19" s="95"/>
      <c r="Z19" s="95"/>
      <c r="AA19" s="95"/>
      <c r="AB19" s="95"/>
      <c r="AC19" s="93">
        <v>21162</v>
      </c>
      <c r="AD19" s="93"/>
      <c r="AE19" s="93"/>
      <c r="AF19" s="93"/>
      <c r="AG19" s="93"/>
      <c r="AH19" s="93"/>
      <c r="AI19" s="93"/>
      <c r="AJ19" s="93"/>
      <c r="AK19" s="93"/>
      <c r="AL19" s="15">
        <v>9.3710145954371604E-2</v>
      </c>
    </row>
    <row r="20" spans="2:41" s="1" customFormat="1" ht="12.2" customHeight="1" x14ac:dyDescent="0.15">
      <c r="B20" s="99" t="s">
        <v>571</v>
      </c>
      <c r="C20" s="99"/>
      <c r="D20" s="99"/>
      <c r="E20" s="99"/>
      <c r="F20" s="99"/>
      <c r="G20" s="99"/>
      <c r="H20" s="99"/>
      <c r="I20" s="99"/>
      <c r="J20" s="102">
        <v>1130884349.8299999</v>
      </c>
      <c r="K20" s="102"/>
      <c r="L20" s="102"/>
      <c r="M20" s="102"/>
      <c r="N20" s="102"/>
      <c r="O20" s="102"/>
      <c r="P20" s="102"/>
      <c r="Q20" s="102"/>
      <c r="R20" s="102"/>
      <c r="S20" s="102"/>
      <c r="T20" s="95">
        <v>7.4159380219741597E-2</v>
      </c>
      <c r="U20" s="95"/>
      <c r="V20" s="95"/>
      <c r="W20" s="95"/>
      <c r="X20" s="95"/>
      <c r="Y20" s="95"/>
      <c r="Z20" s="95"/>
      <c r="AA20" s="95"/>
      <c r="AB20" s="95"/>
      <c r="AC20" s="93">
        <v>17569</v>
      </c>
      <c r="AD20" s="93"/>
      <c r="AE20" s="93"/>
      <c r="AF20" s="93"/>
      <c r="AG20" s="93"/>
      <c r="AH20" s="93"/>
      <c r="AI20" s="93"/>
      <c r="AJ20" s="93"/>
      <c r="AK20" s="93"/>
      <c r="AL20" s="15">
        <v>7.7799525294034305E-2</v>
      </c>
    </row>
    <row r="21" spans="2:41" s="1" customFormat="1" ht="12.2" customHeight="1" x14ac:dyDescent="0.15">
      <c r="B21" s="99" t="s">
        <v>573</v>
      </c>
      <c r="C21" s="99"/>
      <c r="D21" s="99"/>
      <c r="E21" s="99"/>
      <c r="F21" s="99"/>
      <c r="G21" s="99"/>
      <c r="H21" s="99"/>
      <c r="I21" s="99"/>
      <c r="J21" s="102">
        <v>1064706933.71</v>
      </c>
      <c r="K21" s="102"/>
      <c r="L21" s="102"/>
      <c r="M21" s="102"/>
      <c r="N21" s="102"/>
      <c r="O21" s="102"/>
      <c r="P21" s="102"/>
      <c r="Q21" s="102"/>
      <c r="R21" s="102"/>
      <c r="S21" s="102"/>
      <c r="T21" s="95">
        <v>6.9819700247389996E-2</v>
      </c>
      <c r="U21" s="95"/>
      <c r="V21" s="95"/>
      <c r="W21" s="95"/>
      <c r="X21" s="95"/>
      <c r="Y21" s="95"/>
      <c r="Z21" s="95"/>
      <c r="AA21" s="95"/>
      <c r="AB21" s="95"/>
      <c r="AC21" s="93">
        <v>17296</v>
      </c>
      <c r="AD21" s="93"/>
      <c r="AE21" s="93"/>
      <c r="AF21" s="93"/>
      <c r="AG21" s="93"/>
      <c r="AH21" s="93"/>
      <c r="AI21" s="93"/>
      <c r="AJ21" s="93"/>
      <c r="AK21" s="93"/>
      <c r="AL21" s="15">
        <v>7.65906192433045E-2</v>
      </c>
    </row>
    <row r="22" spans="2:41" s="1" customFormat="1" ht="12.2" customHeight="1" x14ac:dyDescent="0.15">
      <c r="B22" s="99" t="s">
        <v>575</v>
      </c>
      <c r="C22" s="99"/>
      <c r="D22" s="99"/>
      <c r="E22" s="99"/>
      <c r="F22" s="99"/>
      <c r="G22" s="99"/>
      <c r="H22" s="99"/>
      <c r="I22" s="99"/>
      <c r="J22" s="102">
        <v>791311046.43999696</v>
      </c>
      <c r="K22" s="102"/>
      <c r="L22" s="102"/>
      <c r="M22" s="102"/>
      <c r="N22" s="102"/>
      <c r="O22" s="102"/>
      <c r="P22" s="102"/>
      <c r="Q22" s="102"/>
      <c r="R22" s="102"/>
      <c r="S22" s="102"/>
      <c r="T22" s="95">
        <v>5.18913687096711E-2</v>
      </c>
      <c r="U22" s="95"/>
      <c r="V22" s="95"/>
      <c r="W22" s="95"/>
      <c r="X22" s="95"/>
      <c r="Y22" s="95"/>
      <c r="Z22" s="95"/>
      <c r="AA22" s="95"/>
      <c r="AB22" s="95"/>
      <c r="AC22" s="93">
        <v>9639</v>
      </c>
      <c r="AD22" s="93"/>
      <c r="AE22" s="93"/>
      <c r="AF22" s="93"/>
      <c r="AG22" s="93"/>
      <c r="AH22" s="93"/>
      <c r="AI22" s="93"/>
      <c r="AJ22" s="93"/>
      <c r="AK22" s="93"/>
      <c r="AL22" s="15">
        <v>4.2683682868074301E-2</v>
      </c>
    </row>
    <row r="23" spans="2:41" s="1" customFormat="1" ht="12.2" customHeight="1" x14ac:dyDescent="0.15">
      <c r="B23" s="99" t="s">
        <v>577</v>
      </c>
      <c r="C23" s="99"/>
      <c r="D23" s="99"/>
      <c r="E23" s="99"/>
      <c r="F23" s="99"/>
      <c r="G23" s="99"/>
      <c r="H23" s="99"/>
      <c r="I23" s="99"/>
      <c r="J23" s="102">
        <v>663449840.76000202</v>
      </c>
      <c r="K23" s="102"/>
      <c r="L23" s="102"/>
      <c r="M23" s="102"/>
      <c r="N23" s="102"/>
      <c r="O23" s="102"/>
      <c r="P23" s="102"/>
      <c r="Q23" s="102"/>
      <c r="R23" s="102"/>
      <c r="S23" s="102"/>
      <c r="T23" s="95">
        <v>4.35066848392094E-2</v>
      </c>
      <c r="U23" s="95"/>
      <c r="V23" s="95"/>
      <c r="W23" s="95"/>
      <c r="X23" s="95"/>
      <c r="Y23" s="95"/>
      <c r="Z23" s="95"/>
      <c r="AA23" s="95"/>
      <c r="AB23" s="95"/>
      <c r="AC23" s="93">
        <v>10489</v>
      </c>
      <c r="AD23" s="93"/>
      <c r="AE23" s="93"/>
      <c r="AF23" s="93"/>
      <c r="AG23" s="93"/>
      <c r="AH23" s="93"/>
      <c r="AI23" s="93"/>
      <c r="AJ23" s="93"/>
      <c r="AK23" s="93"/>
      <c r="AL23" s="15">
        <v>4.6447676066317098E-2</v>
      </c>
    </row>
    <row r="24" spans="2:41" s="1" customFormat="1" ht="12.2" customHeight="1" x14ac:dyDescent="0.15">
      <c r="B24" s="99" t="s">
        <v>511</v>
      </c>
      <c r="C24" s="99"/>
      <c r="D24" s="99"/>
      <c r="E24" s="99"/>
      <c r="F24" s="99"/>
      <c r="G24" s="99"/>
      <c r="H24" s="99"/>
      <c r="I24" s="99"/>
      <c r="J24" s="102">
        <v>417543240.92000097</v>
      </c>
      <c r="K24" s="102"/>
      <c r="L24" s="102"/>
      <c r="M24" s="102"/>
      <c r="N24" s="102"/>
      <c r="O24" s="102"/>
      <c r="P24" s="102"/>
      <c r="Q24" s="102"/>
      <c r="R24" s="102"/>
      <c r="S24" s="102"/>
      <c r="T24" s="95">
        <v>2.73810031646687E-2</v>
      </c>
      <c r="U24" s="95"/>
      <c r="V24" s="95"/>
      <c r="W24" s="95"/>
      <c r="X24" s="95"/>
      <c r="Y24" s="95"/>
      <c r="Z24" s="95"/>
      <c r="AA24" s="95"/>
      <c r="AB24" s="95"/>
      <c r="AC24" s="93">
        <v>6210</v>
      </c>
      <c r="AD24" s="93"/>
      <c r="AE24" s="93"/>
      <c r="AF24" s="93"/>
      <c r="AG24" s="93"/>
      <c r="AH24" s="93"/>
      <c r="AI24" s="93"/>
      <c r="AJ24" s="93"/>
      <c r="AK24" s="93"/>
      <c r="AL24" s="15">
        <v>2.7499291483633299E-2</v>
      </c>
    </row>
    <row r="25" spans="2:41" s="1" customFormat="1" ht="12.2" customHeight="1" x14ac:dyDescent="0.15">
      <c r="B25" s="99" t="s">
        <v>65</v>
      </c>
      <c r="C25" s="99"/>
      <c r="D25" s="99"/>
      <c r="E25" s="99"/>
      <c r="F25" s="99"/>
      <c r="G25" s="99"/>
      <c r="H25" s="99"/>
      <c r="I25" s="99"/>
      <c r="J25" s="102">
        <v>39821413.200000003</v>
      </c>
      <c r="K25" s="102"/>
      <c r="L25" s="102"/>
      <c r="M25" s="102"/>
      <c r="N25" s="102"/>
      <c r="O25" s="102"/>
      <c r="P25" s="102"/>
      <c r="Q25" s="102"/>
      <c r="R25" s="102"/>
      <c r="S25" s="102"/>
      <c r="T25" s="95">
        <v>2.6113468833750902E-3</v>
      </c>
      <c r="U25" s="95"/>
      <c r="V25" s="95"/>
      <c r="W25" s="95"/>
      <c r="X25" s="95"/>
      <c r="Y25" s="95"/>
      <c r="Z25" s="95"/>
      <c r="AA25" s="95"/>
      <c r="AB25" s="95"/>
      <c r="AC25" s="93">
        <v>713</v>
      </c>
      <c r="AD25" s="93"/>
      <c r="AE25" s="93"/>
      <c r="AF25" s="93"/>
      <c r="AG25" s="93"/>
      <c r="AH25" s="93"/>
      <c r="AI25" s="93"/>
      <c r="AJ25" s="93"/>
      <c r="AK25" s="93"/>
      <c r="AL25" s="15">
        <v>3.1573260592319698E-3</v>
      </c>
    </row>
    <row r="26" spans="2:41" s="1" customFormat="1" ht="13.35" customHeight="1" x14ac:dyDescent="0.15">
      <c r="B26" s="98"/>
      <c r="C26" s="98"/>
      <c r="D26" s="98"/>
      <c r="E26" s="98"/>
      <c r="F26" s="98"/>
      <c r="G26" s="98"/>
      <c r="H26" s="98"/>
      <c r="I26" s="98"/>
      <c r="J26" s="103">
        <v>15249377037.389999</v>
      </c>
      <c r="K26" s="103"/>
      <c r="L26" s="103"/>
      <c r="M26" s="103"/>
      <c r="N26" s="103"/>
      <c r="O26" s="103"/>
      <c r="P26" s="103"/>
      <c r="Q26" s="103"/>
      <c r="R26" s="103"/>
      <c r="S26" s="103"/>
      <c r="T26" s="96">
        <v>1</v>
      </c>
      <c r="U26" s="96"/>
      <c r="V26" s="96"/>
      <c r="W26" s="96"/>
      <c r="X26" s="96"/>
      <c r="Y26" s="96"/>
      <c r="Z26" s="96"/>
      <c r="AA26" s="96"/>
      <c r="AB26" s="96"/>
      <c r="AC26" s="94">
        <v>225824</v>
      </c>
      <c r="AD26" s="94"/>
      <c r="AE26" s="94"/>
      <c r="AF26" s="94"/>
      <c r="AG26" s="94"/>
      <c r="AH26" s="94"/>
      <c r="AI26" s="94"/>
      <c r="AJ26" s="94"/>
      <c r="AK26" s="94"/>
      <c r="AL26" s="36">
        <v>1</v>
      </c>
    </row>
    <row r="27" spans="2:41" s="1" customFormat="1" ht="9" customHeight="1" x14ac:dyDescent="0.15"/>
    <row r="28" spans="2:41" s="1" customFormat="1" ht="19.149999999999999" customHeight="1" x14ac:dyDescent="0.15">
      <c r="B28" s="73" t="s">
        <v>1183</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7.9" customHeight="1" x14ac:dyDescent="0.15"/>
    <row r="30" spans="2:41" s="1" customFormat="1" ht="13.35" customHeight="1" x14ac:dyDescent="0.15">
      <c r="B30" s="71" t="s">
        <v>1063</v>
      </c>
      <c r="C30" s="71"/>
      <c r="D30" s="71"/>
      <c r="E30" s="71"/>
      <c r="F30" s="71"/>
      <c r="G30" s="71"/>
      <c r="H30" s="71"/>
      <c r="I30" s="71"/>
      <c r="J30" s="71" t="s">
        <v>1060</v>
      </c>
      <c r="K30" s="71"/>
      <c r="L30" s="71"/>
      <c r="M30" s="71"/>
      <c r="N30" s="71"/>
      <c r="O30" s="71"/>
      <c r="P30" s="71"/>
      <c r="Q30" s="71"/>
      <c r="R30" s="71"/>
      <c r="S30" s="71"/>
      <c r="T30" s="71" t="s">
        <v>1061</v>
      </c>
      <c r="U30" s="71"/>
      <c r="V30" s="71"/>
      <c r="W30" s="71"/>
      <c r="X30" s="71"/>
      <c r="Y30" s="71"/>
      <c r="Z30" s="71"/>
      <c r="AA30" s="71"/>
      <c r="AB30" s="71"/>
      <c r="AC30" s="71" t="s">
        <v>1062</v>
      </c>
      <c r="AD30" s="71"/>
      <c r="AE30" s="71"/>
      <c r="AF30" s="71"/>
      <c r="AG30" s="71"/>
      <c r="AH30" s="71"/>
      <c r="AI30" s="71"/>
      <c r="AJ30" s="71"/>
      <c r="AK30" s="71" t="s">
        <v>1061</v>
      </c>
      <c r="AL30" s="71"/>
    </row>
    <row r="31" spans="2:41" s="1" customFormat="1" ht="12.75" customHeight="1" x14ac:dyDescent="0.15">
      <c r="B31" s="97" t="s">
        <v>1064</v>
      </c>
      <c r="C31" s="97"/>
      <c r="D31" s="97"/>
      <c r="E31" s="97"/>
      <c r="F31" s="97"/>
      <c r="G31" s="97"/>
      <c r="H31" s="97"/>
      <c r="I31" s="97"/>
      <c r="J31" s="102">
        <v>852391991.75000203</v>
      </c>
      <c r="K31" s="102"/>
      <c r="L31" s="102"/>
      <c r="M31" s="102"/>
      <c r="N31" s="102"/>
      <c r="O31" s="102"/>
      <c r="P31" s="102"/>
      <c r="Q31" s="102"/>
      <c r="R31" s="102"/>
      <c r="S31" s="102"/>
      <c r="T31" s="95">
        <v>5.5896840222392101E-2</v>
      </c>
      <c r="U31" s="95"/>
      <c r="V31" s="95"/>
      <c r="W31" s="95"/>
      <c r="X31" s="95"/>
      <c r="Y31" s="95"/>
      <c r="Z31" s="95"/>
      <c r="AA31" s="95"/>
      <c r="AB31" s="95"/>
      <c r="AC31" s="93">
        <v>7868</v>
      </c>
      <c r="AD31" s="93"/>
      <c r="AE31" s="93"/>
      <c r="AF31" s="93"/>
      <c r="AG31" s="93"/>
      <c r="AH31" s="93"/>
      <c r="AI31" s="93"/>
      <c r="AJ31" s="93"/>
      <c r="AK31" s="95">
        <v>3.48412923338529E-2</v>
      </c>
      <c r="AL31" s="95"/>
    </row>
    <row r="32" spans="2:41" s="1" customFormat="1" ht="12.75" customHeight="1" x14ac:dyDescent="0.15">
      <c r="B32" s="97" t="s">
        <v>1065</v>
      </c>
      <c r="C32" s="97"/>
      <c r="D32" s="97"/>
      <c r="E32" s="97"/>
      <c r="F32" s="97"/>
      <c r="G32" s="97"/>
      <c r="H32" s="97"/>
      <c r="I32" s="97"/>
      <c r="J32" s="102">
        <v>2131873872.0899999</v>
      </c>
      <c r="K32" s="102"/>
      <c r="L32" s="102"/>
      <c r="M32" s="102"/>
      <c r="N32" s="102"/>
      <c r="O32" s="102"/>
      <c r="P32" s="102"/>
      <c r="Q32" s="102"/>
      <c r="R32" s="102"/>
      <c r="S32" s="102"/>
      <c r="T32" s="95">
        <v>0.13980071886627601</v>
      </c>
      <c r="U32" s="95"/>
      <c r="V32" s="95"/>
      <c r="W32" s="95"/>
      <c r="X32" s="95"/>
      <c r="Y32" s="95"/>
      <c r="Z32" s="95"/>
      <c r="AA32" s="95"/>
      <c r="AB32" s="95"/>
      <c r="AC32" s="93">
        <v>21904</v>
      </c>
      <c r="AD32" s="93"/>
      <c r="AE32" s="93"/>
      <c r="AF32" s="93"/>
      <c r="AG32" s="93"/>
      <c r="AH32" s="93"/>
      <c r="AI32" s="93"/>
      <c r="AJ32" s="93"/>
      <c r="AK32" s="95">
        <v>9.6995890605073007E-2</v>
      </c>
      <c r="AL32" s="95"/>
    </row>
    <row r="33" spans="2:38" s="1" customFormat="1" ht="12.75" customHeight="1" x14ac:dyDescent="0.15">
      <c r="B33" s="97" t="s">
        <v>1066</v>
      </c>
      <c r="C33" s="97"/>
      <c r="D33" s="97"/>
      <c r="E33" s="97"/>
      <c r="F33" s="97"/>
      <c r="G33" s="97"/>
      <c r="H33" s="97"/>
      <c r="I33" s="97"/>
      <c r="J33" s="102">
        <v>4757439076.7599802</v>
      </c>
      <c r="K33" s="102"/>
      <c r="L33" s="102"/>
      <c r="M33" s="102"/>
      <c r="N33" s="102"/>
      <c r="O33" s="102"/>
      <c r="P33" s="102"/>
      <c r="Q33" s="102"/>
      <c r="R33" s="102"/>
      <c r="S33" s="102"/>
      <c r="T33" s="95">
        <v>0.311975962368509</v>
      </c>
      <c r="U33" s="95"/>
      <c r="V33" s="95"/>
      <c r="W33" s="95"/>
      <c r="X33" s="95"/>
      <c r="Y33" s="95"/>
      <c r="Z33" s="95"/>
      <c r="AA33" s="95"/>
      <c r="AB33" s="95"/>
      <c r="AC33" s="93">
        <v>56448</v>
      </c>
      <c r="AD33" s="93"/>
      <c r="AE33" s="93"/>
      <c r="AF33" s="93"/>
      <c r="AG33" s="93"/>
      <c r="AH33" s="93"/>
      <c r="AI33" s="93"/>
      <c r="AJ33" s="93"/>
      <c r="AK33" s="95">
        <v>0.24996457418166401</v>
      </c>
      <c r="AL33" s="95"/>
    </row>
    <row r="34" spans="2:38" s="1" customFormat="1" ht="12.75" customHeight="1" x14ac:dyDescent="0.15">
      <c r="B34" s="97" t="s">
        <v>1067</v>
      </c>
      <c r="C34" s="97"/>
      <c r="D34" s="97"/>
      <c r="E34" s="97"/>
      <c r="F34" s="97"/>
      <c r="G34" s="97"/>
      <c r="H34" s="97"/>
      <c r="I34" s="97"/>
      <c r="J34" s="102">
        <v>2115336295.6800001</v>
      </c>
      <c r="K34" s="102"/>
      <c r="L34" s="102"/>
      <c r="M34" s="102"/>
      <c r="N34" s="102"/>
      <c r="O34" s="102"/>
      <c r="P34" s="102"/>
      <c r="Q34" s="102"/>
      <c r="R34" s="102"/>
      <c r="S34" s="102"/>
      <c r="T34" s="95">
        <v>0.138716243325442</v>
      </c>
      <c r="U34" s="95"/>
      <c r="V34" s="95"/>
      <c r="W34" s="95"/>
      <c r="X34" s="95"/>
      <c r="Y34" s="95"/>
      <c r="Z34" s="95"/>
      <c r="AA34" s="95"/>
      <c r="AB34" s="95"/>
      <c r="AC34" s="93">
        <v>29031</v>
      </c>
      <c r="AD34" s="93"/>
      <c r="AE34" s="93"/>
      <c r="AF34" s="93"/>
      <c r="AG34" s="93"/>
      <c r="AH34" s="93"/>
      <c r="AI34" s="93"/>
      <c r="AJ34" s="93"/>
      <c r="AK34" s="95">
        <v>0.12855586651551701</v>
      </c>
      <c r="AL34" s="95"/>
    </row>
    <row r="35" spans="2:38" s="1" customFormat="1" ht="12.75" customHeight="1" x14ac:dyDescent="0.15">
      <c r="B35" s="97" t="s">
        <v>1068</v>
      </c>
      <c r="C35" s="97"/>
      <c r="D35" s="97"/>
      <c r="E35" s="97"/>
      <c r="F35" s="97"/>
      <c r="G35" s="97"/>
      <c r="H35" s="97"/>
      <c r="I35" s="97"/>
      <c r="J35" s="102">
        <v>1305047831.76999</v>
      </c>
      <c r="K35" s="102"/>
      <c r="L35" s="102"/>
      <c r="M35" s="102"/>
      <c r="N35" s="102"/>
      <c r="O35" s="102"/>
      <c r="P35" s="102"/>
      <c r="Q35" s="102"/>
      <c r="R35" s="102"/>
      <c r="S35" s="102"/>
      <c r="T35" s="95">
        <v>8.5580402961389399E-2</v>
      </c>
      <c r="U35" s="95"/>
      <c r="V35" s="95"/>
      <c r="W35" s="95"/>
      <c r="X35" s="95"/>
      <c r="Y35" s="95"/>
      <c r="Z35" s="95"/>
      <c r="AA35" s="95"/>
      <c r="AB35" s="95"/>
      <c r="AC35" s="93">
        <v>19245</v>
      </c>
      <c r="AD35" s="93"/>
      <c r="AE35" s="93"/>
      <c r="AF35" s="93"/>
      <c r="AG35" s="93"/>
      <c r="AH35" s="93"/>
      <c r="AI35" s="93"/>
      <c r="AJ35" s="93"/>
      <c r="AK35" s="95">
        <v>8.5221234235510798E-2</v>
      </c>
      <c r="AL35" s="95"/>
    </row>
    <row r="36" spans="2:38" s="1" customFormat="1" ht="12.75" customHeight="1" x14ac:dyDescent="0.15">
      <c r="B36" s="97" t="s">
        <v>1069</v>
      </c>
      <c r="C36" s="97"/>
      <c r="D36" s="97"/>
      <c r="E36" s="97"/>
      <c r="F36" s="97"/>
      <c r="G36" s="97"/>
      <c r="H36" s="97"/>
      <c r="I36" s="97"/>
      <c r="J36" s="102">
        <v>2046026091.8900199</v>
      </c>
      <c r="K36" s="102"/>
      <c r="L36" s="102"/>
      <c r="M36" s="102"/>
      <c r="N36" s="102"/>
      <c r="O36" s="102"/>
      <c r="P36" s="102"/>
      <c r="Q36" s="102"/>
      <c r="R36" s="102"/>
      <c r="S36" s="102"/>
      <c r="T36" s="95">
        <v>0.134171126261313</v>
      </c>
      <c r="U36" s="95"/>
      <c r="V36" s="95"/>
      <c r="W36" s="95"/>
      <c r="X36" s="95"/>
      <c r="Y36" s="95"/>
      <c r="Z36" s="95"/>
      <c r="AA36" s="95"/>
      <c r="AB36" s="95"/>
      <c r="AC36" s="93">
        <v>36638</v>
      </c>
      <c r="AD36" s="93"/>
      <c r="AE36" s="93"/>
      <c r="AF36" s="93"/>
      <c r="AG36" s="93"/>
      <c r="AH36" s="93"/>
      <c r="AI36" s="93"/>
      <c r="AJ36" s="93"/>
      <c r="AK36" s="95">
        <v>0.162241391526144</v>
      </c>
      <c r="AL36" s="95"/>
    </row>
    <row r="37" spans="2:38" s="1" customFormat="1" ht="12.75" customHeight="1" x14ac:dyDescent="0.15">
      <c r="B37" s="97" t="s">
        <v>1070</v>
      </c>
      <c r="C37" s="97"/>
      <c r="D37" s="97"/>
      <c r="E37" s="97"/>
      <c r="F37" s="97"/>
      <c r="G37" s="97"/>
      <c r="H37" s="97"/>
      <c r="I37" s="97"/>
      <c r="J37" s="102">
        <v>812718280.65000105</v>
      </c>
      <c r="K37" s="102"/>
      <c r="L37" s="102"/>
      <c r="M37" s="102"/>
      <c r="N37" s="102"/>
      <c r="O37" s="102"/>
      <c r="P37" s="102"/>
      <c r="Q37" s="102"/>
      <c r="R37" s="102"/>
      <c r="S37" s="102"/>
      <c r="T37" s="95">
        <v>5.32951791182876E-2</v>
      </c>
      <c r="U37" s="95"/>
      <c r="V37" s="95"/>
      <c r="W37" s="95"/>
      <c r="X37" s="95"/>
      <c r="Y37" s="95"/>
      <c r="Z37" s="95"/>
      <c r="AA37" s="95"/>
      <c r="AB37" s="95"/>
      <c r="AC37" s="93">
        <v>17357</v>
      </c>
      <c r="AD37" s="93"/>
      <c r="AE37" s="93"/>
      <c r="AF37" s="93"/>
      <c r="AG37" s="93"/>
      <c r="AH37" s="93"/>
      <c r="AI37" s="93"/>
      <c r="AJ37" s="93"/>
      <c r="AK37" s="95">
        <v>7.6860741108119607E-2</v>
      </c>
      <c r="AL37" s="95"/>
    </row>
    <row r="38" spans="2:38" s="1" customFormat="1" ht="12.75" customHeight="1" x14ac:dyDescent="0.15">
      <c r="B38" s="97" t="s">
        <v>1071</v>
      </c>
      <c r="C38" s="97"/>
      <c r="D38" s="97"/>
      <c r="E38" s="97"/>
      <c r="F38" s="97"/>
      <c r="G38" s="97"/>
      <c r="H38" s="97"/>
      <c r="I38" s="97"/>
      <c r="J38" s="102">
        <v>309582108.31999999</v>
      </c>
      <c r="K38" s="102"/>
      <c r="L38" s="102"/>
      <c r="M38" s="102"/>
      <c r="N38" s="102"/>
      <c r="O38" s="102"/>
      <c r="P38" s="102"/>
      <c r="Q38" s="102"/>
      <c r="R38" s="102"/>
      <c r="S38" s="102"/>
      <c r="T38" s="95">
        <v>2.03012954274089E-2</v>
      </c>
      <c r="U38" s="95"/>
      <c r="V38" s="95"/>
      <c r="W38" s="95"/>
      <c r="X38" s="95"/>
      <c r="Y38" s="95"/>
      <c r="Z38" s="95"/>
      <c r="AA38" s="95"/>
      <c r="AB38" s="95"/>
      <c r="AC38" s="93">
        <v>7254</v>
      </c>
      <c r="AD38" s="93"/>
      <c r="AE38" s="93"/>
      <c r="AF38" s="93"/>
      <c r="AG38" s="93"/>
      <c r="AH38" s="93"/>
      <c r="AI38" s="93"/>
      <c r="AJ38" s="93"/>
      <c r="AK38" s="95">
        <v>3.2122360776533902E-2</v>
      </c>
      <c r="AL38" s="95"/>
    </row>
    <row r="39" spans="2:38" s="1" customFormat="1" ht="12.75" customHeight="1" x14ac:dyDescent="0.15">
      <c r="B39" s="97" t="s">
        <v>1072</v>
      </c>
      <c r="C39" s="97"/>
      <c r="D39" s="97"/>
      <c r="E39" s="97"/>
      <c r="F39" s="97"/>
      <c r="G39" s="97"/>
      <c r="H39" s="97"/>
      <c r="I39" s="97"/>
      <c r="J39" s="102">
        <v>78110114.890000105</v>
      </c>
      <c r="K39" s="102"/>
      <c r="L39" s="102"/>
      <c r="M39" s="102"/>
      <c r="N39" s="102"/>
      <c r="O39" s="102"/>
      <c r="P39" s="102"/>
      <c r="Q39" s="102"/>
      <c r="R39" s="102"/>
      <c r="S39" s="102"/>
      <c r="T39" s="95">
        <v>5.1221839881381197E-3</v>
      </c>
      <c r="U39" s="95"/>
      <c r="V39" s="95"/>
      <c r="W39" s="95"/>
      <c r="X39" s="95"/>
      <c r="Y39" s="95"/>
      <c r="Z39" s="95"/>
      <c r="AA39" s="95"/>
      <c r="AB39" s="95"/>
      <c r="AC39" s="93">
        <v>2111</v>
      </c>
      <c r="AD39" s="93"/>
      <c r="AE39" s="93"/>
      <c r="AF39" s="93"/>
      <c r="AG39" s="93"/>
      <c r="AH39" s="93"/>
      <c r="AI39" s="93"/>
      <c r="AJ39" s="93"/>
      <c r="AK39" s="95">
        <v>9.3479878135184907E-3</v>
      </c>
      <c r="AL39" s="95"/>
    </row>
    <row r="40" spans="2:38" s="1" customFormat="1" ht="12.75" customHeight="1" x14ac:dyDescent="0.15">
      <c r="B40" s="97" t="s">
        <v>1073</v>
      </c>
      <c r="C40" s="97"/>
      <c r="D40" s="97"/>
      <c r="E40" s="97"/>
      <c r="F40" s="97"/>
      <c r="G40" s="97"/>
      <c r="H40" s="97"/>
      <c r="I40" s="97"/>
      <c r="J40" s="102">
        <v>51903915.82</v>
      </c>
      <c r="K40" s="102"/>
      <c r="L40" s="102"/>
      <c r="M40" s="102"/>
      <c r="N40" s="102"/>
      <c r="O40" s="102"/>
      <c r="P40" s="102"/>
      <c r="Q40" s="102"/>
      <c r="R40" s="102"/>
      <c r="S40" s="102"/>
      <c r="T40" s="95">
        <v>3.4036745037345898E-3</v>
      </c>
      <c r="U40" s="95"/>
      <c r="V40" s="95"/>
      <c r="W40" s="95"/>
      <c r="X40" s="95"/>
      <c r="Y40" s="95"/>
      <c r="Z40" s="95"/>
      <c r="AA40" s="95"/>
      <c r="AB40" s="95"/>
      <c r="AC40" s="93">
        <v>1836</v>
      </c>
      <c r="AD40" s="93"/>
      <c r="AE40" s="93"/>
      <c r="AF40" s="93"/>
      <c r="AG40" s="93"/>
      <c r="AH40" s="93"/>
      <c r="AI40" s="93"/>
      <c r="AJ40" s="93"/>
      <c r="AK40" s="95">
        <v>8.1302253082046194E-3</v>
      </c>
      <c r="AL40" s="95"/>
    </row>
    <row r="41" spans="2:38" s="1" customFormat="1" ht="12.75" customHeight="1" x14ac:dyDescent="0.15">
      <c r="B41" s="97" t="s">
        <v>1074</v>
      </c>
      <c r="C41" s="97"/>
      <c r="D41" s="97"/>
      <c r="E41" s="97"/>
      <c r="F41" s="97"/>
      <c r="G41" s="97"/>
      <c r="H41" s="97"/>
      <c r="I41" s="97"/>
      <c r="J41" s="102">
        <v>150198129.69</v>
      </c>
      <c r="K41" s="102"/>
      <c r="L41" s="102"/>
      <c r="M41" s="102"/>
      <c r="N41" s="102"/>
      <c r="O41" s="102"/>
      <c r="P41" s="102"/>
      <c r="Q41" s="102"/>
      <c r="R41" s="102"/>
      <c r="S41" s="102"/>
      <c r="T41" s="95">
        <v>9.8494600351036708E-3</v>
      </c>
      <c r="U41" s="95"/>
      <c r="V41" s="95"/>
      <c r="W41" s="95"/>
      <c r="X41" s="95"/>
      <c r="Y41" s="95"/>
      <c r="Z41" s="95"/>
      <c r="AA41" s="95"/>
      <c r="AB41" s="95"/>
      <c r="AC41" s="93">
        <v>6932</v>
      </c>
      <c r="AD41" s="93"/>
      <c r="AE41" s="93"/>
      <c r="AF41" s="93"/>
      <c r="AG41" s="93"/>
      <c r="AH41" s="93"/>
      <c r="AI41" s="93"/>
      <c r="AJ41" s="93"/>
      <c r="AK41" s="95">
        <v>3.0696471588493701E-2</v>
      </c>
      <c r="AL41" s="95"/>
    </row>
    <row r="42" spans="2:38" s="1" customFormat="1" ht="12.75" customHeight="1" x14ac:dyDescent="0.15">
      <c r="B42" s="97" t="s">
        <v>1075</v>
      </c>
      <c r="C42" s="97"/>
      <c r="D42" s="97"/>
      <c r="E42" s="97"/>
      <c r="F42" s="97"/>
      <c r="G42" s="97"/>
      <c r="H42" s="97"/>
      <c r="I42" s="97"/>
      <c r="J42" s="102">
        <v>267842024.859999</v>
      </c>
      <c r="K42" s="102"/>
      <c r="L42" s="102"/>
      <c r="M42" s="102"/>
      <c r="N42" s="102"/>
      <c r="O42" s="102"/>
      <c r="P42" s="102"/>
      <c r="Q42" s="102"/>
      <c r="R42" s="102"/>
      <c r="S42" s="102"/>
      <c r="T42" s="95">
        <v>1.7564128961024199E-2</v>
      </c>
      <c r="U42" s="95"/>
      <c r="V42" s="95"/>
      <c r="W42" s="95"/>
      <c r="X42" s="95"/>
      <c r="Y42" s="95"/>
      <c r="Z42" s="95"/>
      <c r="AA42" s="95"/>
      <c r="AB42" s="95"/>
      <c r="AC42" s="93">
        <v>6658</v>
      </c>
      <c r="AD42" s="93"/>
      <c r="AE42" s="93"/>
      <c r="AF42" s="93"/>
      <c r="AG42" s="93"/>
      <c r="AH42" s="93"/>
      <c r="AI42" s="93"/>
      <c r="AJ42" s="93"/>
      <c r="AK42" s="95">
        <v>2.9483137310471901E-2</v>
      </c>
      <c r="AL42" s="95"/>
    </row>
    <row r="43" spans="2:38" s="1" customFormat="1" ht="12.75" customHeight="1" x14ac:dyDescent="0.15">
      <c r="B43" s="97" t="s">
        <v>1076</v>
      </c>
      <c r="C43" s="97"/>
      <c r="D43" s="97"/>
      <c r="E43" s="97"/>
      <c r="F43" s="97"/>
      <c r="G43" s="97"/>
      <c r="H43" s="97"/>
      <c r="I43" s="97"/>
      <c r="J43" s="102">
        <v>185019898.97999999</v>
      </c>
      <c r="K43" s="102"/>
      <c r="L43" s="102"/>
      <c r="M43" s="102"/>
      <c r="N43" s="102"/>
      <c r="O43" s="102"/>
      <c r="P43" s="102"/>
      <c r="Q43" s="102"/>
      <c r="R43" s="102"/>
      <c r="S43" s="102"/>
      <c r="T43" s="95">
        <v>1.21329480231454E-2</v>
      </c>
      <c r="U43" s="95"/>
      <c r="V43" s="95"/>
      <c r="W43" s="95"/>
      <c r="X43" s="95"/>
      <c r="Y43" s="95"/>
      <c r="Z43" s="95"/>
      <c r="AA43" s="95"/>
      <c r="AB43" s="95"/>
      <c r="AC43" s="93">
        <v>4466</v>
      </c>
      <c r="AD43" s="93"/>
      <c r="AE43" s="93"/>
      <c r="AF43" s="93"/>
      <c r="AG43" s="93"/>
      <c r="AH43" s="93"/>
      <c r="AI43" s="93"/>
      <c r="AJ43" s="93"/>
      <c r="AK43" s="95">
        <v>1.97764630862973E-2</v>
      </c>
      <c r="AL43" s="95"/>
    </row>
    <row r="44" spans="2:38" s="1" customFormat="1" ht="12.75" customHeight="1" x14ac:dyDescent="0.15">
      <c r="B44" s="97" t="s">
        <v>1077</v>
      </c>
      <c r="C44" s="97"/>
      <c r="D44" s="97"/>
      <c r="E44" s="97"/>
      <c r="F44" s="97"/>
      <c r="G44" s="97"/>
      <c r="H44" s="97"/>
      <c r="I44" s="97"/>
      <c r="J44" s="102">
        <v>30029182.140000101</v>
      </c>
      <c r="K44" s="102"/>
      <c r="L44" s="102"/>
      <c r="M44" s="102"/>
      <c r="N44" s="102"/>
      <c r="O44" s="102"/>
      <c r="P44" s="102"/>
      <c r="Q44" s="102"/>
      <c r="R44" s="102"/>
      <c r="S44" s="102"/>
      <c r="T44" s="95">
        <v>1.9692071398307899E-3</v>
      </c>
      <c r="U44" s="95"/>
      <c r="V44" s="95"/>
      <c r="W44" s="95"/>
      <c r="X44" s="95"/>
      <c r="Y44" s="95"/>
      <c r="Z44" s="95"/>
      <c r="AA44" s="95"/>
      <c r="AB44" s="95"/>
      <c r="AC44" s="93">
        <v>925</v>
      </c>
      <c r="AD44" s="93"/>
      <c r="AE44" s="93"/>
      <c r="AF44" s="93"/>
      <c r="AG44" s="93"/>
      <c r="AH44" s="93"/>
      <c r="AI44" s="93"/>
      <c r="AJ44" s="93"/>
      <c r="AK44" s="95">
        <v>4.0961102451466599E-3</v>
      </c>
      <c r="AL44" s="95"/>
    </row>
    <row r="45" spans="2:38" s="1" customFormat="1" ht="12.75" customHeight="1" x14ac:dyDescent="0.15">
      <c r="B45" s="97" t="s">
        <v>1078</v>
      </c>
      <c r="C45" s="97"/>
      <c r="D45" s="97"/>
      <c r="E45" s="97"/>
      <c r="F45" s="97"/>
      <c r="G45" s="97"/>
      <c r="H45" s="97"/>
      <c r="I45" s="97"/>
      <c r="J45" s="102">
        <v>17824859.809999999</v>
      </c>
      <c r="K45" s="102"/>
      <c r="L45" s="102"/>
      <c r="M45" s="102"/>
      <c r="N45" s="102"/>
      <c r="O45" s="102"/>
      <c r="P45" s="102"/>
      <c r="Q45" s="102"/>
      <c r="R45" s="102"/>
      <c r="S45" s="102"/>
      <c r="T45" s="95">
        <v>1.1688910154359199E-3</v>
      </c>
      <c r="U45" s="95"/>
      <c r="V45" s="95"/>
      <c r="W45" s="95"/>
      <c r="X45" s="95"/>
      <c r="Y45" s="95"/>
      <c r="Z45" s="95"/>
      <c r="AA45" s="95"/>
      <c r="AB45" s="95"/>
      <c r="AC45" s="93">
        <v>433</v>
      </c>
      <c r="AD45" s="93"/>
      <c r="AE45" s="93"/>
      <c r="AF45" s="93"/>
      <c r="AG45" s="93"/>
      <c r="AH45" s="93"/>
      <c r="AI45" s="93"/>
      <c r="AJ45" s="93"/>
      <c r="AK45" s="95">
        <v>1.91742241745784E-3</v>
      </c>
      <c r="AL45" s="95"/>
    </row>
    <row r="46" spans="2:38" s="1" customFormat="1" ht="12.75" customHeight="1" x14ac:dyDescent="0.15">
      <c r="B46" s="97" t="s">
        <v>1079</v>
      </c>
      <c r="C46" s="97"/>
      <c r="D46" s="97"/>
      <c r="E46" s="97"/>
      <c r="F46" s="97"/>
      <c r="G46" s="97"/>
      <c r="H46" s="97"/>
      <c r="I46" s="97"/>
      <c r="J46" s="102">
        <v>17218915</v>
      </c>
      <c r="K46" s="102"/>
      <c r="L46" s="102"/>
      <c r="M46" s="102"/>
      <c r="N46" s="102"/>
      <c r="O46" s="102"/>
      <c r="P46" s="102"/>
      <c r="Q46" s="102"/>
      <c r="R46" s="102"/>
      <c r="S46" s="102"/>
      <c r="T46" s="95">
        <v>1.1291553063302799E-3</v>
      </c>
      <c r="U46" s="95"/>
      <c r="V46" s="95"/>
      <c r="W46" s="95"/>
      <c r="X46" s="95"/>
      <c r="Y46" s="95"/>
      <c r="Z46" s="95"/>
      <c r="AA46" s="95"/>
      <c r="AB46" s="95"/>
      <c r="AC46" s="93">
        <v>537</v>
      </c>
      <c r="AD46" s="93"/>
      <c r="AE46" s="93"/>
      <c r="AF46" s="93"/>
      <c r="AG46" s="93"/>
      <c r="AH46" s="93"/>
      <c r="AI46" s="93"/>
      <c r="AJ46" s="93"/>
      <c r="AK46" s="95">
        <v>2.3779580558310901E-3</v>
      </c>
      <c r="AL46" s="95"/>
    </row>
    <row r="47" spans="2:38" s="1" customFormat="1" ht="12.75" customHeight="1" x14ac:dyDescent="0.15">
      <c r="B47" s="97" t="s">
        <v>1080</v>
      </c>
      <c r="C47" s="97"/>
      <c r="D47" s="97"/>
      <c r="E47" s="97"/>
      <c r="F47" s="97"/>
      <c r="G47" s="97"/>
      <c r="H47" s="97"/>
      <c r="I47" s="97"/>
      <c r="J47" s="102">
        <v>64236037.5</v>
      </c>
      <c r="K47" s="102"/>
      <c r="L47" s="102"/>
      <c r="M47" s="102"/>
      <c r="N47" s="102"/>
      <c r="O47" s="102"/>
      <c r="P47" s="102"/>
      <c r="Q47" s="102"/>
      <c r="R47" s="102"/>
      <c r="S47" s="102"/>
      <c r="T47" s="95">
        <v>4.2123712557240603E-3</v>
      </c>
      <c r="U47" s="95"/>
      <c r="V47" s="95"/>
      <c r="W47" s="95"/>
      <c r="X47" s="95"/>
      <c r="Y47" s="95"/>
      <c r="Z47" s="95"/>
      <c r="AA47" s="95"/>
      <c r="AB47" s="95"/>
      <c r="AC47" s="93">
        <v>2350</v>
      </c>
      <c r="AD47" s="93"/>
      <c r="AE47" s="93"/>
      <c r="AF47" s="93"/>
      <c r="AG47" s="93"/>
      <c r="AH47" s="93"/>
      <c r="AI47" s="93"/>
      <c r="AJ47" s="93"/>
      <c r="AK47" s="95">
        <v>1.04063341363185E-2</v>
      </c>
      <c r="AL47" s="95"/>
    </row>
    <row r="48" spans="2:38" s="1" customFormat="1" ht="12.75" customHeight="1" x14ac:dyDescent="0.15">
      <c r="B48" s="97" t="s">
        <v>1081</v>
      </c>
      <c r="C48" s="97"/>
      <c r="D48" s="97"/>
      <c r="E48" s="97"/>
      <c r="F48" s="97"/>
      <c r="G48" s="97"/>
      <c r="H48" s="97"/>
      <c r="I48" s="97"/>
      <c r="J48" s="102">
        <v>37988371.040000103</v>
      </c>
      <c r="K48" s="102"/>
      <c r="L48" s="102"/>
      <c r="M48" s="102"/>
      <c r="N48" s="102"/>
      <c r="O48" s="102"/>
      <c r="P48" s="102"/>
      <c r="Q48" s="102"/>
      <c r="R48" s="102"/>
      <c r="S48" s="102"/>
      <c r="T48" s="95">
        <v>2.4911424871230099E-3</v>
      </c>
      <c r="U48" s="95"/>
      <c r="V48" s="95"/>
      <c r="W48" s="95"/>
      <c r="X48" s="95"/>
      <c r="Y48" s="95"/>
      <c r="Z48" s="95"/>
      <c r="AA48" s="95"/>
      <c r="AB48" s="95"/>
      <c r="AC48" s="93">
        <v>2148</v>
      </c>
      <c r="AD48" s="93"/>
      <c r="AE48" s="93"/>
      <c r="AF48" s="93"/>
      <c r="AG48" s="93"/>
      <c r="AH48" s="93"/>
      <c r="AI48" s="93"/>
      <c r="AJ48" s="93"/>
      <c r="AK48" s="95">
        <v>9.5118322233243603E-3</v>
      </c>
      <c r="AL48" s="95"/>
    </row>
    <row r="49" spans="2:41" s="1" customFormat="1" ht="12.75" customHeight="1" x14ac:dyDescent="0.15">
      <c r="B49" s="97" t="s">
        <v>1082</v>
      </c>
      <c r="C49" s="97"/>
      <c r="D49" s="97"/>
      <c r="E49" s="97"/>
      <c r="F49" s="97"/>
      <c r="G49" s="97"/>
      <c r="H49" s="97"/>
      <c r="I49" s="97"/>
      <c r="J49" s="102">
        <v>12159456.77</v>
      </c>
      <c r="K49" s="102"/>
      <c r="L49" s="102"/>
      <c r="M49" s="102"/>
      <c r="N49" s="102"/>
      <c r="O49" s="102"/>
      <c r="P49" s="102"/>
      <c r="Q49" s="102"/>
      <c r="R49" s="102"/>
      <c r="S49" s="102"/>
      <c r="T49" s="95">
        <v>7.9737400027464695E-4</v>
      </c>
      <c r="U49" s="95"/>
      <c r="V49" s="95"/>
      <c r="W49" s="95"/>
      <c r="X49" s="95"/>
      <c r="Y49" s="95"/>
      <c r="Z49" s="95"/>
      <c r="AA49" s="95"/>
      <c r="AB49" s="95"/>
      <c r="AC49" s="93">
        <v>1256</v>
      </c>
      <c r="AD49" s="93"/>
      <c r="AE49" s="93"/>
      <c r="AF49" s="93"/>
      <c r="AG49" s="93"/>
      <c r="AH49" s="93"/>
      <c r="AI49" s="93"/>
      <c r="AJ49" s="93"/>
      <c r="AK49" s="95">
        <v>5.56185347881536E-3</v>
      </c>
      <c r="AL49" s="95"/>
    </row>
    <row r="50" spans="2:41" s="1" customFormat="1" ht="12.75" customHeight="1" x14ac:dyDescent="0.15">
      <c r="B50" s="97" t="s">
        <v>1083</v>
      </c>
      <c r="C50" s="97"/>
      <c r="D50" s="97"/>
      <c r="E50" s="97"/>
      <c r="F50" s="97"/>
      <c r="G50" s="97"/>
      <c r="H50" s="97"/>
      <c r="I50" s="97"/>
      <c r="J50" s="102">
        <v>3571356.59</v>
      </c>
      <c r="K50" s="102"/>
      <c r="L50" s="102"/>
      <c r="M50" s="102"/>
      <c r="N50" s="102"/>
      <c r="O50" s="102"/>
      <c r="P50" s="102"/>
      <c r="Q50" s="102"/>
      <c r="R50" s="102"/>
      <c r="S50" s="102"/>
      <c r="T50" s="95">
        <v>2.34196884321463E-4</v>
      </c>
      <c r="U50" s="95"/>
      <c r="V50" s="95"/>
      <c r="W50" s="95"/>
      <c r="X50" s="95"/>
      <c r="Y50" s="95"/>
      <c r="Z50" s="95"/>
      <c r="AA50" s="95"/>
      <c r="AB50" s="95"/>
      <c r="AC50" s="93">
        <v>196</v>
      </c>
      <c r="AD50" s="93"/>
      <c r="AE50" s="93"/>
      <c r="AF50" s="93"/>
      <c r="AG50" s="93"/>
      <c r="AH50" s="93"/>
      <c r="AI50" s="93"/>
      <c r="AJ50" s="93"/>
      <c r="AK50" s="95">
        <v>8.6793254924188805E-4</v>
      </c>
      <c r="AL50" s="95"/>
    </row>
    <row r="51" spans="2:41" s="1" customFormat="1" ht="12.75" customHeight="1" x14ac:dyDescent="0.15">
      <c r="B51" s="97" t="s">
        <v>1084</v>
      </c>
      <c r="C51" s="97"/>
      <c r="D51" s="97"/>
      <c r="E51" s="97"/>
      <c r="F51" s="97"/>
      <c r="G51" s="97"/>
      <c r="H51" s="97"/>
      <c r="I51" s="97"/>
      <c r="J51" s="102">
        <v>391657.8</v>
      </c>
      <c r="K51" s="102"/>
      <c r="L51" s="102"/>
      <c r="M51" s="102"/>
      <c r="N51" s="102"/>
      <c r="O51" s="102"/>
      <c r="P51" s="102"/>
      <c r="Q51" s="102"/>
      <c r="R51" s="102"/>
      <c r="S51" s="102"/>
      <c r="T51" s="95">
        <v>2.5683527860822999E-5</v>
      </c>
      <c r="U51" s="95"/>
      <c r="V51" s="95"/>
      <c r="W51" s="95"/>
      <c r="X51" s="95"/>
      <c r="Y51" s="95"/>
      <c r="Z51" s="95"/>
      <c r="AA51" s="95"/>
      <c r="AB51" s="95"/>
      <c r="AC51" s="93">
        <v>31</v>
      </c>
      <c r="AD51" s="93"/>
      <c r="AE51" s="93"/>
      <c r="AF51" s="93"/>
      <c r="AG51" s="93"/>
      <c r="AH51" s="93"/>
      <c r="AI51" s="93"/>
      <c r="AJ51" s="93"/>
      <c r="AK51" s="95">
        <v>1.37275046053564E-4</v>
      </c>
      <c r="AL51" s="95"/>
    </row>
    <row r="52" spans="2:41" s="1" customFormat="1" ht="12.75" customHeight="1" x14ac:dyDescent="0.15">
      <c r="B52" s="97" t="s">
        <v>1085</v>
      </c>
      <c r="C52" s="97"/>
      <c r="D52" s="97"/>
      <c r="E52" s="97"/>
      <c r="F52" s="97"/>
      <c r="G52" s="97"/>
      <c r="H52" s="97"/>
      <c r="I52" s="97"/>
      <c r="J52" s="102">
        <v>493848.61</v>
      </c>
      <c r="K52" s="102"/>
      <c r="L52" s="102"/>
      <c r="M52" s="102"/>
      <c r="N52" s="102"/>
      <c r="O52" s="102"/>
      <c r="P52" s="102"/>
      <c r="Q52" s="102"/>
      <c r="R52" s="102"/>
      <c r="S52" s="102"/>
      <c r="T52" s="95">
        <v>3.2384838330715503E-5</v>
      </c>
      <c r="U52" s="95"/>
      <c r="V52" s="95"/>
      <c r="W52" s="95"/>
      <c r="X52" s="95"/>
      <c r="Y52" s="95"/>
      <c r="Z52" s="95"/>
      <c r="AA52" s="95"/>
      <c r="AB52" s="95"/>
      <c r="AC52" s="93">
        <v>32</v>
      </c>
      <c r="AD52" s="93"/>
      <c r="AE52" s="93"/>
      <c r="AF52" s="93"/>
      <c r="AG52" s="93"/>
      <c r="AH52" s="93"/>
      <c r="AI52" s="93"/>
      <c r="AJ52" s="93"/>
      <c r="AK52" s="95">
        <v>1.4170327334561399E-4</v>
      </c>
      <c r="AL52" s="95"/>
    </row>
    <row r="53" spans="2:41" s="1" customFormat="1" ht="12.75" customHeight="1" x14ac:dyDescent="0.15">
      <c r="B53" s="97" t="s">
        <v>1086</v>
      </c>
      <c r="C53" s="97"/>
      <c r="D53" s="97"/>
      <c r="E53" s="97"/>
      <c r="F53" s="97"/>
      <c r="G53" s="97"/>
      <c r="H53" s="97"/>
      <c r="I53" s="97"/>
      <c r="J53" s="102">
        <v>1415726.01</v>
      </c>
      <c r="K53" s="102"/>
      <c r="L53" s="102"/>
      <c r="M53" s="102"/>
      <c r="N53" s="102"/>
      <c r="O53" s="102"/>
      <c r="P53" s="102"/>
      <c r="Q53" s="102"/>
      <c r="R53" s="102"/>
      <c r="S53" s="102"/>
      <c r="T53" s="95">
        <v>9.2838284903624504E-5</v>
      </c>
      <c r="U53" s="95"/>
      <c r="V53" s="95"/>
      <c r="W53" s="95"/>
      <c r="X53" s="95"/>
      <c r="Y53" s="95"/>
      <c r="Z53" s="95"/>
      <c r="AA53" s="95"/>
      <c r="AB53" s="95"/>
      <c r="AC53" s="93">
        <v>114</v>
      </c>
      <c r="AD53" s="93"/>
      <c r="AE53" s="93"/>
      <c r="AF53" s="93"/>
      <c r="AG53" s="93"/>
      <c r="AH53" s="93"/>
      <c r="AI53" s="93"/>
      <c r="AJ53" s="93"/>
      <c r="AK53" s="95">
        <v>5.0481791129375103E-4</v>
      </c>
      <c r="AL53" s="95"/>
    </row>
    <row r="54" spans="2:41" s="1" customFormat="1" ht="12.75" customHeight="1" x14ac:dyDescent="0.15">
      <c r="B54" s="97" t="s">
        <v>1087</v>
      </c>
      <c r="C54" s="97"/>
      <c r="D54" s="97"/>
      <c r="E54" s="97"/>
      <c r="F54" s="97"/>
      <c r="G54" s="97"/>
      <c r="H54" s="97"/>
      <c r="I54" s="97"/>
      <c r="J54" s="102">
        <v>170742.16</v>
      </c>
      <c r="K54" s="102"/>
      <c r="L54" s="102"/>
      <c r="M54" s="102"/>
      <c r="N54" s="102"/>
      <c r="O54" s="102"/>
      <c r="P54" s="102"/>
      <c r="Q54" s="102"/>
      <c r="R54" s="102"/>
      <c r="S54" s="102"/>
      <c r="T54" s="95">
        <v>1.11966645969443E-5</v>
      </c>
      <c r="U54" s="95"/>
      <c r="V54" s="95"/>
      <c r="W54" s="95"/>
      <c r="X54" s="95"/>
      <c r="Y54" s="95"/>
      <c r="Z54" s="95"/>
      <c r="AA54" s="95"/>
      <c r="AB54" s="95"/>
      <c r="AC54" s="93">
        <v>16</v>
      </c>
      <c r="AD54" s="93"/>
      <c r="AE54" s="93"/>
      <c r="AF54" s="93"/>
      <c r="AG54" s="93"/>
      <c r="AH54" s="93"/>
      <c r="AI54" s="93"/>
      <c r="AJ54" s="93"/>
      <c r="AK54" s="95">
        <v>7.0851636672807102E-5</v>
      </c>
      <c r="AL54" s="95"/>
    </row>
    <row r="55" spans="2:41" s="1" customFormat="1" ht="12.75" customHeight="1" x14ac:dyDescent="0.15">
      <c r="B55" s="97" t="s">
        <v>1088</v>
      </c>
      <c r="C55" s="97"/>
      <c r="D55" s="97"/>
      <c r="E55" s="97"/>
      <c r="F55" s="97"/>
      <c r="G55" s="97"/>
      <c r="H55" s="97"/>
      <c r="I55" s="97"/>
      <c r="J55" s="102">
        <v>200856.69</v>
      </c>
      <c r="K55" s="102"/>
      <c r="L55" s="102"/>
      <c r="M55" s="102"/>
      <c r="N55" s="102"/>
      <c r="O55" s="102"/>
      <c r="P55" s="102"/>
      <c r="Q55" s="102"/>
      <c r="R55" s="102"/>
      <c r="S55" s="102"/>
      <c r="T55" s="95">
        <v>1.3171468546388399E-5</v>
      </c>
      <c r="U55" s="95"/>
      <c r="V55" s="95"/>
      <c r="W55" s="95"/>
      <c r="X55" s="95"/>
      <c r="Y55" s="95"/>
      <c r="Z55" s="95"/>
      <c r="AA55" s="95"/>
      <c r="AB55" s="95"/>
      <c r="AC55" s="93">
        <v>20</v>
      </c>
      <c r="AD55" s="93"/>
      <c r="AE55" s="93"/>
      <c r="AF55" s="93"/>
      <c r="AG55" s="93"/>
      <c r="AH55" s="93"/>
      <c r="AI55" s="93"/>
      <c r="AJ55" s="93"/>
      <c r="AK55" s="95">
        <v>8.8564545841008895E-5</v>
      </c>
      <c r="AL55" s="95"/>
    </row>
    <row r="56" spans="2:41" s="1" customFormat="1" ht="12.75" customHeight="1" x14ac:dyDescent="0.15">
      <c r="B56" s="97" t="s">
        <v>1089</v>
      </c>
      <c r="C56" s="97"/>
      <c r="D56" s="97"/>
      <c r="E56" s="97"/>
      <c r="F56" s="97"/>
      <c r="G56" s="97"/>
      <c r="H56" s="97"/>
      <c r="I56" s="97"/>
      <c r="J56" s="102">
        <v>83093.91</v>
      </c>
      <c r="K56" s="102"/>
      <c r="L56" s="102"/>
      <c r="M56" s="102"/>
      <c r="N56" s="102"/>
      <c r="O56" s="102"/>
      <c r="P56" s="102"/>
      <c r="Q56" s="102"/>
      <c r="R56" s="102"/>
      <c r="S56" s="102"/>
      <c r="T56" s="95">
        <v>5.4490035754419299E-6</v>
      </c>
      <c r="U56" s="95"/>
      <c r="V56" s="95"/>
      <c r="W56" s="95"/>
      <c r="X56" s="95"/>
      <c r="Y56" s="95"/>
      <c r="Z56" s="95"/>
      <c r="AA56" s="95"/>
      <c r="AB56" s="95"/>
      <c r="AC56" s="93">
        <v>6</v>
      </c>
      <c r="AD56" s="93"/>
      <c r="AE56" s="93"/>
      <c r="AF56" s="93"/>
      <c r="AG56" s="93"/>
      <c r="AH56" s="93"/>
      <c r="AI56" s="93"/>
      <c r="AJ56" s="93"/>
      <c r="AK56" s="95">
        <v>2.6569363752302699E-5</v>
      </c>
      <c r="AL56" s="95"/>
    </row>
    <row r="57" spans="2:41" s="1" customFormat="1" ht="12.75" customHeight="1" x14ac:dyDescent="0.15">
      <c r="B57" s="97" t="s">
        <v>1090</v>
      </c>
      <c r="C57" s="97"/>
      <c r="D57" s="97"/>
      <c r="E57" s="97"/>
      <c r="F57" s="97"/>
      <c r="G57" s="97"/>
      <c r="H57" s="97"/>
      <c r="I57" s="97"/>
      <c r="J57" s="102">
        <v>5597.32</v>
      </c>
      <c r="K57" s="102"/>
      <c r="L57" s="102"/>
      <c r="M57" s="102"/>
      <c r="N57" s="102"/>
      <c r="O57" s="102"/>
      <c r="P57" s="102"/>
      <c r="Q57" s="102"/>
      <c r="R57" s="102"/>
      <c r="S57" s="102"/>
      <c r="T57" s="95">
        <v>3.6705237114118898E-7</v>
      </c>
      <c r="U57" s="95"/>
      <c r="V57" s="95"/>
      <c r="W57" s="95"/>
      <c r="X57" s="95"/>
      <c r="Y57" s="95"/>
      <c r="Z57" s="95"/>
      <c r="AA57" s="95"/>
      <c r="AB57" s="95"/>
      <c r="AC57" s="93">
        <v>4</v>
      </c>
      <c r="AD57" s="93"/>
      <c r="AE57" s="93"/>
      <c r="AF57" s="93"/>
      <c r="AG57" s="93"/>
      <c r="AH57" s="93"/>
      <c r="AI57" s="93"/>
      <c r="AJ57" s="93"/>
      <c r="AK57" s="95">
        <v>1.7712909168201799E-5</v>
      </c>
      <c r="AL57" s="95"/>
    </row>
    <row r="58" spans="2:41" s="1" customFormat="1" ht="12.75" customHeight="1" x14ac:dyDescent="0.15">
      <c r="B58" s="97" t="s">
        <v>1091</v>
      </c>
      <c r="C58" s="97"/>
      <c r="D58" s="97"/>
      <c r="E58" s="97"/>
      <c r="F58" s="97"/>
      <c r="G58" s="97"/>
      <c r="H58" s="97"/>
      <c r="I58" s="97"/>
      <c r="J58" s="102">
        <v>55660.15</v>
      </c>
      <c r="K58" s="102"/>
      <c r="L58" s="102"/>
      <c r="M58" s="102"/>
      <c r="N58" s="102"/>
      <c r="O58" s="102"/>
      <c r="P58" s="102"/>
      <c r="Q58" s="102"/>
      <c r="R58" s="102"/>
      <c r="S58" s="102"/>
      <c r="T58" s="95">
        <v>3.6499950039615899E-6</v>
      </c>
      <c r="U58" s="95"/>
      <c r="V58" s="95"/>
      <c r="W58" s="95"/>
      <c r="X58" s="95"/>
      <c r="Y58" s="95"/>
      <c r="Z58" s="95"/>
      <c r="AA58" s="95"/>
      <c r="AB58" s="95"/>
      <c r="AC58" s="93">
        <v>6</v>
      </c>
      <c r="AD58" s="93"/>
      <c r="AE58" s="93"/>
      <c r="AF58" s="93"/>
      <c r="AG58" s="93"/>
      <c r="AH58" s="93"/>
      <c r="AI58" s="93"/>
      <c r="AJ58" s="93"/>
      <c r="AK58" s="95">
        <v>2.6569363752302699E-5</v>
      </c>
      <c r="AL58" s="95"/>
    </row>
    <row r="59" spans="2:41" s="1" customFormat="1" ht="12.75" customHeight="1" x14ac:dyDescent="0.15">
      <c r="B59" s="97" t="s">
        <v>1092</v>
      </c>
      <c r="C59" s="97"/>
      <c r="D59" s="97"/>
      <c r="E59" s="97"/>
      <c r="F59" s="97"/>
      <c r="G59" s="97"/>
      <c r="H59" s="97"/>
      <c r="I59" s="97"/>
      <c r="J59" s="102">
        <v>42042.74</v>
      </c>
      <c r="K59" s="102"/>
      <c r="L59" s="102"/>
      <c r="M59" s="102"/>
      <c r="N59" s="102"/>
      <c r="O59" s="102"/>
      <c r="P59" s="102"/>
      <c r="Q59" s="102"/>
      <c r="R59" s="102"/>
      <c r="S59" s="102"/>
      <c r="T59" s="95">
        <v>2.7570136076323202E-6</v>
      </c>
      <c r="U59" s="95"/>
      <c r="V59" s="95"/>
      <c r="W59" s="95"/>
      <c r="X59" s="95"/>
      <c r="Y59" s="95"/>
      <c r="Z59" s="95"/>
      <c r="AA59" s="95"/>
      <c r="AB59" s="95"/>
      <c r="AC59" s="93">
        <v>2</v>
      </c>
      <c r="AD59" s="93"/>
      <c r="AE59" s="93"/>
      <c r="AF59" s="93"/>
      <c r="AG59" s="93"/>
      <c r="AH59" s="93"/>
      <c r="AI59" s="93"/>
      <c r="AJ59" s="93"/>
      <c r="AK59" s="95">
        <v>8.8564545841008895E-6</v>
      </c>
      <c r="AL59" s="95"/>
    </row>
    <row r="60" spans="2:41" s="1" customFormat="1" ht="12.75" customHeight="1" x14ac:dyDescent="0.15">
      <c r="B60" s="100"/>
      <c r="C60" s="100"/>
      <c r="D60" s="100"/>
      <c r="E60" s="100"/>
      <c r="F60" s="100"/>
      <c r="G60" s="100"/>
      <c r="H60" s="100"/>
      <c r="I60" s="100"/>
      <c r="J60" s="103">
        <v>15249377037.389999</v>
      </c>
      <c r="K60" s="103"/>
      <c r="L60" s="103"/>
      <c r="M60" s="103"/>
      <c r="N60" s="103"/>
      <c r="O60" s="103"/>
      <c r="P60" s="103"/>
      <c r="Q60" s="103"/>
      <c r="R60" s="103"/>
      <c r="S60" s="103"/>
      <c r="T60" s="96">
        <v>1</v>
      </c>
      <c r="U60" s="96"/>
      <c r="V60" s="96"/>
      <c r="W60" s="96"/>
      <c r="X60" s="96"/>
      <c r="Y60" s="96"/>
      <c r="Z60" s="96"/>
      <c r="AA60" s="96"/>
      <c r="AB60" s="96"/>
      <c r="AC60" s="94">
        <v>225824</v>
      </c>
      <c r="AD60" s="94"/>
      <c r="AE60" s="94"/>
      <c r="AF60" s="94"/>
      <c r="AG60" s="94"/>
      <c r="AH60" s="94"/>
      <c r="AI60" s="94"/>
      <c r="AJ60" s="94"/>
      <c r="AK60" s="96">
        <v>1</v>
      </c>
      <c r="AL60" s="96"/>
    </row>
    <row r="61" spans="2:41" s="1" customFormat="1" ht="7.9" customHeight="1" x14ac:dyDescent="0.15"/>
    <row r="62" spans="2:41" s="1" customFormat="1" ht="19.149999999999999" customHeight="1" x14ac:dyDescent="0.15">
      <c r="B62" s="73" t="s">
        <v>1184</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row>
    <row r="63" spans="2:41" s="1" customFormat="1" ht="9.6" customHeight="1" x14ac:dyDescent="0.15"/>
    <row r="64" spans="2:41" s="1" customFormat="1" ht="13.35" customHeight="1" x14ac:dyDescent="0.15">
      <c r="B64" s="71" t="s">
        <v>1063</v>
      </c>
      <c r="C64" s="71"/>
      <c r="D64" s="71"/>
      <c r="E64" s="71"/>
      <c r="F64" s="71"/>
      <c r="G64" s="71"/>
      <c r="H64" s="71"/>
      <c r="I64" s="71"/>
      <c r="J64" s="71"/>
      <c r="K64" s="71" t="s">
        <v>1060</v>
      </c>
      <c r="L64" s="71"/>
      <c r="M64" s="71"/>
      <c r="N64" s="71"/>
      <c r="O64" s="71"/>
      <c r="P64" s="71"/>
      <c r="Q64" s="71"/>
      <c r="R64" s="71"/>
      <c r="S64" s="71"/>
      <c r="T64" s="71" t="s">
        <v>1061</v>
      </c>
      <c r="U64" s="71"/>
      <c r="V64" s="71"/>
      <c r="W64" s="71"/>
      <c r="X64" s="71"/>
      <c r="Y64" s="71"/>
      <c r="Z64" s="71"/>
      <c r="AA64" s="71"/>
      <c r="AB64" s="71"/>
      <c r="AC64" s="71" t="s">
        <v>1062</v>
      </c>
      <c r="AD64" s="71"/>
      <c r="AE64" s="71"/>
      <c r="AF64" s="71"/>
      <c r="AG64" s="71"/>
      <c r="AH64" s="71" t="s">
        <v>1061</v>
      </c>
      <c r="AI64" s="71"/>
      <c r="AJ64" s="71"/>
      <c r="AK64" s="71"/>
      <c r="AL64" s="71"/>
      <c r="AM64" s="71"/>
      <c r="AN64" s="71"/>
    </row>
    <row r="65" spans="2:40" s="1" customFormat="1" ht="10.7" customHeight="1" x14ac:dyDescent="0.15">
      <c r="B65" s="97" t="s">
        <v>1093</v>
      </c>
      <c r="C65" s="97"/>
      <c r="D65" s="97"/>
      <c r="E65" s="97"/>
      <c r="F65" s="97"/>
      <c r="G65" s="97"/>
      <c r="H65" s="97"/>
      <c r="I65" s="97"/>
      <c r="J65" s="97"/>
      <c r="K65" s="102">
        <v>325999.96999999997</v>
      </c>
      <c r="L65" s="102"/>
      <c r="M65" s="102"/>
      <c r="N65" s="102"/>
      <c r="O65" s="102"/>
      <c r="P65" s="102"/>
      <c r="Q65" s="102"/>
      <c r="R65" s="102"/>
      <c r="S65" s="102"/>
      <c r="T65" s="95">
        <v>2.1377920501321399E-5</v>
      </c>
      <c r="U65" s="95"/>
      <c r="V65" s="95"/>
      <c r="W65" s="95"/>
      <c r="X65" s="95"/>
      <c r="Y65" s="95"/>
      <c r="Z65" s="95"/>
      <c r="AA65" s="95"/>
      <c r="AB65" s="95"/>
      <c r="AC65" s="93">
        <v>2981</v>
      </c>
      <c r="AD65" s="93"/>
      <c r="AE65" s="93"/>
      <c r="AF65" s="93"/>
      <c r="AG65" s="93"/>
      <c r="AH65" s="95">
        <v>1.3200545557602399E-2</v>
      </c>
      <c r="AI65" s="95"/>
      <c r="AJ65" s="95"/>
      <c r="AK65" s="95"/>
      <c r="AL65" s="95"/>
      <c r="AM65" s="95"/>
      <c r="AN65" s="95"/>
    </row>
    <row r="66" spans="2:40" s="1" customFormat="1" ht="10.7" customHeight="1" x14ac:dyDescent="0.15">
      <c r="B66" s="97" t="s">
        <v>1064</v>
      </c>
      <c r="C66" s="97"/>
      <c r="D66" s="97"/>
      <c r="E66" s="97"/>
      <c r="F66" s="97"/>
      <c r="G66" s="97"/>
      <c r="H66" s="97"/>
      <c r="I66" s="97"/>
      <c r="J66" s="97"/>
      <c r="K66" s="102">
        <v>108492347.20999999</v>
      </c>
      <c r="L66" s="102"/>
      <c r="M66" s="102"/>
      <c r="N66" s="102"/>
      <c r="O66" s="102"/>
      <c r="P66" s="102"/>
      <c r="Q66" s="102"/>
      <c r="R66" s="102"/>
      <c r="S66" s="102"/>
      <c r="T66" s="95">
        <v>7.1145429051945796E-3</v>
      </c>
      <c r="U66" s="95"/>
      <c r="V66" s="95"/>
      <c r="W66" s="95"/>
      <c r="X66" s="95"/>
      <c r="Y66" s="95"/>
      <c r="Z66" s="95"/>
      <c r="AA66" s="95"/>
      <c r="AB66" s="95"/>
      <c r="AC66" s="93">
        <v>3655</v>
      </c>
      <c r="AD66" s="93"/>
      <c r="AE66" s="93"/>
      <c r="AF66" s="93"/>
      <c r="AG66" s="93"/>
      <c r="AH66" s="95">
        <v>1.6185170752444401E-2</v>
      </c>
      <c r="AI66" s="95"/>
      <c r="AJ66" s="95"/>
      <c r="AK66" s="95"/>
      <c r="AL66" s="95"/>
      <c r="AM66" s="95"/>
      <c r="AN66" s="95"/>
    </row>
    <row r="67" spans="2:40" s="1" customFormat="1" ht="10.7" customHeight="1" x14ac:dyDescent="0.15">
      <c r="B67" s="97" t="s">
        <v>1065</v>
      </c>
      <c r="C67" s="97"/>
      <c r="D67" s="97"/>
      <c r="E67" s="97"/>
      <c r="F67" s="97"/>
      <c r="G67" s="97"/>
      <c r="H67" s="97"/>
      <c r="I67" s="97"/>
      <c r="J67" s="97"/>
      <c r="K67" s="102">
        <v>143912150.52000001</v>
      </c>
      <c r="L67" s="102"/>
      <c r="M67" s="102"/>
      <c r="N67" s="102"/>
      <c r="O67" s="102"/>
      <c r="P67" s="102"/>
      <c r="Q67" s="102"/>
      <c r="R67" s="102"/>
      <c r="S67" s="102"/>
      <c r="T67" s="95">
        <v>9.4372478408226903E-3</v>
      </c>
      <c r="U67" s="95"/>
      <c r="V67" s="95"/>
      <c r="W67" s="95"/>
      <c r="X67" s="95"/>
      <c r="Y67" s="95"/>
      <c r="Z67" s="95"/>
      <c r="AA67" s="95"/>
      <c r="AB67" s="95"/>
      <c r="AC67" s="93">
        <v>5083</v>
      </c>
      <c r="AD67" s="93"/>
      <c r="AE67" s="93"/>
      <c r="AF67" s="93"/>
      <c r="AG67" s="93"/>
      <c r="AH67" s="95">
        <v>2.2508679325492401E-2</v>
      </c>
      <c r="AI67" s="95"/>
      <c r="AJ67" s="95"/>
      <c r="AK67" s="95"/>
      <c r="AL67" s="95"/>
      <c r="AM67" s="95"/>
      <c r="AN67" s="95"/>
    </row>
    <row r="68" spans="2:40" s="1" customFormat="1" ht="10.7" customHeight="1" x14ac:dyDescent="0.15">
      <c r="B68" s="97" t="s">
        <v>1066</v>
      </c>
      <c r="C68" s="97"/>
      <c r="D68" s="97"/>
      <c r="E68" s="97"/>
      <c r="F68" s="97"/>
      <c r="G68" s="97"/>
      <c r="H68" s="97"/>
      <c r="I68" s="97"/>
      <c r="J68" s="97"/>
      <c r="K68" s="102">
        <v>224651544.84000099</v>
      </c>
      <c r="L68" s="102"/>
      <c r="M68" s="102"/>
      <c r="N68" s="102"/>
      <c r="O68" s="102"/>
      <c r="P68" s="102"/>
      <c r="Q68" s="102"/>
      <c r="R68" s="102"/>
      <c r="S68" s="102"/>
      <c r="T68" s="95">
        <v>1.47318506381721E-2</v>
      </c>
      <c r="U68" s="95"/>
      <c r="V68" s="95"/>
      <c r="W68" s="95"/>
      <c r="X68" s="95"/>
      <c r="Y68" s="95"/>
      <c r="Z68" s="95"/>
      <c r="AA68" s="95"/>
      <c r="AB68" s="95"/>
      <c r="AC68" s="93">
        <v>7067</v>
      </c>
      <c r="AD68" s="93"/>
      <c r="AE68" s="93"/>
      <c r="AF68" s="93"/>
      <c r="AG68" s="93"/>
      <c r="AH68" s="95">
        <v>3.1294282272920498E-2</v>
      </c>
      <c r="AI68" s="95"/>
      <c r="AJ68" s="95"/>
      <c r="AK68" s="95"/>
      <c r="AL68" s="95"/>
      <c r="AM68" s="95"/>
      <c r="AN68" s="95"/>
    </row>
    <row r="69" spans="2:40" s="1" customFormat="1" ht="10.7" customHeight="1" x14ac:dyDescent="0.15">
      <c r="B69" s="97" t="s">
        <v>1067</v>
      </c>
      <c r="C69" s="97"/>
      <c r="D69" s="97"/>
      <c r="E69" s="97"/>
      <c r="F69" s="97"/>
      <c r="G69" s="97"/>
      <c r="H69" s="97"/>
      <c r="I69" s="97"/>
      <c r="J69" s="97"/>
      <c r="K69" s="102">
        <v>259828266.68999901</v>
      </c>
      <c r="L69" s="102"/>
      <c r="M69" s="102"/>
      <c r="N69" s="102"/>
      <c r="O69" s="102"/>
      <c r="P69" s="102"/>
      <c r="Q69" s="102"/>
      <c r="R69" s="102"/>
      <c r="S69" s="102"/>
      <c r="T69" s="95">
        <v>1.7038615154764999E-2</v>
      </c>
      <c r="U69" s="95"/>
      <c r="V69" s="95"/>
      <c r="W69" s="95"/>
      <c r="X69" s="95"/>
      <c r="Y69" s="95"/>
      <c r="Z69" s="95"/>
      <c r="AA69" s="95"/>
      <c r="AB69" s="95"/>
      <c r="AC69" s="93">
        <v>8522</v>
      </c>
      <c r="AD69" s="93"/>
      <c r="AE69" s="93"/>
      <c r="AF69" s="93"/>
      <c r="AG69" s="93"/>
      <c r="AH69" s="95">
        <v>3.7737352982853897E-2</v>
      </c>
      <c r="AI69" s="95"/>
      <c r="AJ69" s="95"/>
      <c r="AK69" s="95"/>
      <c r="AL69" s="95"/>
      <c r="AM69" s="95"/>
      <c r="AN69" s="95"/>
    </row>
    <row r="70" spans="2:40" s="1" customFormat="1" ht="10.7" customHeight="1" x14ac:dyDescent="0.15">
      <c r="B70" s="97" t="s">
        <v>1068</v>
      </c>
      <c r="C70" s="97"/>
      <c r="D70" s="97"/>
      <c r="E70" s="97"/>
      <c r="F70" s="97"/>
      <c r="G70" s="97"/>
      <c r="H70" s="97"/>
      <c r="I70" s="97"/>
      <c r="J70" s="97"/>
      <c r="K70" s="102">
        <v>340943938.56999999</v>
      </c>
      <c r="L70" s="102"/>
      <c r="M70" s="102"/>
      <c r="N70" s="102"/>
      <c r="O70" s="102"/>
      <c r="P70" s="102"/>
      <c r="Q70" s="102"/>
      <c r="R70" s="102"/>
      <c r="S70" s="102"/>
      <c r="T70" s="95">
        <v>2.23578928984468E-2</v>
      </c>
      <c r="U70" s="95"/>
      <c r="V70" s="95"/>
      <c r="W70" s="95"/>
      <c r="X70" s="95"/>
      <c r="Y70" s="95"/>
      <c r="Z70" s="95"/>
      <c r="AA70" s="95"/>
      <c r="AB70" s="95"/>
      <c r="AC70" s="93">
        <v>11244</v>
      </c>
      <c r="AD70" s="93"/>
      <c r="AE70" s="93"/>
      <c r="AF70" s="93"/>
      <c r="AG70" s="93"/>
      <c r="AH70" s="95">
        <v>4.9790987671815203E-2</v>
      </c>
      <c r="AI70" s="95"/>
      <c r="AJ70" s="95"/>
      <c r="AK70" s="95"/>
      <c r="AL70" s="95"/>
      <c r="AM70" s="95"/>
      <c r="AN70" s="95"/>
    </row>
    <row r="71" spans="2:40" s="1" customFormat="1" ht="10.7" customHeight="1" x14ac:dyDescent="0.15">
      <c r="B71" s="97" t="s">
        <v>1069</v>
      </c>
      <c r="C71" s="97"/>
      <c r="D71" s="97"/>
      <c r="E71" s="97"/>
      <c r="F71" s="97"/>
      <c r="G71" s="97"/>
      <c r="H71" s="97"/>
      <c r="I71" s="97"/>
      <c r="J71" s="97"/>
      <c r="K71" s="102">
        <v>285649913.140001</v>
      </c>
      <c r="L71" s="102"/>
      <c r="M71" s="102"/>
      <c r="N71" s="102"/>
      <c r="O71" s="102"/>
      <c r="P71" s="102"/>
      <c r="Q71" s="102"/>
      <c r="R71" s="102"/>
      <c r="S71" s="102"/>
      <c r="T71" s="95">
        <v>1.8731907043783799E-2</v>
      </c>
      <c r="U71" s="95"/>
      <c r="V71" s="95"/>
      <c r="W71" s="95"/>
      <c r="X71" s="95"/>
      <c r="Y71" s="95"/>
      <c r="Z71" s="95"/>
      <c r="AA71" s="95"/>
      <c r="AB71" s="95"/>
      <c r="AC71" s="93">
        <v>8026</v>
      </c>
      <c r="AD71" s="93"/>
      <c r="AE71" s="93"/>
      <c r="AF71" s="93"/>
      <c r="AG71" s="93"/>
      <c r="AH71" s="95">
        <v>3.5540952245996897E-2</v>
      </c>
      <c r="AI71" s="95"/>
      <c r="AJ71" s="95"/>
      <c r="AK71" s="95"/>
      <c r="AL71" s="95"/>
      <c r="AM71" s="95"/>
      <c r="AN71" s="95"/>
    </row>
    <row r="72" spans="2:40" s="1" customFormat="1" ht="10.7" customHeight="1" x14ac:dyDescent="0.15">
      <c r="B72" s="97" t="s">
        <v>1070</v>
      </c>
      <c r="C72" s="97"/>
      <c r="D72" s="97"/>
      <c r="E72" s="97"/>
      <c r="F72" s="97"/>
      <c r="G72" s="97"/>
      <c r="H72" s="97"/>
      <c r="I72" s="97"/>
      <c r="J72" s="97"/>
      <c r="K72" s="102">
        <v>442772971.63</v>
      </c>
      <c r="L72" s="102"/>
      <c r="M72" s="102"/>
      <c r="N72" s="102"/>
      <c r="O72" s="102"/>
      <c r="P72" s="102"/>
      <c r="Q72" s="102"/>
      <c r="R72" s="102"/>
      <c r="S72" s="102"/>
      <c r="T72" s="95">
        <v>2.9035479321179E-2</v>
      </c>
      <c r="U72" s="95"/>
      <c r="V72" s="95"/>
      <c r="W72" s="95"/>
      <c r="X72" s="95"/>
      <c r="Y72" s="95"/>
      <c r="Z72" s="95"/>
      <c r="AA72" s="95"/>
      <c r="AB72" s="95"/>
      <c r="AC72" s="93">
        <v>11196</v>
      </c>
      <c r="AD72" s="93"/>
      <c r="AE72" s="93"/>
      <c r="AF72" s="93"/>
      <c r="AG72" s="93"/>
      <c r="AH72" s="95">
        <v>4.9578432761796798E-2</v>
      </c>
      <c r="AI72" s="95"/>
      <c r="AJ72" s="95"/>
      <c r="AK72" s="95"/>
      <c r="AL72" s="95"/>
      <c r="AM72" s="95"/>
      <c r="AN72" s="95"/>
    </row>
    <row r="73" spans="2:40" s="1" customFormat="1" ht="10.7" customHeight="1" x14ac:dyDescent="0.15">
      <c r="B73" s="97" t="s">
        <v>1071</v>
      </c>
      <c r="C73" s="97"/>
      <c r="D73" s="97"/>
      <c r="E73" s="97"/>
      <c r="F73" s="97"/>
      <c r="G73" s="97"/>
      <c r="H73" s="97"/>
      <c r="I73" s="97"/>
      <c r="J73" s="97"/>
      <c r="K73" s="102">
        <v>664780675.45999897</v>
      </c>
      <c r="L73" s="102"/>
      <c r="M73" s="102"/>
      <c r="N73" s="102"/>
      <c r="O73" s="102"/>
      <c r="P73" s="102"/>
      <c r="Q73" s="102"/>
      <c r="R73" s="102"/>
      <c r="S73" s="102"/>
      <c r="T73" s="95">
        <v>4.3593956253427303E-2</v>
      </c>
      <c r="U73" s="95"/>
      <c r="V73" s="95"/>
      <c r="W73" s="95"/>
      <c r="X73" s="95"/>
      <c r="Y73" s="95"/>
      <c r="Z73" s="95"/>
      <c r="AA73" s="95"/>
      <c r="AB73" s="95"/>
      <c r="AC73" s="93">
        <v>14804</v>
      </c>
      <c r="AD73" s="93"/>
      <c r="AE73" s="93"/>
      <c r="AF73" s="93"/>
      <c r="AG73" s="93"/>
      <c r="AH73" s="95">
        <v>6.5555476831514803E-2</v>
      </c>
      <c r="AI73" s="95"/>
      <c r="AJ73" s="95"/>
      <c r="AK73" s="95"/>
      <c r="AL73" s="95"/>
      <c r="AM73" s="95"/>
      <c r="AN73" s="95"/>
    </row>
    <row r="74" spans="2:40" s="1" customFormat="1" ht="10.7" customHeight="1" x14ac:dyDescent="0.15">
      <c r="B74" s="97" t="s">
        <v>1072</v>
      </c>
      <c r="C74" s="97"/>
      <c r="D74" s="97"/>
      <c r="E74" s="97"/>
      <c r="F74" s="97"/>
      <c r="G74" s="97"/>
      <c r="H74" s="97"/>
      <c r="I74" s="97"/>
      <c r="J74" s="97"/>
      <c r="K74" s="102">
        <v>457294134.49000001</v>
      </c>
      <c r="L74" s="102"/>
      <c r="M74" s="102"/>
      <c r="N74" s="102"/>
      <c r="O74" s="102"/>
      <c r="P74" s="102"/>
      <c r="Q74" s="102"/>
      <c r="R74" s="102"/>
      <c r="S74" s="102"/>
      <c r="T74" s="95">
        <v>2.9987725621102999E-2</v>
      </c>
      <c r="U74" s="95"/>
      <c r="V74" s="95"/>
      <c r="W74" s="95"/>
      <c r="X74" s="95"/>
      <c r="Y74" s="95"/>
      <c r="Z74" s="95"/>
      <c r="AA74" s="95"/>
      <c r="AB74" s="95"/>
      <c r="AC74" s="93">
        <v>9451</v>
      </c>
      <c r="AD74" s="93"/>
      <c r="AE74" s="93"/>
      <c r="AF74" s="93"/>
      <c r="AG74" s="93"/>
      <c r="AH74" s="95">
        <v>4.1851176137168801E-2</v>
      </c>
      <c r="AI74" s="95"/>
      <c r="AJ74" s="95"/>
      <c r="AK74" s="95"/>
      <c r="AL74" s="95"/>
      <c r="AM74" s="95"/>
      <c r="AN74" s="95"/>
    </row>
    <row r="75" spans="2:40" s="1" customFormat="1" ht="10.7" customHeight="1" x14ac:dyDescent="0.15">
      <c r="B75" s="97" t="s">
        <v>1073</v>
      </c>
      <c r="C75" s="97"/>
      <c r="D75" s="97"/>
      <c r="E75" s="97"/>
      <c r="F75" s="97"/>
      <c r="G75" s="97"/>
      <c r="H75" s="97"/>
      <c r="I75" s="97"/>
      <c r="J75" s="97"/>
      <c r="K75" s="102">
        <v>570719592.88999999</v>
      </c>
      <c r="L75" s="102"/>
      <c r="M75" s="102"/>
      <c r="N75" s="102"/>
      <c r="O75" s="102"/>
      <c r="P75" s="102"/>
      <c r="Q75" s="102"/>
      <c r="R75" s="102"/>
      <c r="S75" s="102"/>
      <c r="T75" s="95">
        <v>3.7425764442091697E-2</v>
      </c>
      <c r="U75" s="95"/>
      <c r="V75" s="95"/>
      <c r="W75" s="95"/>
      <c r="X75" s="95"/>
      <c r="Y75" s="95"/>
      <c r="Z75" s="95"/>
      <c r="AA75" s="95"/>
      <c r="AB75" s="95"/>
      <c r="AC75" s="93">
        <v>11026</v>
      </c>
      <c r="AD75" s="93"/>
      <c r="AE75" s="93"/>
      <c r="AF75" s="93"/>
      <c r="AG75" s="93"/>
      <c r="AH75" s="95">
        <v>4.8825634122148201E-2</v>
      </c>
      <c r="AI75" s="95"/>
      <c r="AJ75" s="95"/>
      <c r="AK75" s="95"/>
      <c r="AL75" s="95"/>
      <c r="AM75" s="95"/>
      <c r="AN75" s="95"/>
    </row>
    <row r="76" spans="2:40" s="1" customFormat="1" ht="10.7" customHeight="1" x14ac:dyDescent="0.15">
      <c r="B76" s="97" t="s">
        <v>1074</v>
      </c>
      <c r="C76" s="97"/>
      <c r="D76" s="97"/>
      <c r="E76" s="97"/>
      <c r="F76" s="97"/>
      <c r="G76" s="97"/>
      <c r="H76" s="97"/>
      <c r="I76" s="97"/>
      <c r="J76" s="97"/>
      <c r="K76" s="102">
        <v>578913345.02999997</v>
      </c>
      <c r="L76" s="102"/>
      <c r="M76" s="102"/>
      <c r="N76" s="102"/>
      <c r="O76" s="102"/>
      <c r="P76" s="102"/>
      <c r="Q76" s="102"/>
      <c r="R76" s="102"/>
      <c r="S76" s="102"/>
      <c r="T76" s="95">
        <v>3.7963081613797099E-2</v>
      </c>
      <c r="U76" s="95"/>
      <c r="V76" s="95"/>
      <c r="W76" s="95"/>
      <c r="X76" s="95"/>
      <c r="Y76" s="95"/>
      <c r="Z76" s="95"/>
      <c r="AA76" s="95"/>
      <c r="AB76" s="95"/>
      <c r="AC76" s="93">
        <v>9318</v>
      </c>
      <c r="AD76" s="93"/>
      <c r="AE76" s="93"/>
      <c r="AF76" s="93"/>
      <c r="AG76" s="93"/>
      <c r="AH76" s="95">
        <v>4.1262221907326098E-2</v>
      </c>
      <c r="AI76" s="95"/>
      <c r="AJ76" s="95"/>
      <c r="AK76" s="95"/>
      <c r="AL76" s="95"/>
      <c r="AM76" s="95"/>
      <c r="AN76" s="95"/>
    </row>
    <row r="77" spans="2:40" s="1" customFormat="1" ht="10.7" customHeight="1" x14ac:dyDescent="0.15">
      <c r="B77" s="97" t="s">
        <v>1075</v>
      </c>
      <c r="C77" s="97"/>
      <c r="D77" s="97"/>
      <c r="E77" s="97"/>
      <c r="F77" s="97"/>
      <c r="G77" s="97"/>
      <c r="H77" s="97"/>
      <c r="I77" s="97"/>
      <c r="J77" s="97"/>
      <c r="K77" s="102">
        <v>610496774.92999804</v>
      </c>
      <c r="L77" s="102"/>
      <c r="M77" s="102"/>
      <c r="N77" s="102"/>
      <c r="O77" s="102"/>
      <c r="P77" s="102"/>
      <c r="Q77" s="102"/>
      <c r="R77" s="102"/>
      <c r="S77" s="102"/>
      <c r="T77" s="95">
        <v>4.0034210803045797E-2</v>
      </c>
      <c r="U77" s="95"/>
      <c r="V77" s="95"/>
      <c r="W77" s="95"/>
      <c r="X77" s="95"/>
      <c r="Y77" s="95"/>
      <c r="Z77" s="95"/>
      <c r="AA77" s="95"/>
      <c r="AB77" s="95"/>
      <c r="AC77" s="93">
        <v>9319</v>
      </c>
      <c r="AD77" s="93"/>
      <c r="AE77" s="93"/>
      <c r="AF77" s="93"/>
      <c r="AG77" s="93"/>
      <c r="AH77" s="95">
        <v>4.1266650134618103E-2</v>
      </c>
      <c r="AI77" s="95"/>
      <c r="AJ77" s="95"/>
      <c r="AK77" s="95"/>
      <c r="AL77" s="95"/>
      <c r="AM77" s="95"/>
      <c r="AN77" s="95"/>
    </row>
    <row r="78" spans="2:40" s="1" customFormat="1" ht="10.7" customHeight="1" x14ac:dyDescent="0.15">
      <c r="B78" s="97" t="s">
        <v>1076</v>
      </c>
      <c r="C78" s="97"/>
      <c r="D78" s="97"/>
      <c r="E78" s="97"/>
      <c r="F78" s="97"/>
      <c r="G78" s="97"/>
      <c r="H78" s="97"/>
      <c r="I78" s="97"/>
      <c r="J78" s="97"/>
      <c r="K78" s="102">
        <v>941381534.930004</v>
      </c>
      <c r="L78" s="102"/>
      <c r="M78" s="102"/>
      <c r="N78" s="102"/>
      <c r="O78" s="102"/>
      <c r="P78" s="102"/>
      <c r="Q78" s="102"/>
      <c r="R78" s="102"/>
      <c r="S78" s="102"/>
      <c r="T78" s="95">
        <v>6.1732458488096102E-2</v>
      </c>
      <c r="U78" s="95"/>
      <c r="V78" s="95"/>
      <c r="W78" s="95"/>
      <c r="X78" s="95"/>
      <c r="Y78" s="95"/>
      <c r="Z78" s="95"/>
      <c r="AA78" s="95"/>
      <c r="AB78" s="95"/>
      <c r="AC78" s="93">
        <v>13455</v>
      </c>
      <c r="AD78" s="93"/>
      <c r="AE78" s="93"/>
      <c r="AF78" s="93"/>
      <c r="AG78" s="93"/>
      <c r="AH78" s="95">
        <v>5.9581798214538802E-2</v>
      </c>
      <c r="AI78" s="95"/>
      <c r="AJ78" s="95"/>
      <c r="AK78" s="95"/>
      <c r="AL78" s="95"/>
      <c r="AM78" s="95"/>
      <c r="AN78" s="95"/>
    </row>
    <row r="79" spans="2:40" s="1" customFormat="1" ht="10.7" customHeight="1" x14ac:dyDescent="0.15">
      <c r="B79" s="97" t="s">
        <v>1077</v>
      </c>
      <c r="C79" s="97"/>
      <c r="D79" s="97"/>
      <c r="E79" s="97"/>
      <c r="F79" s="97"/>
      <c r="G79" s="97"/>
      <c r="H79" s="97"/>
      <c r="I79" s="97"/>
      <c r="J79" s="97"/>
      <c r="K79" s="102">
        <v>632141603.15999997</v>
      </c>
      <c r="L79" s="102"/>
      <c r="M79" s="102"/>
      <c r="N79" s="102"/>
      <c r="O79" s="102"/>
      <c r="P79" s="102"/>
      <c r="Q79" s="102"/>
      <c r="R79" s="102"/>
      <c r="S79" s="102"/>
      <c r="T79" s="95">
        <v>4.1453601783866298E-2</v>
      </c>
      <c r="U79" s="95"/>
      <c r="V79" s="95"/>
      <c r="W79" s="95"/>
      <c r="X79" s="95"/>
      <c r="Y79" s="95"/>
      <c r="Z79" s="95"/>
      <c r="AA79" s="95"/>
      <c r="AB79" s="95"/>
      <c r="AC79" s="93">
        <v>8766</v>
      </c>
      <c r="AD79" s="93"/>
      <c r="AE79" s="93"/>
      <c r="AF79" s="93"/>
      <c r="AG79" s="93"/>
      <c r="AH79" s="95">
        <v>3.8817840442114199E-2</v>
      </c>
      <c r="AI79" s="95"/>
      <c r="AJ79" s="95"/>
      <c r="AK79" s="95"/>
      <c r="AL79" s="95"/>
      <c r="AM79" s="95"/>
      <c r="AN79" s="95"/>
    </row>
    <row r="80" spans="2:40" s="1" customFormat="1" ht="10.7" customHeight="1" x14ac:dyDescent="0.15">
      <c r="B80" s="97" t="s">
        <v>1078</v>
      </c>
      <c r="C80" s="97"/>
      <c r="D80" s="97"/>
      <c r="E80" s="97"/>
      <c r="F80" s="97"/>
      <c r="G80" s="97"/>
      <c r="H80" s="97"/>
      <c r="I80" s="97"/>
      <c r="J80" s="97"/>
      <c r="K80" s="102">
        <v>793914493.57000101</v>
      </c>
      <c r="L80" s="102"/>
      <c r="M80" s="102"/>
      <c r="N80" s="102"/>
      <c r="O80" s="102"/>
      <c r="P80" s="102"/>
      <c r="Q80" s="102"/>
      <c r="R80" s="102"/>
      <c r="S80" s="102"/>
      <c r="T80" s="95">
        <v>5.20620935283716E-2</v>
      </c>
      <c r="U80" s="95"/>
      <c r="V80" s="95"/>
      <c r="W80" s="95"/>
      <c r="X80" s="95"/>
      <c r="Y80" s="95"/>
      <c r="Z80" s="95"/>
      <c r="AA80" s="95"/>
      <c r="AB80" s="95"/>
      <c r="AC80" s="93">
        <v>10105</v>
      </c>
      <c r="AD80" s="93"/>
      <c r="AE80" s="93"/>
      <c r="AF80" s="93"/>
      <c r="AG80" s="93"/>
      <c r="AH80" s="95">
        <v>4.4747236786169799E-2</v>
      </c>
      <c r="AI80" s="95"/>
      <c r="AJ80" s="95"/>
      <c r="AK80" s="95"/>
      <c r="AL80" s="95"/>
      <c r="AM80" s="95"/>
      <c r="AN80" s="95"/>
    </row>
    <row r="81" spans="2:40" s="1" customFormat="1" ht="10.7" customHeight="1" x14ac:dyDescent="0.15">
      <c r="B81" s="97" t="s">
        <v>1079</v>
      </c>
      <c r="C81" s="97"/>
      <c r="D81" s="97"/>
      <c r="E81" s="97"/>
      <c r="F81" s="97"/>
      <c r="G81" s="97"/>
      <c r="H81" s="97"/>
      <c r="I81" s="97"/>
      <c r="J81" s="97"/>
      <c r="K81" s="102">
        <v>698195386.22000301</v>
      </c>
      <c r="L81" s="102"/>
      <c r="M81" s="102"/>
      <c r="N81" s="102"/>
      <c r="O81" s="102"/>
      <c r="P81" s="102"/>
      <c r="Q81" s="102"/>
      <c r="R81" s="102"/>
      <c r="S81" s="102"/>
      <c r="T81" s="95">
        <v>4.5785174339128397E-2</v>
      </c>
      <c r="U81" s="95"/>
      <c r="V81" s="95"/>
      <c r="W81" s="95"/>
      <c r="X81" s="95"/>
      <c r="Y81" s="95"/>
      <c r="Z81" s="95"/>
      <c r="AA81" s="95"/>
      <c r="AB81" s="95"/>
      <c r="AC81" s="93">
        <v>8559</v>
      </c>
      <c r="AD81" s="93"/>
      <c r="AE81" s="93"/>
      <c r="AF81" s="93"/>
      <c r="AG81" s="93"/>
      <c r="AH81" s="95">
        <v>3.7901197392659798E-2</v>
      </c>
      <c r="AI81" s="95"/>
      <c r="AJ81" s="95"/>
      <c r="AK81" s="95"/>
      <c r="AL81" s="95"/>
      <c r="AM81" s="95"/>
      <c r="AN81" s="95"/>
    </row>
    <row r="82" spans="2:40" s="1" customFormat="1" ht="10.7" customHeight="1" x14ac:dyDescent="0.15">
      <c r="B82" s="97" t="s">
        <v>1080</v>
      </c>
      <c r="C82" s="97"/>
      <c r="D82" s="97"/>
      <c r="E82" s="97"/>
      <c r="F82" s="97"/>
      <c r="G82" s="97"/>
      <c r="H82" s="97"/>
      <c r="I82" s="97"/>
      <c r="J82" s="97"/>
      <c r="K82" s="102">
        <v>860798916.30999398</v>
      </c>
      <c r="L82" s="102"/>
      <c r="M82" s="102"/>
      <c r="N82" s="102"/>
      <c r="O82" s="102"/>
      <c r="P82" s="102"/>
      <c r="Q82" s="102"/>
      <c r="R82" s="102"/>
      <c r="S82" s="102"/>
      <c r="T82" s="95">
        <v>5.6448136484487099E-2</v>
      </c>
      <c r="U82" s="95"/>
      <c r="V82" s="95"/>
      <c r="W82" s="95"/>
      <c r="X82" s="95"/>
      <c r="Y82" s="95"/>
      <c r="Z82" s="95"/>
      <c r="AA82" s="95"/>
      <c r="AB82" s="95"/>
      <c r="AC82" s="93">
        <v>10110</v>
      </c>
      <c r="AD82" s="93"/>
      <c r="AE82" s="93"/>
      <c r="AF82" s="93"/>
      <c r="AG82" s="93"/>
      <c r="AH82" s="95">
        <v>4.4769377922629999E-2</v>
      </c>
      <c r="AI82" s="95"/>
      <c r="AJ82" s="95"/>
      <c r="AK82" s="95"/>
      <c r="AL82" s="95"/>
      <c r="AM82" s="95"/>
      <c r="AN82" s="95"/>
    </row>
    <row r="83" spans="2:40" s="1" customFormat="1" ht="10.7" customHeight="1" x14ac:dyDescent="0.15">
      <c r="B83" s="97" t="s">
        <v>1081</v>
      </c>
      <c r="C83" s="97"/>
      <c r="D83" s="97"/>
      <c r="E83" s="97"/>
      <c r="F83" s="97"/>
      <c r="G83" s="97"/>
      <c r="H83" s="97"/>
      <c r="I83" s="97"/>
      <c r="J83" s="97"/>
      <c r="K83" s="102">
        <v>1457729301.8400099</v>
      </c>
      <c r="L83" s="102"/>
      <c r="M83" s="102"/>
      <c r="N83" s="102"/>
      <c r="O83" s="102"/>
      <c r="P83" s="102"/>
      <c r="Q83" s="102"/>
      <c r="R83" s="102"/>
      <c r="S83" s="102"/>
      <c r="T83" s="95">
        <v>9.5592711640993103E-2</v>
      </c>
      <c r="U83" s="95"/>
      <c r="V83" s="95"/>
      <c r="W83" s="95"/>
      <c r="X83" s="95"/>
      <c r="Y83" s="95"/>
      <c r="Z83" s="95"/>
      <c r="AA83" s="95"/>
      <c r="AB83" s="95"/>
      <c r="AC83" s="93">
        <v>15772</v>
      </c>
      <c r="AD83" s="93"/>
      <c r="AE83" s="93"/>
      <c r="AF83" s="93"/>
      <c r="AG83" s="93"/>
      <c r="AH83" s="95">
        <v>6.9842000850219702E-2</v>
      </c>
      <c r="AI83" s="95"/>
      <c r="AJ83" s="95"/>
      <c r="AK83" s="95"/>
      <c r="AL83" s="95"/>
      <c r="AM83" s="95"/>
      <c r="AN83" s="95"/>
    </row>
    <row r="84" spans="2:40" s="1" customFormat="1" ht="10.7" customHeight="1" x14ac:dyDescent="0.15">
      <c r="B84" s="97" t="s">
        <v>1082</v>
      </c>
      <c r="C84" s="97"/>
      <c r="D84" s="97"/>
      <c r="E84" s="97"/>
      <c r="F84" s="97"/>
      <c r="G84" s="97"/>
      <c r="H84" s="97"/>
      <c r="I84" s="97"/>
      <c r="J84" s="97"/>
      <c r="K84" s="102">
        <v>921782036.26999795</v>
      </c>
      <c r="L84" s="102"/>
      <c r="M84" s="102"/>
      <c r="N84" s="102"/>
      <c r="O84" s="102"/>
      <c r="P84" s="102"/>
      <c r="Q84" s="102"/>
      <c r="R84" s="102"/>
      <c r="S84" s="102"/>
      <c r="T84" s="95">
        <v>6.0447192958104197E-2</v>
      </c>
      <c r="U84" s="95"/>
      <c r="V84" s="95"/>
      <c r="W84" s="95"/>
      <c r="X84" s="95"/>
      <c r="Y84" s="95"/>
      <c r="Z84" s="95"/>
      <c r="AA84" s="95"/>
      <c r="AB84" s="95"/>
      <c r="AC84" s="93">
        <v>10020</v>
      </c>
      <c r="AD84" s="93"/>
      <c r="AE84" s="93"/>
      <c r="AF84" s="93"/>
      <c r="AG84" s="93"/>
      <c r="AH84" s="95">
        <v>4.43708374663455E-2</v>
      </c>
      <c r="AI84" s="95"/>
      <c r="AJ84" s="95"/>
      <c r="AK84" s="95"/>
      <c r="AL84" s="95"/>
      <c r="AM84" s="95"/>
      <c r="AN84" s="95"/>
    </row>
    <row r="85" spans="2:40" s="1" customFormat="1" ht="10.7" customHeight="1" x14ac:dyDescent="0.15">
      <c r="B85" s="97" t="s">
        <v>1083</v>
      </c>
      <c r="C85" s="97"/>
      <c r="D85" s="97"/>
      <c r="E85" s="97"/>
      <c r="F85" s="97"/>
      <c r="G85" s="97"/>
      <c r="H85" s="97"/>
      <c r="I85" s="97"/>
      <c r="J85" s="97"/>
      <c r="K85" s="102">
        <v>797329311.22000206</v>
      </c>
      <c r="L85" s="102"/>
      <c r="M85" s="102"/>
      <c r="N85" s="102"/>
      <c r="O85" s="102"/>
      <c r="P85" s="102"/>
      <c r="Q85" s="102"/>
      <c r="R85" s="102"/>
      <c r="S85" s="102"/>
      <c r="T85" s="95">
        <v>5.2286025144832299E-2</v>
      </c>
      <c r="U85" s="95"/>
      <c r="V85" s="95"/>
      <c r="W85" s="95"/>
      <c r="X85" s="95"/>
      <c r="Y85" s="95"/>
      <c r="Z85" s="95"/>
      <c r="AA85" s="95"/>
      <c r="AB85" s="95"/>
      <c r="AC85" s="93">
        <v>8103</v>
      </c>
      <c r="AD85" s="93"/>
      <c r="AE85" s="93"/>
      <c r="AF85" s="93"/>
      <c r="AG85" s="93"/>
      <c r="AH85" s="95">
        <v>3.5881925747484798E-2</v>
      </c>
      <c r="AI85" s="95"/>
      <c r="AJ85" s="95"/>
      <c r="AK85" s="95"/>
      <c r="AL85" s="95"/>
      <c r="AM85" s="95"/>
      <c r="AN85" s="95"/>
    </row>
    <row r="86" spans="2:40" s="1" customFormat="1" ht="10.7" customHeight="1" x14ac:dyDescent="0.15">
      <c r="B86" s="97" t="s">
        <v>1084</v>
      </c>
      <c r="C86" s="97"/>
      <c r="D86" s="97"/>
      <c r="E86" s="97"/>
      <c r="F86" s="97"/>
      <c r="G86" s="97"/>
      <c r="H86" s="97"/>
      <c r="I86" s="97"/>
      <c r="J86" s="97"/>
      <c r="K86" s="102">
        <v>456166602.99000001</v>
      </c>
      <c r="L86" s="102"/>
      <c r="M86" s="102"/>
      <c r="N86" s="102"/>
      <c r="O86" s="102"/>
      <c r="P86" s="102"/>
      <c r="Q86" s="102"/>
      <c r="R86" s="102"/>
      <c r="S86" s="102"/>
      <c r="T86" s="95">
        <v>2.9913786108870102E-2</v>
      </c>
      <c r="U86" s="95"/>
      <c r="V86" s="95"/>
      <c r="W86" s="95"/>
      <c r="X86" s="95"/>
      <c r="Y86" s="95"/>
      <c r="Z86" s="95"/>
      <c r="AA86" s="95"/>
      <c r="AB86" s="95"/>
      <c r="AC86" s="93">
        <v>4671</v>
      </c>
      <c r="AD86" s="93"/>
      <c r="AE86" s="93"/>
      <c r="AF86" s="93"/>
      <c r="AG86" s="93"/>
      <c r="AH86" s="95">
        <v>2.06842496811676E-2</v>
      </c>
      <c r="AI86" s="95"/>
      <c r="AJ86" s="95"/>
      <c r="AK86" s="95"/>
      <c r="AL86" s="95"/>
      <c r="AM86" s="95"/>
      <c r="AN86" s="95"/>
    </row>
    <row r="87" spans="2:40" s="1" customFormat="1" ht="10.7" customHeight="1" x14ac:dyDescent="0.15">
      <c r="B87" s="97" t="s">
        <v>1085</v>
      </c>
      <c r="C87" s="97"/>
      <c r="D87" s="97"/>
      <c r="E87" s="97"/>
      <c r="F87" s="97"/>
      <c r="G87" s="97"/>
      <c r="H87" s="97"/>
      <c r="I87" s="97"/>
      <c r="J87" s="97"/>
      <c r="K87" s="102">
        <v>577852118.90999997</v>
      </c>
      <c r="L87" s="102"/>
      <c r="M87" s="102"/>
      <c r="N87" s="102"/>
      <c r="O87" s="102"/>
      <c r="P87" s="102"/>
      <c r="Q87" s="102"/>
      <c r="R87" s="102"/>
      <c r="S87" s="102"/>
      <c r="T87" s="95">
        <v>3.7893490172953397E-2</v>
      </c>
      <c r="U87" s="95"/>
      <c r="V87" s="95"/>
      <c r="W87" s="95"/>
      <c r="X87" s="95"/>
      <c r="Y87" s="95"/>
      <c r="Z87" s="95"/>
      <c r="AA87" s="95"/>
      <c r="AB87" s="95"/>
      <c r="AC87" s="93">
        <v>5673</v>
      </c>
      <c r="AD87" s="93"/>
      <c r="AE87" s="93"/>
      <c r="AF87" s="93"/>
      <c r="AG87" s="93"/>
      <c r="AH87" s="95">
        <v>2.5121333427802199E-2</v>
      </c>
      <c r="AI87" s="95"/>
      <c r="AJ87" s="95"/>
      <c r="AK87" s="95"/>
      <c r="AL87" s="95"/>
      <c r="AM87" s="95"/>
      <c r="AN87" s="95"/>
    </row>
    <row r="88" spans="2:40" s="1" customFormat="1" ht="10.7" customHeight="1" x14ac:dyDescent="0.15">
      <c r="B88" s="97" t="s">
        <v>1086</v>
      </c>
      <c r="C88" s="97"/>
      <c r="D88" s="97"/>
      <c r="E88" s="97"/>
      <c r="F88" s="97"/>
      <c r="G88" s="97"/>
      <c r="H88" s="97"/>
      <c r="I88" s="97"/>
      <c r="J88" s="97"/>
      <c r="K88" s="102">
        <v>1309298949.6500101</v>
      </c>
      <c r="L88" s="102"/>
      <c r="M88" s="102"/>
      <c r="N88" s="102"/>
      <c r="O88" s="102"/>
      <c r="P88" s="102"/>
      <c r="Q88" s="102"/>
      <c r="R88" s="102"/>
      <c r="S88" s="102"/>
      <c r="T88" s="95">
        <v>8.5859176177474697E-2</v>
      </c>
      <c r="U88" s="95"/>
      <c r="V88" s="95"/>
      <c r="W88" s="95"/>
      <c r="X88" s="95"/>
      <c r="Y88" s="95"/>
      <c r="Z88" s="95"/>
      <c r="AA88" s="95"/>
      <c r="AB88" s="95"/>
      <c r="AC88" s="93">
        <v>10939</v>
      </c>
      <c r="AD88" s="93"/>
      <c r="AE88" s="93"/>
      <c r="AF88" s="93"/>
      <c r="AG88" s="93"/>
      <c r="AH88" s="95">
        <v>4.8440378347739801E-2</v>
      </c>
      <c r="AI88" s="95"/>
      <c r="AJ88" s="95"/>
      <c r="AK88" s="95"/>
      <c r="AL88" s="95"/>
      <c r="AM88" s="95"/>
      <c r="AN88" s="95"/>
    </row>
    <row r="89" spans="2:40" s="1" customFormat="1" ht="10.7" customHeight="1" x14ac:dyDescent="0.15">
      <c r="B89" s="97" t="s">
        <v>1087</v>
      </c>
      <c r="C89" s="97"/>
      <c r="D89" s="97"/>
      <c r="E89" s="97"/>
      <c r="F89" s="97"/>
      <c r="G89" s="97"/>
      <c r="H89" s="97"/>
      <c r="I89" s="97"/>
      <c r="J89" s="97"/>
      <c r="K89" s="102">
        <v>812311114.84999895</v>
      </c>
      <c r="L89" s="102"/>
      <c r="M89" s="102"/>
      <c r="N89" s="102"/>
      <c r="O89" s="102"/>
      <c r="P89" s="102"/>
      <c r="Q89" s="102"/>
      <c r="R89" s="102"/>
      <c r="S89" s="102"/>
      <c r="T89" s="95">
        <v>5.3268478630850997E-2</v>
      </c>
      <c r="U89" s="95"/>
      <c r="V89" s="95"/>
      <c r="W89" s="95"/>
      <c r="X89" s="95"/>
      <c r="Y89" s="95"/>
      <c r="Z89" s="95"/>
      <c r="AA89" s="95"/>
      <c r="AB89" s="95"/>
      <c r="AC89" s="93">
        <v>5912</v>
      </c>
      <c r="AD89" s="93"/>
      <c r="AE89" s="93"/>
      <c r="AF89" s="93"/>
      <c r="AG89" s="93"/>
      <c r="AH89" s="95">
        <v>2.6179679750602199E-2</v>
      </c>
      <c r="AI89" s="95"/>
      <c r="AJ89" s="95"/>
      <c r="AK89" s="95"/>
      <c r="AL89" s="95"/>
      <c r="AM89" s="95"/>
      <c r="AN89" s="95"/>
    </row>
    <row r="90" spans="2:40" s="1" customFormat="1" ht="10.7" customHeight="1" x14ac:dyDescent="0.15">
      <c r="B90" s="97" t="s">
        <v>1088</v>
      </c>
      <c r="C90" s="97"/>
      <c r="D90" s="97"/>
      <c r="E90" s="97"/>
      <c r="F90" s="97"/>
      <c r="G90" s="97"/>
      <c r="H90" s="97"/>
      <c r="I90" s="97"/>
      <c r="J90" s="97"/>
      <c r="K90" s="102">
        <v>274363045.64999998</v>
      </c>
      <c r="L90" s="102"/>
      <c r="M90" s="102"/>
      <c r="N90" s="102"/>
      <c r="O90" s="102"/>
      <c r="P90" s="102"/>
      <c r="Q90" s="102"/>
      <c r="R90" s="102"/>
      <c r="S90" s="102"/>
      <c r="T90" s="95">
        <v>1.79917543501802E-2</v>
      </c>
      <c r="U90" s="95"/>
      <c r="V90" s="95"/>
      <c r="W90" s="95"/>
      <c r="X90" s="95"/>
      <c r="Y90" s="95"/>
      <c r="Z90" s="95"/>
      <c r="AA90" s="95"/>
      <c r="AB90" s="95"/>
      <c r="AC90" s="93">
        <v>1803</v>
      </c>
      <c r="AD90" s="93"/>
      <c r="AE90" s="93"/>
      <c r="AF90" s="93"/>
      <c r="AG90" s="93"/>
      <c r="AH90" s="95">
        <v>7.9840938075669606E-3</v>
      </c>
      <c r="AI90" s="95"/>
      <c r="AJ90" s="95"/>
      <c r="AK90" s="95"/>
      <c r="AL90" s="95"/>
      <c r="AM90" s="95"/>
      <c r="AN90" s="95"/>
    </row>
    <row r="91" spans="2:40" s="1" customFormat="1" ht="10.7" customHeight="1" x14ac:dyDescent="0.15">
      <c r="B91" s="97" t="s">
        <v>1091</v>
      </c>
      <c r="C91" s="97"/>
      <c r="D91" s="97"/>
      <c r="E91" s="97"/>
      <c r="F91" s="97"/>
      <c r="G91" s="97"/>
      <c r="H91" s="97"/>
      <c r="I91" s="97"/>
      <c r="J91" s="97"/>
      <c r="K91" s="102">
        <v>8590536.3599999994</v>
      </c>
      <c r="L91" s="102"/>
      <c r="M91" s="102"/>
      <c r="N91" s="102"/>
      <c r="O91" s="102"/>
      <c r="P91" s="102"/>
      <c r="Q91" s="102"/>
      <c r="R91" s="102"/>
      <c r="S91" s="102"/>
      <c r="T91" s="95">
        <v>5.63336871987415E-4</v>
      </c>
      <c r="U91" s="95"/>
      <c r="V91" s="95"/>
      <c r="W91" s="95"/>
      <c r="X91" s="95"/>
      <c r="Y91" s="95"/>
      <c r="Z91" s="95"/>
      <c r="AA91" s="95"/>
      <c r="AB91" s="95"/>
      <c r="AC91" s="93">
        <v>83</v>
      </c>
      <c r="AD91" s="93"/>
      <c r="AE91" s="93"/>
      <c r="AF91" s="93"/>
      <c r="AG91" s="93"/>
      <c r="AH91" s="95">
        <v>3.6754286524018701E-4</v>
      </c>
      <c r="AI91" s="95"/>
      <c r="AJ91" s="95"/>
      <c r="AK91" s="95"/>
      <c r="AL91" s="95"/>
      <c r="AM91" s="95"/>
      <c r="AN91" s="95"/>
    </row>
    <row r="92" spans="2:40" s="1" customFormat="1" ht="10.7" customHeight="1" x14ac:dyDescent="0.15">
      <c r="B92" s="97" t="s">
        <v>1094</v>
      </c>
      <c r="C92" s="97"/>
      <c r="D92" s="97"/>
      <c r="E92" s="97"/>
      <c r="F92" s="97"/>
      <c r="G92" s="97"/>
      <c r="H92" s="97"/>
      <c r="I92" s="97"/>
      <c r="J92" s="97"/>
      <c r="K92" s="102">
        <v>8955225.2699999996</v>
      </c>
      <c r="L92" s="102"/>
      <c r="M92" s="102"/>
      <c r="N92" s="102"/>
      <c r="O92" s="102"/>
      <c r="P92" s="102"/>
      <c r="Q92" s="102"/>
      <c r="R92" s="102"/>
      <c r="S92" s="102"/>
      <c r="T92" s="95">
        <v>5.8725187580073901E-4</v>
      </c>
      <c r="U92" s="95"/>
      <c r="V92" s="95"/>
      <c r="W92" s="95"/>
      <c r="X92" s="95"/>
      <c r="Y92" s="95"/>
      <c r="Z92" s="95"/>
      <c r="AA92" s="95"/>
      <c r="AB92" s="95"/>
      <c r="AC92" s="93">
        <v>77</v>
      </c>
      <c r="AD92" s="93"/>
      <c r="AE92" s="93"/>
      <c r="AF92" s="93"/>
      <c r="AG92" s="93"/>
      <c r="AH92" s="95">
        <v>3.4097350148788399E-4</v>
      </c>
      <c r="AI92" s="95"/>
      <c r="AJ92" s="95"/>
      <c r="AK92" s="95"/>
      <c r="AL92" s="95"/>
      <c r="AM92" s="95"/>
      <c r="AN92" s="95"/>
    </row>
    <row r="93" spans="2:40" s="1" customFormat="1" ht="10.7" customHeight="1" x14ac:dyDescent="0.15">
      <c r="B93" s="97" t="s">
        <v>1095</v>
      </c>
      <c r="C93" s="97"/>
      <c r="D93" s="97"/>
      <c r="E93" s="97"/>
      <c r="F93" s="97"/>
      <c r="G93" s="97"/>
      <c r="H93" s="97"/>
      <c r="I93" s="97"/>
      <c r="J93" s="97"/>
      <c r="K93" s="102">
        <v>7538174.1500000004</v>
      </c>
      <c r="L93" s="102"/>
      <c r="M93" s="102"/>
      <c r="N93" s="102"/>
      <c r="O93" s="102"/>
      <c r="P93" s="102"/>
      <c r="Q93" s="102"/>
      <c r="R93" s="102"/>
      <c r="S93" s="102"/>
      <c r="T93" s="95">
        <v>4.9432669488839597E-4</v>
      </c>
      <c r="U93" s="95"/>
      <c r="V93" s="95"/>
      <c r="W93" s="95"/>
      <c r="X93" s="95"/>
      <c r="Y93" s="95"/>
      <c r="Z93" s="95"/>
      <c r="AA93" s="95"/>
      <c r="AB93" s="95"/>
      <c r="AC93" s="93">
        <v>64</v>
      </c>
      <c r="AD93" s="93"/>
      <c r="AE93" s="93"/>
      <c r="AF93" s="93"/>
      <c r="AG93" s="93"/>
      <c r="AH93" s="95">
        <v>2.8340654669122901E-4</v>
      </c>
      <c r="AI93" s="95"/>
      <c r="AJ93" s="95"/>
      <c r="AK93" s="95"/>
      <c r="AL93" s="95"/>
      <c r="AM93" s="95"/>
      <c r="AN93" s="95"/>
    </row>
    <row r="94" spans="2:40" s="1" customFormat="1" ht="10.7" customHeight="1" x14ac:dyDescent="0.15">
      <c r="B94" s="97" t="s">
        <v>1092</v>
      </c>
      <c r="C94" s="97"/>
      <c r="D94" s="97"/>
      <c r="E94" s="97"/>
      <c r="F94" s="97"/>
      <c r="G94" s="97"/>
      <c r="H94" s="97"/>
      <c r="I94" s="97"/>
      <c r="J94" s="97"/>
      <c r="K94" s="102">
        <v>1704682.05</v>
      </c>
      <c r="L94" s="102"/>
      <c r="M94" s="102"/>
      <c r="N94" s="102"/>
      <c r="O94" s="102"/>
      <c r="P94" s="102"/>
      <c r="Q94" s="102"/>
      <c r="R94" s="102"/>
      <c r="S94" s="102"/>
      <c r="T94" s="95">
        <v>1.1178699600779E-4</v>
      </c>
      <c r="U94" s="95"/>
      <c r="V94" s="95"/>
      <c r="W94" s="95"/>
      <c r="X94" s="95"/>
      <c r="Y94" s="95"/>
      <c r="Z94" s="95"/>
      <c r="AA94" s="95"/>
      <c r="AB94" s="95"/>
      <c r="AC94" s="93">
        <v>14</v>
      </c>
      <c r="AD94" s="93"/>
      <c r="AE94" s="93"/>
      <c r="AF94" s="93"/>
      <c r="AG94" s="93"/>
      <c r="AH94" s="95">
        <v>6.1995182088706301E-5</v>
      </c>
      <c r="AI94" s="95"/>
      <c r="AJ94" s="95"/>
      <c r="AK94" s="95"/>
      <c r="AL94" s="95"/>
      <c r="AM94" s="95"/>
      <c r="AN94" s="95"/>
    </row>
    <row r="95" spans="2:40" s="1" customFormat="1" ht="10.7" customHeight="1" x14ac:dyDescent="0.15">
      <c r="B95" s="97" t="s">
        <v>1090</v>
      </c>
      <c r="C95" s="97"/>
      <c r="D95" s="97"/>
      <c r="E95" s="97"/>
      <c r="F95" s="97"/>
      <c r="G95" s="97"/>
      <c r="H95" s="97"/>
      <c r="I95" s="97"/>
      <c r="J95" s="97"/>
      <c r="K95" s="102">
        <v>542348.62</v>
      </c>
      <c r="L95" s="102"/>
      <c r="M95" s="102"/>
      <c r="N95" s="102"/>
      <c r="O95" s="102"/>
      <c r="P95" s="102"/>
      <c r="Q95" s="102"/>
      <c r="R95" s="102"/>
      <c r="S95" s="102"/>
      <c r="T95" s="95">
        <v>3.5565296777056098E-5</v>
      </c>
      <c r="U95" s="95"/>
      <c r="V95" s="95"/>
      <c r="W95" s="95"/>
      <c r="X95" s="95"/>
      <c r="Y95" s="95"/>
      <c r="Z95" s="95"/>
      <c r="AA95" s="95"/>
      <c r="AB95" s="95"/>
      <c r="AC95" s="93">
        <v>6</v>
      </c>
      <c r="AD95" s="93"/>
      <c r="AE95" s="93"/>
      <c r="AF95" s="93"/>
      <c r="AG95" s="93"/>
      <c r="AH95" s="95">
        <v>2.6569363752302699E-5</v>
      </c>
      <c r="AI95" s="95"/>
      <c r="AJ95" s="95"/>
      <c r="AK95" s="95"/>
      <c r="AL95" s="95"/>
      <c r="AM95" s="95"/>
      <c r="AN95" s="95"/>
    </row>
    <row r="96" spans="2:40" s="1" customFormat="1" ht="13.35" customHeight="1" x14ac:dyDescent="0.15">
      <c r="B96" s="100"/>
      <c r="C96" s="100"/>
      <c r="D96" s="100"/>
      <c r="E96" s="100"/>
      <c r="F96" s="100"/>
      <c r="G96" s="100"/>
      <c r="H96" s="100"/>
      <c r="I96" s="100"/>
      <c r="J96" s="100"/>
      <c r="K96" s="103">
        <v>15249377037.389999</v>
      </c>
      <c r="L96" s="103"/>
      <c r="M96" s="103"/>
      <c r="N96" s="103"/>
      <c r="O96" s="103"/>
      <c r="P96" s="103"/>
      <c r="Q96" s="103"/>
      <c r="R96" s="103"/>
      <c r="S96" s="103"/>
      <c r="T96" s="96">
        <v>1</v>
      </c>
      <c r="U96" s="96"/>
      <c r="V96" s="96"/>
      <c r="W96" s="96"/>
      <c r="X96" s="96"/>
      <c r="Y96" s="96"/>
      <c r="Z96" s="96"/>
      <c r="AA96" s="96"/>
      <c r="AB96" s="96"/>
      <c r="AC96" s="94">
        <v>225824</v>
      </c>
      <c r="AD96" s="94"/>
      <c r="AE96" s="94"/>
      <c r="AF96" s="94"/>
      <c r="AG96" s="94"/>
      <c r="AH96" s="96">
        <v>1</v>
      </c>
      <c r="AI96" s="96"/>
      <c r="AJ96" s="96"/>
      <c r="AK96" s="96"/>
      <c r="AL96" s="96"/>
      <c r="AM96" s="96"/>
      <c r="AN96" s="96"/>
    </row>
    <row r="97" spans="2:41" s="1" customFormat="1" ht="9" customHeight="1" x14ac:dyDescent="0.15"/>
    <row r="98" spans="2:41" s="1" customFormat="1" ht="19.149999999999999" customHeight="1" x14ac:dyDescent="0.15">
      <c r="B98" s="73" t="s">
        <v>1185</v>
      </c>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row>
    <row r="99" spans="2:41" s="1" customFormat="1" ht="9" customHeight="1" x14ac:dyDescent="0.15"/>
    <row r="100" spans="2:41" s="1" customFormat="1" ht="12.75" customHeight="1" x14ac:dyDescent="0.15">
      <c r="B100" s="71" t="s">
        <v>1063</v>
      </c>
      <c r="C100" s="71"/>
      <c r="D100" s="71"/>
      <c r="E100" s="71"/>
      <c r="F100" s="71"/>
      <c r="G100" s="71"/>
      <c r="H100" s="71"/>
      <c r="I100" s="71"/>
      <c r="J100" s="71" t="s">
        <v>1060</v>
      </c>
      <c r="K100" s="71"/>
      <c r="L100" s="71"/>
      <c r="M100" s="71"/>
      <c r="N100" s="71"/>
      <c r="O100" s="71"/>
      <c r="P100" s="71"/>
      <c r="Q100" s="71"/>
      <c r="R100" s="71"/>
      <c r="S100" s="71"/>
      <c r="T100" s="71" t="s">
        <v>1061</v>
      </c>
      <c r="U100" s="71"/>
      <c r="V100" s="71"/>
      <c r="W100" s="71"/>
      <c r="X100" s="71"/>
      <c r="Y100" s="71"/>
      <c r="Z100" s="71"/>
      <c r="AA100" s="71"/>
      <c r="AB100" s="71"/>
      <c r="AC100" s="71" t="s">
        <v>1062</v>
      </c>
      <c r="AD100" s="71"/>
      <c r="AE100" s="71"/>
      <c r="AF100" s="71"/>
      <c r="AG100" s="71"/>
      <c r="AH100" s="71" t="s">
        <v>1061</v>
      </c>
      <c r="AI100" s="71"/>
      <c r="AJ100" s="71"/>
      <c r="AK100" s="71"/>
      <c r="AL100" s="71"/>
    </row>
    <row r="101" spans="2:41" s="1" customFormat="1" ht="10.7" customHeight="1" x14ac:dyDescent="0.15">
      <c r="B101" s="97" t="s">
        <v>1064</v>
      </c>
      <c r="C101" s="97"/>
      <c r="D101" s="97"/>
      <c r="E101" s="97"/>
      <c r="F101" s="97"/>
      <c r="G101" s="97"/>
      <c r="H101" s="97"/>
      <c r="I101" s="97"/>
      <c r="J101" s="102">
        <v>990000</v>
      </c>
      <c r="K101" s="102"/>
      <c r="L101" s="102"/>
      <c r="M101" s="102"/>
      <c r="N101" s="102"/>
      <c r="O101" s="102"/>
      <c r="P101" s="102"/>
      <c r="Q101" s="102"/>
      <c r="R101" s="102"/>
      <c r="S101" s="102"/>
      <c r="T101" s="95">
        <v>6.4920684797327698E-5</v>
      </c>
      <c r="U101" s="95"/>
      <c r="V101" s="95"/>
      <c r="W101" s="95"/>
      <c r="X101" s="95"/>
      <c r="Y101" s="95"/>
      <c r="Z101" s="95"/>
      <c r="AA101" s="95"/>
      <c r="AB101" s="95"/>
      <c r="AC101" s="93">
        <v>26</v>
      </c>
      <c r="AD101" s="93"/>
      <c r="AE101" s="93"/>
      <c r="AF101" s="93"/>
      <c r="AG101" s="93"/>
      <c r="AH101" s="95">
        <v>1.15133909593312E-4</v>
      </c>
      <c r="AI101" s="95"/>
      <c r="AJ101" s="95"/>
      <c r="AK101" s="95"/>
      <c r="AL101" s="95"/>
    </row>
    <row r="102" spans="2:41" s="1" customFormat="1" ht="10.7" customHeight="1" x14ac:dyDescent="0.15">
      <c r="B102" s="97" t="s">
        <v>1065</v>
      </c>
      <c r="C102" s="97"/>
      <c r="D102" s="97"/>
      <c r="E102" s="97"/>
      <c r="F102" s="97"/>
      <c r="G102" s="97"/>
      <c r="H102" s="97"/>
      <c r="I102" s="97"/>
      <c r="J102" s="102">
        <v>22535478.710000001</v>
      </c>
      <c r="K102" s="102"/>
      <c r="L102" s="102"/>
      <c r="M102" s="102"/>
      <c r="N102" s="102"/>
      <c r="O102" s="102"/>
      <c r="P102" s="102"/>
      <c r="Q102" s="102"/>
      <c r="R102" s="102"/>
      <c r="S102" s="102"/>
      <c r="T102" s="95">
        <v>1.47779667685737E-3</v>
      </c>
      <c r="U102" s="95"/>
      <c r="V102" s="95"/>
      <c r="W102" s="95"/>
      <c r="X102" s="95"/>
      <c r="Y102" s="95"/>
      <c r="Z102" s="95"/>
      <c r="AA102" s="95"/>
      <c r="AB102" s="95"/>
      <c r="AC102" s="93">
        <v>210</v>
      </c>
      <c r="AD102" s="93"/>
      <c r="AE102" s="93"/>
      <c r="AF102" s="93"/>
      <c r="AG102" s="93"/>
      <c r="AH102" s="95">
        <v>9.2992773133059395E-4</v>
      </c>
      <c r="AI102" s="95"/>
      <c r="AJ102" s="95"/>
      <c r="AK102" s="95"/>
      <c r="AL102" s="95"/>
    </row>
    <row r="103" spans="2:41" s="1" customFormat="1" ht="10.7" customHeight="1" x14ac:dyDescent="0.15">
      <c r="B103" s="97" t="s">
        <v>1066</v>
      </c>
      <c r="C103" s="97"/>
      <c r="D103" s="97"/>
      <c r="E103" s="97"/>
      <c r="F103" s="97"/>
      <c r="G103" s="97"/>
      <c r="H103" s="97"/>
      <c r="I103" s="97"/>
      <c r="J103" s="102">
        <v>36900437.060000002</v>
      </c>
      <c r="K103" s="102"/>
      <c r="L103" s="102"/>
      <c r="M103" s="102"/>
      <c r="N103" s="102"/>
      <c r="O103" s="102"/>
      <c r="P103" s="102"/>
      <c r="Q103" s="102"/>
      <c r="R103" s="102"/>
      <c r="S103" s="102"/>
      <c r="T103" s="95">
        <v>2.4197996396524099E-3</v>
      </c>
      <c r="U103" s="95"/>
      <c r="V103" s="95"/>
      <c r="W103" s="95"/>
      <c r="X103" s="95"/>
      <c r="Y103" s="95"/>
      <c r="Z103" s="95"/>
      <c r="AA103" s="95"/>
      <c r="AB103" s="95"/>
      <c r="AC103" s="93">
        <v>427</v>
      </c>
      <c r="AD103" s="93"/>
      <c r="AE103" s="93"/>
      <c r="AF103" s="93"/>
      <c r="AG103" s="93"/>
      <c r="AH103" s="95">
        <v>1.8908530537055401E-3</v>
      </c>
      <c r="AI103" s="95"/>
      <c r="AJ103" s="95"/>
      <c r="AK103" s="95"/>
      <c r="AL103" s="95"/>
    </row>
    <row r="104" spans="2:41" s="1" customFormat="1" ht="10.7" customHeight="1" x14ac:dyDescent="0.15">
      <c r="B104" s="97" t="s">
        <v>1067</v>
      </c>
      <c r="C104" s="97"/>
      <c r="D104" s="97"/>
      <c r="E104" s="97"/>
      <c r="F104" s="97"/>
      <c r="G104" s="97"/>
      <c r="H104" s="97"/>
      <c r="I104" s="97"/>
      <c r="J104" s="102">
        <v>16801518.710000001</v>
      </c>
      <c r="K104" s="102"/>
      <c r="L104" s="102"/>
      <c r="M104" s="102"/>
      <c r="N104" s="102"/>
      <c r="O104" s="102"/>
      <c r="P104" s="102"/>
      <c r="Q104" s="102"/>
      <c r="R104" s="102"/>
      <c r="S104" s="102"/>
      <c r="T104" s="95">
        <v>1.10178393968516E-3</v>
      </c>
      <c r="U104" s="95"/>
      <c r="V104" s="95"/>
      <c r="W104" s="95"/>
      <c r="X104" s="95"/>
      <c r="Y104" s="95"/>
      <c r="Z104" s="95"/>
      <c r="AA104" s="95"/>
      <c r="AB104" s="95"/>
      <c r="AC104" s="93">
        <v>374</v>
      </c>
      <c r="AD104" s="93"/>
      <c r="AE104" s="93"/>
      <c r="AF104" s="93"/>
      <c r="AG104" s="93"/>
      <c r="AH104" s="95">
        <v>1.65615700722687E-3</v>
      </c>
      <c r="AI104" s="95"/>
      <c r="AJ104" s="95"/>
      <c r="AK104" s="95"/>
      <c r="AL104" s="95"/>
    </row>
    <row r="105" spans="2:41" s="1" customFormat="1" ht="10.7" customHeight="1" x14ac:dyDescent="0.15">
      <c r="B105" s="97" t="s">
        <v>1068</v>
      </c>
      <c r="C105" s="97"/>
      <c r="D105" s="97"/>
      <c r="E105" s="97"/>
      <c r="F105" s="97"/>
      <c r="G105" s="97"/>
      <c r="H105" s="97"/>
      <c r="I105" s="97"/>
      <c r="J105" s="102">
        <v>300423683.63999999</v>
      </c>
      <c r="K105" s="102"/>
      <c r="L105" s="102"/>
      <c r="M105" s="102"/>
      <c r="N105" s="102"/>
      <c r="O105" s="102"/>
      <c r="P105" s="102"/>
      <c r="Q105" s="102"/>
      <c r="R105" s="102"/>
      <c r="S105" s="102"/>
      <c r="T105" s="95">
        <v>1.97007184558026E-2</v>
      </c>
      <c r="U105" s="95"/>
      <c r="V105" s="95"/>
      <c r="W105" s="95"/>
      <c r="X105" s="95"/>
      <c r="Y105" s="95"/>
      <c r="Z105" s="95"/>
      <c r="AA105" s="95"/>
      <c r="AB105" s="95"/>
      <c r="AC105" s="93">
        <v>2341</v>
      </c>
      <c r="AD105" s="93"/>
      <c r="AE105" s="93"/>
      <c r="AF105" s="93"/>
      <c r="AG105" s="93"/>
      <c r="AH105" s="95">
        <v>1.03664800906901E-2</v>
      </c>
      <c r="AI105" s="95"/>
      <c r="AJ105" s="95"/>
      <c r="AK105" s="95"/>
      <c r="AL105" s="95"/>
    </row>
    <row r="106" spans="2:41" s="1" customFormat="1" ht="10.7" customHeight="1" x14ac:dyDescent="0.15">
      <c r="B106" s="97" t="s">
        <v>1069</v>
      </c>
      <c r="C106" s="97"/>
      <c r="D106" s="97"/>
      <c r="E106" s="97"/>
      <c r="F106" s="97"/>
      <c r="G106" s="97"/>
      <c r="H106" s="97"/>
      <c r="I106" s="97"/>
      <c r="J106" s="102">
        <v>24783340.620000001</v>
      </c>
      <c r="K106" s="102"/>
      <c r="L106" s="102"/>
      <c r="M106" s="102"/>
      <c r="N106" s="102"/>
      <c r="O106" s="102"/>
      <c r="P106" s="102"/>
      <c r="Q106" s="102"/>
      <c r="R106" s="102"/>
      <c r="S106" s="102"/>
      <c r="T106" s="95">
        <v>1.6252034794099299E-3</v>
      </c>
      <c r="U106" s="95"/>
      <c r="V106" s="95"/>
      <c r="W106" s="95"/>
      <c r="X106" s="95"/>
      <c r="Y106" s="95"/>
      <c r="Z106" s="95"/>
      <c r="AA106" s="95"/>
      <c r="AB106" s="95"/>
      <c r="AC106" s="93">
        <v>1051</v>
      </c>
      <c r="AD106" s="93"/>
      <c r="AE106" s="93"/>
      <c r="AF106" s="93"/>
      <c r="AG106" s="93"/>
      <c r="AH106" s="95">
        <v>4.6540668839450197E-3</v>
      </c>
      <c r="AI106" s="95"/>
      <c r="AJ106" s="95"/>
      <c r="AK106" s="95"/>
      <c r="AL106" s="95"/>
    </row>
    <row r="107" spans="2:41" s="1" customFormat="1" ht="10.7" customHeight="1" x14ac:dyDescent="0.15">
      <c r="B107" s="97" t="s">
        <v>1070</v>
      </c>
      <c r="C107" s="97"/>
      <c r="D107" s="97"/>
      <c r="E107" s="97"/>
      <c r="F107" s="97"/>
      <c r="G107" s="97"/>
      <c r="H107" s="97"/>
      <c r="I107" s="97"/>
      <c r="J107" s="102">
        <v>54554985.7999999</v>
      </c>
      <c r="K107" s="102"/>
      <c r="L107" s="102"/>
      <c r="M107" s="102"/>
      <c r="N107" s="102"/>
      <c r="O107" s="102"/>
      <c r="P107" s="102"/>
      <c r="Q107" s="102"/>
      <c r="R107" s="102"/>
      <c r="S107" s="102"/>
      <c r="T107" s="95">
        <v>3.5775222598429099E-3</v>
      </c>
      <c r="U107" s="95"/>
      <c r="V107" s="95"/>
      <c r="W107" s="95"/>
      <c r="X107" s="95"/>
      <c r="Y107" s="95"/>
      <c r="Z107" s="95"/>
      <c r="AA107" s="95"/>
      <c r="AB107" s="95"/>
      <c r="AC107" s="93">
        <v>1743</v>
      </c>
      <c r="AD107" s="93"/>
      <c r="AE107" s="93"/>
      <c r="AF107" s="93"/>
      <c r="AG107" s="93"/>
      <c r="AH107" s="95">
        <v>7.7184001700439297E-3</v>
      </c>
      <c r="AI107" s="95"/>
      <c r="AJ107" s="95"/>
      <c r="AK107" s="95"/>
      <c r="AL107" s="95"/>
    </row>
    <row r="108" spans="2:41" s="1" customFormat="1" ht="10.7" customHeight="1" x14ac:dyDescent="0.15">
      <c r="B108" s="97" t="s">
        <v>1071</v>
      </c>
      <c r="C108" s="97"/>
      <c r="D108" s="97"/>
      <c r="E108" s="97"/>
      <c r="F108" s="97"/>
      <c r="G108" s="97"/>
      <c r="H108" s="97"/>
      <c r="I108" s="97"/>
      <c r="J108" s="102">
        <v>73202656.080000103</v>
      </c>
      <c r="K108" s="102"/>
      <c r="L108" s="102"/>
      <c r="M108" s="102"/>
      <c r="N108" s="102"/>
      <c r="O108" s="102"/>
      <c r="P108" s="102"/>
      <c r="Q108" s="102"/>
      <c r="R108" s="102"/>
      <c r="S108" s="102"/>
      <c r="T108" s="95">
        <v>4.8003702643402701E-3</v>
      </c>
      <c r="U108" s="95"/>
      <c r="V108" s="95"/>
      <c r="W108" s="95"/>
      <c r="X108" s="95"/>
      <c r="Y108" s="95"/>
      <c r="Z108" s="95"/>
      <c r="AA108" s="95"/>
      <c r="AB108" s="95"/>
      <c r="AC108" s="93">
        <v>2494</v>
      </c>
      <c r="AD108" s="93"/>
      <c r="AE108" s="93"/>
      <c r="AF108" s="93"/>
      <c r="AG108" s="93"/>
      <c r="AH108" s="95">
        <v>1.10439988663738E-2</v>
      </c>
      <c r="AI108" s="95"/>
      <c r="AJ108" s="95"/>
      <c r="AK108" s="95"/>
      <c r="AL108" s="95"/>
    </row>
    <row r="109" spans="2:41" s="1" customFormat="1" ht="10.7" customHeight="1" x14ac:dyDescent="0.15">
      <c r="B109" s="97" t="s">
        <v>1072</v>
      </c>
      <c r="C109" s="97"/>
      <c r="D109" s="97"/>
      <c r="E109" s="97"/>
      <c r="F109" s="97"/>
      <c r="G109" s="97"/>
      <c r="H109" s="97"/>
      <c r="I109" s="97"/>
      <c r="J109" s="102">
        <v>99896365.829999998</v>
      </c>
      <c r="K109" s="102"/>
      <c r="L109" s="102"/>
      <c r="M109" s="102"/>
      <c r="N109" s="102"/>
      <c r="O109" s="102"/>
      <c r="P109" s="102"/>
      <c r="Q109" s="102"/>
      <c r="R109" s="102"/>
      <c r="S109" s="102"/>
      <c r="T109" s="95">
        <v>6.5508489681292597E-3</v>
      </c>
      <c r="U109" s="95"/>
      <c r="V109" s="95"/>
      <c r="W109" s="95"/>
      <c r="X109" s="95"/>
      <c r="Y109" s="95"/>
      <c r="Z109" s="95"/>
      <c r="AA109" s="95"/>
      <c r="AB109" s="95"/>
      <c r="AC109" s="93">
        <v>3005</v>
      </c>
      <c r="AD109" s="93"/>
      <c r="AE109" s="93"/>
      <c r="AF109" s="93"/>
      <c r="AG109" s="93"/>
      <c r="AH109" s="95">
        <v>1.33068230126116E-2</v>
      </c>
      <c r="AI109" s="95"/>
      <c r="AJ109" s="95"/>
      <c r="AK109" s="95"/>
      <c r="AL109" s="95"/>
    </row>
    <row r="110" spans="2:41" s="1" customFormat="1" ht="10.7" customHeight="1" x14ac:dyDescent="0.15">
      <c r="B110" s="97" t="s">
        <v>1073</v>
      </c>
      <c r="C110" s="97"/>
      <c r="D110" s="97"/>
      <c r="E110" s="97"/>
      <c r="F110" s="97"/>
      <c r="G110" s="97"/>
      <c r="H110" s="97"/>
      <c r="I110" s="97"/>
      <c r="J110" s="102">
        <v>1200631353.3199899</v>
      </c>
      <c r="K110" s="102"/>
      <c r="L110" s="102"/>
      <c r="M110" s="102"/>
      <c r="N110" s="102"/>
      <c r="O110" s="102"/>
      <c r="P110" s="102"/>
      <c r="Q110" s="102"/>
      <c r="R110" s="102"/>
      <c r="S110" s="102"/>
      <c r="T110" s="95">
        <v>7.8733141057248393E-2</v>
      </c>
      <c r="U110" s="95"/>
      <c r="V110" s="95"/>
      <c r="W110" s="95"/>
      <c r="X110" s="95"/>
      <c r="Y110" s="95"/>
      <c r="Z110" s="95"/>
      <c r="AA110" s="95"/>
      <c r="AB110" s="95"/>
      <c r="AC110" s="93">
        <v>32721</v>
      </c>
      <c r="AD110" s="93"/>
      <c r="AE110" s="93"/>
      <c r="AF110" s="93"/>
      <c r="AG110" s="93"/>
      <c r="AH110" s="95">
        <v>0.14489602522318301</v>
      </c>
      <c r="AI110" s="95"/>
      <c r="AJ110" s="95"/>
      <c r="AK110" s="95"/>
      <c r="AL110" s="95"/>
    </row>
    <row r="111" spans="2:41" s="1" customFormat="1" ht="10.7" customHeight="1" x14ac:dyDescent="0.15">
      <c r="B111" s="97" t="s">
        <v>1074</v>
      </c>
      <c r="C111" s="97"/>
      <c r="D111" s="97"/>
      <c r="E111" s="97"/>
      <c r="F111" s="97"/>
      <c r="G111" s="97"/>
      <c r="H111" s="97"/>
      <c r="I111" s="97"/>
      <c r="J111" s="102">
        <v>148056358.86000001</v>
      </c>
      <c r="K111" s="102"/>
      <c r="L111" s="102"/>
      <c r="M111" s="102"/>
      <c r="N111" s="102"/>
      <c r="O111" s="102"/>
      <c r="P111" s="102"/>
      <c r="Q111" s="102"/>
      <c r="R111" s="102"/>
      <c r="S111" s="102"/>
      <c r="T111" s="95">
        <v>9.7090103088789109E-3</v>
      </c>
      <c r="U111" s="95"/>
      <c r="V111" s="95"/>
      <c r="W111" s="95"/>
      <c r="X111" s="95"/>
      <c r="Y111" s="95"/>
      <c r="Z111" s="95"/>
      <c r="AA111" s="95"/>
      <c r="AB111" s="95"/>
      <c r="AC111" s="93">
        <v>7304</v>
      </c>
      <c r="AD111" s="93"/>
      <c r="AE111" s="93"/>
      <c r="AF111" s="93"/>
      <c r="AG111" s="93"/>
      <c r="AH111" s="95">
        <v>3.2343772141136498E-2</v>
      </c>
      <c r="AI111" s="95"/>
      <c r="AJ111" s="95"/>
      <c r="AK111" s="95"/>
      <c r="AL111" s="95"/>
    </row>
    <row r="112" spans="2:41" s="1" customFormat="1" ht="10.7" customHeight="1" x14ac:dyDescent="0.15">
      <c r="B112" s="97" t="s">
        <v>1075</v>
      </c>
      <c r="C112" s="97"/>
      <c r="D112" s="97"/>
      <c r="E112" s="97"/>
      <c r="F112" s="97"/>
      <c r="G112" s="97"/>
      <c r="H112" s="97"/>
      <c r="I112" s="97"/>
      <c r="J112" s="102">
        <v>228074973.75999999</v>
      </c>
      <c r="K112" s="102"/>
      <c r="L112" s="102"/>
      <c r="M112" s="102"/>
      <c r="N112" s="102"/>
      <c r="O112" s="102"/>
      <c r="P112" s="102"/>
      <c r="Q112" s="102"/>
      <c r="R112" s="102"/>
      <c r="S112" s="102"/>
      <c r="T112" s="95">
        <v>1.4956346951143199E-2</v>
      </c>
      <c r="U112" s="95"/>
      <c r="V112" s="95"/>
      <c r="W112" s="95"/>
      <c r="X112" s="95"/>
      <c r="Y112" s="95"/>
      <c r="Z112" s="95"/>
      <c r="AA112" s="95"/>
      <c r="AB112" s="95"/>
      <c r="AC112" s="93">
        <v>4713</v>
      </c>
      <c r="AD112" s="93"/>
      <c r="AE112" s="93"/>
      <c r="AF112" s="93"/>
      <c r="AG112" s="93"/>
      <c r="AH112" s="95">
        <v>2.0870235227433798E-2</v>
      </c>
      <c r="AI112" s="95"/>
      <c r="AJ112" s="95"/>
      <c r="AK112" s="95"/>
      <c r="AL112" s="95"/>
    </row>
    <row r="113" spans="2:38" s="1" customFormat="1" ht="10.7" customHeight="1" x14ac:dyDescent="0.15">
      <c r="B113" s="97" t="s">
        <v>1076</v>
      </c>
      <c r="C113" s="97"/>
      <c r="D113" s="97"/>
      <c r="E113" s="97"/>
      <c r="F113" s="97"/>
      <c r="G113" s="97"/>
      <c r="H113" s="97"/>
      <c r="I113" s="97"/>
      <c r="J113" s="102">
        <v>712285481.70000005</v>
      </c>
      <c r="K113" s="102"/>
      <c r="L113" s="102"/>
      <c r="M113" s="102"/>
      <c r="N113" s="102"/>
      <c r="O113" s="102"/>
      <c r="P113" s="102"/>
      <c r="Q113" s="102"/>
      <c r="R113" s="102"/>
      <c r="S113" s="102"/>
      <c r="T113" s="95">
        <v>4.6709152770867103E-2</v>
      </c>
      <c r="U113" s="95"/>
      <c r="V113" s="95"/>
      <c r="W113" s="95"/>
      <c r="X113" s="95"/>
      <c r="Y113" s="95"/>
      <c r="Z113" s="95"/>
      <c r="AA113" s="95"/>
      <c r="AB113" s="95"/>
      <c r="AC113" s="93">
        <v>13688</v>
      </c>
      <c r="AD113" s="93"/>
      <c r="AE113" s="93"/>
      <c r="AF113" s="93"/>
      <c r="AG113" s="93"/>
      <c r="AH113" s="95">
        <v>6.0613575173586502E-2</v>
      </c>
      <c r="AI113" s="95"/>
      <c r="AJ113" s="95"/>
      <c r="AK113" s="95"/>
      <c r="AL113" s="95"/>
    </row>
    <row r="114" spans="2:38" s="1" customFormat="1" ht="10.7" customHeight="1" x14ac:dyDescent="0.15">
      <c r="B114" s="97" t="s">
        <v>1077</v>
      </c>
      <c r="C114" s="97"/>
      <c r="D114" s="97"/>
      <c r="E114" s="97"/>
      <c r="F114" s="97"/>
      <c r="G114" s="97"/>
      <c r="H114" s="97"/>
      <c r="I114" s="97"/>
      <c r="J114" s="102">
        <v>138649920.13999999</v>
      </c>
      <c r="K114" s="102"/>
      <c r="L114" s="102"/>
      <c r="M114" s="102"/>
      <c r="N114" s="102"/>
      <c r="O114" s="102"/>
      <c r="P114" s="102"/>
      <c r="Q114" s="102"/>
      <c r="R114" s="102"/>
      <c r="S114" s="102"/>
      <c r="T114" s="95">
        <v>9.0921694571551599E-3</v>
      </c>
      <c r="U114" s="95"/>
      <c r="V114" s="95"/>
      <c r="W114" s="95"/>
      <c r="X114" s="95"/>
      <c r="Y114" s="95"/>
      <c r="Z114" s="95"/>
      <c r="AA114" s="95"/>
      <c r="AB114" s="95"/>
      <c r="AC114" s="93">
        <v>2770</v>
      </c>
      <c r="AD114" s="93"/>
      <c r="AE114" s="93"/>
      <c r="AF114" s="93"/>
      <c r="AG114" s="93"/>
      <c r="AH114" s="95">
        <v>1.2266189598979699E-2</v>
      </c>
      <c r="AI114" s="95"/>
      <c r="AJ114" s="95"/>
      <c r="AK114" s="95"/>
      <c r="AL114" s="95"/>
    </row>
    <row r="115" spans="2:38" s="1" customFormat="1" ht="10.7" customHeight="1" x14ac:dyDescent="0.15">
      <c r="B115" s="97" t="s">
        <v>1078</v>
      </c>
      <c r="C115" s="97"/>
      <c r="D115" s="97"/>
      <c r="E115" s="97"/>
      <c r="F115" s="97"/>
      <c r="G115" s="97"/>
      <c r="H115" s="97"/>
      <c r="I115" s="97"/>
      <c r="J115" s="102">
        <v>1821951508.6399901</v>
      </c>
      <c r="K115" s="102"/>
      <c r="L115" s="102"/>
      <c r="M115" s="102"/>
      <c r="N115" s="102"/>
      <c r="O115" s="102"/>
      <c r="P115" s="102"/>
      <c r="Q115" s="102"/>
      <c r="R115" s="102"/>
      <c r="S115" s="102"/>
      <c r="T115" s="95">
        <v>0.119477110715589</v>
      </c>
      <c r="U115" s="95"/>
      <c r="V115" s="95"/>
      <c r="W115" s="95"/>
      <c r="X115" s="95"/>
      <c r="Y115" s="95"/>
      <c r="Z115" s="95"/>
      <c r="AA115" s="95"/>
      <c r="AB115" s="95"/>
      <c r="AC115" s="93">
        <v>30597</v>
      </c>
      <c r="AD115" s="93"/>
      <c r="AE115" s="93"/>
      <c r="AF115" s="93"/>
      <c r="AG115" s="93"/>
      <c r="AH115" s="95">
        <v>0.13549047045486801</v>
      </c>
      <c r="AI115" s="95"/>
      <c r="AJ115" s="95"/>
      <c r="AK115" s="95"/>
      <c r="AL115" s="95"/>
    </row>
    <row r="116" spans="2:38" s="1" customFormat="1" ht="10.7" customHeight="1" x14ac:dyDescent="0.15">
      <c r="B116" s="97" t="s">
        <v>1079</v>
      </c>
      <c r="C116" s="97"/>
      <c r="D116" s="97"/>
      <c r="E116" s="97"/>
      <c r="F116" s="97"/>
      <c r="G116" s="97"/>
      <c r="H116" s="97"/>
      <c r="I116" s="97"/>
      <c r="J116" s="102">
        <v>179762272.47999999</v>
      </c>
      <c r="K116" s="102"/>
      <c r="L116" s="102"/>
      <c r="M116" s="102"/>
      <c r="N116" s="102"/>
      <c r="O116" s="102"/>
      <c r="P116" s="102"/>
      <c r="Q116" s="102"/>
      <c r="R116" s="102"/>
      <c r="S116" s="102"/>
      <c r="T116" s="95">
        <v>1.17881715455812E-2</v>
      </c>
      <c r="U116" s="95"/>
      <c r="V116" s="95"/>
      <c r="W116" s="95"/>
      <c r="X116" s="95"/>
      <c r="Y116" s="95"/>
      <c r="Z116" s="95"/>
      <c r="AA116" s="95"/>
      <c r="AB116" s="95"/>
      <c r="AC116" s="93">
        <v>2942</v>
      </c>
      <c r="AD116" s="93"/>
      <c r="AE116" s="93"/>
      <c r="AF116" s="93"/>
      <c r="AG116" s="93"/>
      <c r="AH116" s="95">
        <v>1.3027844693212399E-2</v>
      </c>
      <c r="AI116" s="95"/>
      <c r="AJ116" s="95"/>
      <c r="AK116" s="95"/>
      <c r="AL116" s="95"/>
    </row>
    <row r="117" spans="2:38" s="1" customFormat="1" ht="10.7" customHeight="1" x14ac:dyDescent="0.15">
      <c r="B117" s="97" t="s">
        <v>1080</v>
      </c>
      <c r="C117" s="97"/>
      <c r="D117" s="97"/>
      <c r="E117" s="97"/>
      <c r="F117" s="97"/>
      <c r="G117" s="97"/>
      <c r="H117" s="97"/>
      <c r="I117" s="97"/>
      <c r="J117" s="102">
        <v>248913150.56</v>
      </c>
      <c r="K117" s="102"/>
      <c r="L117" s="102"/>
      <c r="M117" s="102"/>
      <c r="N117" s="102"/>
      <c r="O117" s="102"/>
      <c r="P117" s="102"/>
      <c r="Q117" s="102"/>
      <c r="R117" s="102"/>
      <c r="S117" s="102"/>
      <c r="T117" s="95">
        <v>1.63228405953692E-2</v>
      </c>
      <c r="U117" s="95"/>
      <c r="V117" s="95"/>
      <c r="W117" s="95"/>
      <c r="X117" s="95"/>
      <c r="Y117" s="95"/>
      <c r="Z117" s="95"/>
      <c r="AA117" s="95"/>
      <c r="AB117" s="95"/>
      <c r="AC117" s="93">
        <v>3757</v>
      </c>
      <c r="AD117" s="93"/>
      <c r="AE117" s="93"/>
      <c r="AF117" s="93"/>
      <c r="AG117" s="93"/>
      <c r="AH117" s="95">
        <v>1.6636849936233499E-2</v>
      </c>
      <c r="AI117" s="95"/>
      <c r="AJ117" s="95"/>
      <c r="AK117" s="95"/>
      <c r="AL117" s="95"/>
    </row>
    <row r="118" spans="2:38" s="1" customFormat="1" ht="10.7" customHeight="1" x14ac:dyDescent="0.15">
      <c r="B118" s="97" t="s">
        <v>1081</v>
      </c>
      <c r="C118" s="97"/>
      <c r="D118" s="97"/>
      <c r="E118" s="97"/>
      <c r="F118" s="97"/>
      <c r="G118" s="97"/>
      <c r="H118" s="97"/>
      <c r="I118" s="97"/>
      <c r="J118" s="102">
        <v>894525494.25000095</v>
      </c>
      <c r="K118" s="102"/>
      <c r="L118" s="102"/>
      <c r="M118" s="102"/>
      <c r="N118" s="102"/>
      <c r="O118" s="102"/>
      <c r="P118" s="102"/>
      <c r="Q118" s="102"/>
      <c r="R118" s="102"/>
      <c r="S118" s="102"/>
      <c r="T118" s="95">
        <v>5.8659805712503101E-2</v>
      </c>
      <c r="U118" s="95"/>
      <c r="V118" s="95"/>
      <c r="W118" s="95"/>
      <c r="X118" s="95"/>
      <c r="Y118" s="95"/>
      <c r="Z118" s="95"/>
      <c r="AA118" s="95"/>
      <c r="AB118" s="95"/>
      <c r="AC118" s="93">
        <v>12305</v>
      </c>
      <c r="AD118" s="93"/>
      <c r="AE118" s="93"/>
      <c r="AF118" s="93"/>
      <c r="AG118" s="93"/>
      <c r="AH118" s="95">
        <v>5.44893368286807E-2</v>
      </c>
      <c r="AI118" s="95"/>
      <c r="AJ118" s="95"/>
      <c r="AK118" s="95"/>
      <c r="AL118" s="95"/>
    </row>
    <row r="119" spans="2:38" s="1" customFormat="1" ht="10.7" customHeight="1" x14ac:dyDescent="0.15">
      <c r="B119" s="97" t="s">
        <v>1082</v>
      </c>
      <c r="C119" s="97"/>
      <c r="D119" s="97"/>
      <c r="E119" s="97"/>
      <c r="F119" s="97"/>
      <c r="G119" s="97"/>
      <c r="H119" s="97"/>
      <c r="I119" s="97"/>
      <c r="J119" s="102">
        <v>226588275.56</v>
      </c>
      <c r="K119" s="102"/>
      <c r="L119" s="102"/>
      <c r="M119" s="102"/>
      <c r="N119" s="102"/>
      <c r="O119" s="102"/>
      <c r="P119" s="102"/>
      <c r="Q119" s="102"/>
      <c r="R119" s="102"/>
      <c r="S119" s="102"/>
      <c r="T119" s="95">
        <v>1.4858854562021E-2</v>
      </c>
      <c r="U119" s="95"/>
      <c r="V119" s="95"/>
      <c r="W119" s="95"/>
      <c r="X119" s="95"/>
      <c r="Y119" s="95"/>
      <c r="Z119" s="95"/>
      <c r="AA119" s="95"/>
      <c r="AB119" s="95"/>
      <c r="AC119" s="93">
        <v>5231</v>
      </c>
      <c r="AD119" s="93"/>
      <c r="AE119" s="93"/>
      <c r="AF119" s="93"/>
      <c r="AG119" s="93"/>
      <c r="AH119" s="95">
        <v>2.31640569647159E-2</v>
      </c>
      <c r="AI119" s="95"/>
      <c r="AJ119" s="95"/>
      <c r="AK119" s="95"/>
      <c r="AL119" s="95"/>
    </row>
    <row r="120" spans="2:38" s="1" customFormat="1" ht="10.7" customHeight="1" x14ac:dyDescent="0.15">
      <c r="B120" s="97" t="s">
        <v>1083</v>
      </c>
      <c r="C120" s="97"/>
      <c r="D120" s="97"/>
      <c r="E120" s="97"/>
      <c r="F120" s="97"/>
      <c r="G120" s="97"/>
      <c r="H120" s="97"/>
      <c r="I120" s="97"/>
      <c r="J120" s="102">
        <v>3614093419.1399798</v>
      </c>
      <c r="K120" s="102"/>
      <c r="L120" s="102"/>
      <c r="M120" s="102"/>
      <c r="N120" s="102"/>
      <c r="O120" s="102"/>
      <c r="P120" s="102"/>
      <c r="Q120" s="102"/>
      <c r="R120" s="102"/>
      <c r="S120" s="102"/>
      <c r="T120" s="95">
        <v>0.236999413830387</v>
      </c>
      <c r="U120" s="95"/>
      <c r="V120" s="95"/>
      <c r="W120" s="95"/>
      <c r="X120" s="95"/>
      <c r="Y120" s="95"/>
      <c r="Z120" s="95"/>
      <c r="AA120" s="95"/>
      <c r="AB120" s="95"/>
      <c r="AC120" s="93">
        <v>44995</v>
      </c>
      <c r="AD120" s="93"/>
      <c r="AE120" s="93"/>
      <c r="AF120" s="93"/>
      <c r="AG120" s="93"/>
      <c r="AH120" s="95">
        <v>0.19924808700581001</v>
      </c>
      <c r="AI120" s="95"/>
      <c r="AJ120" s="95"/>
      <c r="AK120" s="95"/>
      <c r="AL120" s="95"/>
    </row>
    <row r="121" spans="2:38" s="1" customFormat="1" ht="10.7" customHeight="1" x14ac:dyDescent="0.15">
      <c r="B121" s="97" t="s">
        <v>1084</v>
      </c>
      <c r="C121" s="97"/>
      <c r="D121" s="97"/>
      <c r="E121" s="97"/>
      <c r="F121" s="97"/>
      <c r="G121" s="97"/>
      <c r="H121" s="97"/>
      <c r="I121" s="97"/>
      <c r="J121" s="102">
        <v>312242999.56</v>
      </c>
      <c r="K121" s="102"/>
      <c r="L121" s="102"/>
      <c r="M121" s="102"/>
      <c r="N121" s="102"/>
      <c r="O121" s="102"/>
      <c r="P121" s="102"/>
      <c r="Q121" s="102"/>
      <c r="R121" s="102"/>
      <c r="S121" s="102"/>
      <c r="T121" s="95">
        <v>2.04757872268756E-2</v>
      </c>
      <c r="U121" s="95"/>
      <c r="V121" s="95"/>
      <c r="W121" s="95"/>
      <c r="X121" s="95"/>
      <c r="Y121" s="95"/>
      <c r="Z121" s="95"/>
      <c r="AA121" s="95"/>
      <c r="AB121" s="95"/>
      <c r="AC121" s="93">
        <v>4258</v>
      </c>
      <c r="AD121" s="93"/>
      <c r="AE121" s="93"/>
      <c r="AF121" s="93"/>
      <c r="AG121" s="93"/>
      <c r="AH121" s="95">
        <v>1.8855391809550801E-2</v>
      </c>
      <c r="AI121" s="95"/>
      <c r="AJ121" s="95"/>
      <c r="AK121" s="95"/>
      <c r="AL121" s="95"/>
    </row>
    <row r="122" spans="2:38" s="1" customFormat="1" ht="10.7" customHeight="1" x14ac:dyDescent="0.15">
      <c r="B122" s="97" t="s">
        <v>1085</v>
      </c>
      <c r="C122" s="97"/>
      <c r="D122" s="97"/>
      <c r="E122" s="97"/>
      <c r="F122" s="97"/>
      <c r="G122" s="97"/>
      <c r="H122" s="97"/>
      <c r="I122" s="97"/>
      <c r="J122" s="102">
        <v>163406560.47</v>
      </c>
      <c r="K122" s="102"/>
      <c r="L122" s="102"/>
      <c r="M122" s="102"/>
      <c r="N122" s="102"/>
      <c r="O122" s="102"/>
      <c r="P122" s="102"/>
      <c r="Q122" s="102"/>
      <c r="R122" s="102"/>
      <c r="S122" s="102"/>
      <c r="T122" s="95">
        <v>1.0715622026351901E-2</v>
      </c>
      <c r="U122" s="95"/>
      <c r="V122" s="95"/>
      <c r="W122" s="95"/>
      <c r="X122" s="95"/>
      <c r="Y122" s="95"/>
      <c r="Z122" s="95"/>
      <c r="AA122" s="95"/>
      <c r="AB122" s="95"/>
      <c r="AC122" s="93">
        <v>2309</v>
      </c>
      <c r="AD122" s="93"/>
      <c r="AE122" s="93"/>
      <c r="AF122" s="93"/>
      <c r="AG122" s="93"/>
      <c r="AH122" s="95">
        <v>1.0224776817344501E-2</v>
      </c>
      <c r="AI122" s="95"/>
      <c r="AJ122" s="95"/>
      <c r="AK122" s="95"/>
      <c r="AL122" s="95"/>
    </row>
    <row r="123" spans="2:38" s="1" customFormat="1" ht="10.7" customHeight="1" x14ac:dyDescent="0.15">
      <c r="B123" s="97" t="s">
        <v>1086</v>
      </c>
      <c r="C123" s="97"/>
      <c r="D123" s="97"/>
      <c r="E123" s="97"/>
      <c r="F123" s="97"/>
      <c r="G123" s="97"/>
      <c r="H123" s="97"/>
      <c r="I123" s="97"/>
      <c r="J123" s="102">
        <v>205281335.27000001</v>
      </c>
      <c r="K123" s="102"/>
      <c r="L123" s="102"/>
      <c r="M123" s="102"/>
      <c r="N123" s="102"/>
      <c r="O123" s="102"/>
      <c r="P123" s="102"/>
      <c r="Q123" s="102"/>
      <c r="R123" s="102"/>
      <c r="S123" s="102"/>
      <c r="T123" s="95">
        <v>1.3461621072563899E-2</v>
      </c>
      <c r="U123" s="95"/>
      <c r="V123" s="95"/>
      <c r="W123" s="95"/>
      <c r="X123" s="95"/>
      <c r="Y123" s="95"/>
      <c r="Z123" s="95"/>
      <c r="AA123" s="95"/>
      <c r="AB123" s="95"/>
      <c r="AC123" s="93">
        <v>2668</v>
      </c>
      <c r="AD123" s="93"/>
      <c r="AE123" s="93"/>
      <c r="AF123" s="93"/>
      <c r="AG123" s="93"/>
      <c r="AH123" s="95">
        <v>1.1814510415190599E-2</v>
      </c>
      <c r="AI123" s="95"/>
      <c r="AJ123" s="95"/>
      <c r="AK123" s="95"/>
      <c r="AL123" s="95"/>
    </row>
    <row r="124" spans="2:38" s="1" customFormat="1" ht="10.7" customHeight="1" x14ac:dyDescent="0.15">
      <c r="B124" s="97" t="s">
        <v>1087</v>
      </c>
      <c r="C124" s="97"/>
      <c r="D124" s="97"/>
      <c r="E124" s="97"/>
      <c r="F124" s="97"/>
      <c r="G124" s="97"/>
      <c r="H124" s="97"/>
      <c r="I124" s="97"/>
      <c r="J124" s="102">
        <v>125611251.15000001</v>
      </c>
      <c r="K124" s="102"/>
      <c r="L124" s="102"/>
      <c r="M124" s="102"/>
      <c r="N124" s="102"/>
      <c r="O124" s="102"/>
      <c r="P124" s="102"/>
      <c r="Q124" s="102"/>
      <c r="R124" s="102"/>
      <c r="S124" s="102"/>
      <c r="T124" s="95">
        <v>8.2371398413203199E-3</v>
      </c>
      <c r="U124" s="95"/>
      <c r="V124" s="95"/>
      <c r="W124" s="95"/>
      <c r="X124" s="95"/>
      <c r="Y124" s="95"/>
      <c r="Z124" s="95"/>
      <c r="AA124" s="95"/>
      <c r="AB124" s="95"/>
      <c r="AC124" s="93">
        <v>1582</v>
      </c>
      <c r="AD124" s="93"/>
      <c r="AE124" s="93"/>
      <c r="AF124" s="93"/>
      <c r="AG124" s="93"/>
      <c r="AH124" s="95">
        <v>7.0054555760238101E-3</v>
      </c>
      <c r="AI124" s="95"/>
      <c r="AJ124" s="95"/>
      <c r="AK124" s="95"/>
      <c r="AL124" s="95"/>
    </row>
    <row r="125" spans="2:38" s="1" customFormat="1" ht="10.7" customHeight="1" x14ac:dyDescent="0.15">
      <c r="B125" s="97" t="s">
        <v>1088</v>
      </c>
      <c r="C125" s="97"/>
      <c r="D125" s="97"/>
      <c r="E125" s="97"/>
      <c r="F125" s="97"/>
      <c r="G125" s="97"/>
      <c r="H125" s="97"/>
      <c r="I125" s="97"/>
      <c r="J125" s="102">
        <v>3659288882.5099902</v>
      </c>
      <c r="K125" s="102"/>
      <c r="L125" s="102"/>
      <c r="M125" s="102"/>
      <c r="N125" s="102"/>
      <c r="O125" s="102"/>
      <c r="P125" s="102"/>
      <c r="Q125" s="102"/>
      <c r="R125" s="102"/>
      <c r="S125" s="102"/>
      <c r="T125" s="95">
        <v>0.23996317184221899</v>
      </c>
      <c r="U125" s="95"/>
      <c r="V125" s="95"/>
      <c r="W125" s="95"/>
      <c r="X125" s="95"/>
      <c r="Y125" s="95"/>
      <c r="Z125" s="95"/>
      <c r="AA125" s="95"/>
      <c r="AB125" s="95"/>
      <c r="AC125" s="93">
        <v>34153</v>
      </c>
      <c r="AD125" s="93"/>
      <c r="AE125" s="93"/>
      <c r="AF125" s="93"/>
      <c r="AG125" s="93"/>
      <c r="AH125" s="95">
        <v>0.15123724670539901</v>
      </c>
      <c r="AI125" s="95"/>
      <c r="AJ125" s="95"/>
      <c r="AK125" s="95"/>
      <c r="AL125" s="95"/>
    </row>
    <row r="126" spans="2:38" s="1" customFormat="1" ht="10.7" customHeight="1" x14ac:dyDescent="0.15">
      <c r="B126" s="97" t="s">
        <v>1091</v>
      </c>
      <c r="C126" s="97"/>
      <c r="D126" s="97"/>
      <c r="E126" s="97"/>
      <c r="F126" s="97"/>
      <c r="G126" s="97"/>
      <c r="H126" s="97"/>
      <c r="I126" s="97"/>
      <c r="J126" s="102">
        <v>456266027.37000102</v>
      </c>
      <c r="K126" s="102"/>
      <c r="L126" s="102"/>
      <c r="M126" s="102"/>
      <c r="N126" s="102"/>
      <c r="O126" s="102"/>
      <c r="P126" s="102"/>
      <c r="Q126" s="102"/>
      <c r="R126" s="102"/>
      <c r="S126" s="102"/>
      <c r="T126" s="95">
        <v>2.9920306006683502E-2</v>
      </c>
      <c r="U126" s="95"/>
      <c r="V126" s="95"/>
      <c r="W126" s="95"/>
      <c r="X126" s="95"/>
      <c r="Y126" s="95"/>
      <c r="Z126" s="95"/>
      <c r="AA126" s="95"/>
      <c r="AB126" s="95"/>
      <c r="AC126" s="93">
        <v>4443</v>
      </c>
      <c r="AD126" s="93"/>
      <c r="AE126" s="93"/>
      <c r="AF126" s="93"/>
      <c r="AG126" s="93"/>
      <c r="AH126" s="95">
        <v>1.96746138585801E-2</v>
      </c>
      <c r="AI126" s="95"/>
      <c r="AJ126" s="95"/>
      <c r="AK126" s="95"/>
      <c r="AL126" s="95"/>
    </row>
    <row r="127" spans="2:38" s="1" customFormat="1" ht="10.7" customHeight="1" x14ac:dyDescent="0.15">
      <c r="B127" s="97" t="s">
        <v>1094</v>
      </c>
      <c r="C127" s="97"/>
      <c r="D127" s="97"/>
      <c r="E127" s="97"/>
      <c r="F127" s="97"/>
      <c r="G127" s="97"/>
      <c r="H127" s="97"/>
      <c r="I127" s="97"/>
      <c r="J127" s="102">
        <v>23325151.920000002</v>
      </c>
      <c r="K127" s="102"/>
      <c r="L127" s="102"/>
      <c r="M127" s="102"/>
      <c r="N127" s="102"/>
      <c r="O127" s="102"/>
      <c r="P127" s="102"/>
      <c r="Q127" s="102"/>
      <c r="R127" s="102"/>
      <c r="S127" s="102"/>
      <c r="T127" s="95">
        <v>1.5295806420687901E-3</v>
      </c>
      <c r="U127" s="95"/>
      <c r="V127" s="95"/>
      <c r="W127" s="95"/>
      <c r="X127" s="95"/>
      <c r="Y127" s="95"/>
      <c r="Z127" s="95"/>
      <c r="AA127" s="95"/>
      <c r="AB127" s="95"/>
      <c r="AC127" s="93">
        <v>252</v>
      </c>
      <c r="AD127" s="93"/>
      <c r="AE127" s="93"/>
      <c r="AF127" s="93"/>
      <c r="AG127" s="93"/>
      <c r="AH127" s="95">
        <v>1.11591327759671E-3</v>
      </c>
      <c r="AI127" s="95"/>
      <c r="AJ127" s="95"/>
      <c r="AK127" s="95"/>
      <c r="AL127" s="95"/>
    </row>
    <row r="128" spans="2:38" s="1" customFormat="1" ht="10.7" customHeight="1" x14ac:dyDescent="0.15">
      <c r="B128" s="97" t="s">
        <v>1095</v>
      </c>
      <c r="C128" s="97"/>
      <c r="D128" s="97"/>
      <c r="E128" s="97"/>
      <c r="F128" s="97"/>
      <c r="G128" s="97"/>
      <c r="H128" s="97"/>
      <c r="I128" s="97"/>
      <c r="J128" s="102">
        <v>12323063.75</v>
      </c>
      <c r="K128" s="102"/>
      <c r="L128" s="102"/>
      <c r="M128" s="102"/>
      <c r="N128" s="102"/>
      <c r="O128" s="102"/>
      <c r="P128" s="102"/>
      <c r="Q128" s="102"/>
      <c r="R128" s="102"/>
      <c r="S128" s="102"/>
      <c r="T128" s="95">
        <v>8.08102765102147E-4</v>
      </c>
      <c r="U128" s="95"/>
      <c r="V128" s="95"/>
      <c r="W128" s="95"/>
      <c r="X128" s="95"/>
      <c r="Y128" s="95"/>
      <c r="Z128" s="95"/>
      <c r="AA128" s="95"/>
      <c r="AB128" s="95"/>
      <c r="AC128" s="93">
        <v>144</v>
      </c>
      <c r="AD128" s="93"/>
      <c r="AE128" s="93"/>
      <c r="AF128" s="93"/>
      <c r="AG128" s="93"/>
      <c r="AH128" s="95">
        <v>6.3766473005526399E-4</v>
      </c>
      <c r="AI128" s="95"/>
      <c r="AJ128" s="95"/>
      <c r="AK128" s="95"/>
      <c r="AL128" s="95"/>
    </row>
    <row r="129" spans="2:41" s="1" customFormat="1" ht="10.7" customHeight="1" x14ac:dyDescent="0.15">
      <c r="B129" s="97" t="s">
        <v>1092</v>
      </c>
      <c r="C129" s="97"/>
      <c r="D129" s="97"/>
      <c r="E129" s="97"/>
      <c r="F129" s="97"/>
      <c r="G129" s="97"/>
      <c r="H129" s="97"/>
      <c r="I129" s="97"/>
      <c r="J129" s="102">
        <v>8448485.4499999993</v>
      </c>
      <c r="K129" s="102"/>
      <c r="L129" s="102"/>
      <c r="M129" s="102"/>
      <c r="N129" s="102"/>
      <c r="O129" s="102"/>
      <c r="P129" s="102"/>
      <c r="Q129" s="102"/>
      <c r="R129" s="102"/>
      <c r="S129" s="102"/>
      <c r="T129" s="95">
        <v>5.54021677691171E-4</v>
      </c>
      <c r="U129" s="95"/>
      <c r="V129" s="95"/>
      <c r="W129" s="95"/>
      <c r="X129" s="95"/>
      <c r="Y129" s="95"/>
      <c r="Z129" s="95"/>
      <c r="AA129" s="95"/>
      <c r="AB129" s="95"/>
      <c r="AC129" s="93">
        <v>98</v>
      </c>
      <c r="AD129" s="93"/>
      <c r="AE129" s="93"/>
      <c r="AF129" s="93"/>
      <c r="AG129" s="93"/>
      <c r="AH129" s="95">
        <v>4.3396627462094403E-4</v>
      </c>
      <c r="AI129" s="95"/>
      <c r="AJ129" s="95"/>
      <c r="AK129" s="95"/>
      <c r="AL129" s="95"/>
    </row>
    <row r="130" spans="2:41" s="1" customFormat="1" ht="10.7" customHeight="1" x14ac:dyDescent="0.15">
      <c r="B130" s="97" t="s">
        <v>1090</v>
      </c>
      <c r="C130" s="97"/>
      <c r="D130" s="97"/>
      <c r="E130" s="97"/>
      <c r="F130" s="97"/>
      <c r="G130" s="97"/>
      <c r="H130" s="97"/>
      <c r="I130" s="97"/>
      <c r="J130" s="102">
        <v>206044847.65000001</v>
      </c>
      <c r="K130" s="102"/>
      <c r="L130" s="102"/>
      <c r="M130" s="102"/>
      <c r="N130" s="102"/>
      <c r="O130" s="102"/>
      <c r="P130" s="102"/>
      <c r="Q130" s="102"/>
      <c r="R130" s="102"/>
      <c r="S130" s="102"/>
      <c r="T130" s="95">
        <v>1.3511689503433399E-2</v>
      </c>
      <c r="U130" s="95"/>
      <c r="V130" s="95"/>
      <c r="W130" s="95"/>
      <c r="X130" s="95"/>
      <c r="Y130" s="95"/>
      <c r="Z130" s="95"/>
      <c r="AA130" s="95"/>
      <c r="AB130" s="95"/>
      <c r="AC130" s="93">
        <v>2803</v>
      </c>
      <c r="AD130" s="93"/>
      <c r="AE130" s="93"/>
      <c r="AF130" s="93"/>
      <c r="AG130" s="93"/>
      <c r="AH130" s="95">
        <v>1.24123210996174E-2</v>
      </c>
      <c r="AI130" s="95"/>
      <c r="AJ130" s="95"/>
      <c r="AK130" s="95"/>
      <c r="AL130" s="95"/>
    </row>
    <row r="131" spans="2:41" s="1" customFormat="1" ht="10.7" customHeight="1" x14ac:dyDescent="0.15">
      <c r="B131" s="97" t="s">
        <v>1096</v>
      </c>
      <c r="C131" s="97"/>
      <c r="D131" s="97"/>
      <c r="E131" s="97"/>
      <c r="F131" s="97"/>
      <c r="G131" s="97"/>
      <c r="H131" s="97"/>
      <c r="I131" s="97"/>
      <c r="J131" s="102">
        <v>29947729.059999999</v>
      </c>
      <c r="K131" s="102"/>
      <c r="L131" s="102"/>
      <c r="M131" s="102"/>
      <c r="N131" s="102"/>
      <c r="O131" s="102"/>
      <c r="P131" s="102"/>
      <c r="Q131" s="102"/>
      <c r="R131" s="102"/>
      <c r="S131" s="102"/>
      <c r="T131" s="95">
        <v>1.9638657360606399E-3</v>
      </c>
      <c r="U131" s="95"/>
      <c r="V131" s="95"/>
      <c r="W131" s="95"/>
      <c r="X131" s="95"/>
      <c r="Y131" s="95"/>
      <c r="Z131" s="95"/>
      <c r="AA131" s="95"/>
      <c r="AB131" s="95"/>
      <c r="AC131" s="93">
        <v>366</v>
      </c>
      <c r="AD131" s="93"/>
      <c r="AE131" s="93"/>
      <c r="AF131" s="93"/>
      <c r="AG131" s="93"/>
      <c r="AH131" s="95">
        <v>1.62073118889046E-3</v>
      </c>
      <c r="AI131" s="95"/>
      <c r="AJ131" s="95"/>
      <c r="AK131" s="95"/>
      <c r="AL131" s="95"/>
    </row>
    <row r="132" spans="2:41" s="1" customFormat="1" ht="10.7" customHeight="1" x14ac:dyDescent="0.15">
      <c r="B132" s="97" t="s">
        <v>1097</v>
      </c>
      <c r="C132" s="97"/>
      <c r="D132" s="97"/>
      <c r="E132" s="97"/>
      <c r="F132" s="97"/>
      <c r="G132" s="97"/>
      <c r="H132" s="97"/>
      <c r="I132" s="97"/>
      <c r="J132" s="102">
        <v>25086.82</v>
      </c>
      <c r="K132" s="102"/>
      <c r="L132" s="102"/>
      <c r="M132" s="102"/>
      <c r="N132" s="102"/>
      <c r="O132" s="102"/>
      <c r="P132" s="102"/>
      <c r="Q132" s="102"/>
      <c r="R132" s="102"/>
      <c r="S132" s="102"/>
      <c r="T132" s="95">
        <v>1.64510457958313E-6</v>
      </c>
      <c r="U132" s="95"/>
      <c r="V132" s="95"/>
      <c r="W132" s="95"/>
      <c r="X132" s="95"/>
      <c r="Y132" s="95"/>
      <c r="Z132" s="95"/>
      <c r="AA132" s="95"/>
      <c r="AB132" s="95"/>
      <c r="AC132" s="93">
        <v>1</v>
      </c>
      <c r="AD132" s="93"/>
      <c r="AE132" s="93"/>
      <c r="AF132" s="93"/>
      <c r="AG132" s="93"/>
      <c r="AH132" s="95">
        <v>4.4282272920504498E-6</v>
      </c>
      <c r="AI132" s="95"/>
      <c r="AJ132" s="95"/>
      <c r="AK132" s="95"/>
      <c r="AL132" s="95"/>
    </row>
    <row r="133" spans="2:41" s="1" customFormat="1" ht="10.7" customHeight="1" x14ac:dyDescent="0.15">
      <c r="B133" s="97" t="s">
        <v>1098</v>
      </c>
      <c r="C133" s="97"/>
      <c r="D133" s="97"/>
      <c r="E133" s="97"/>
      <c r="F133" s="97"/>
      <c r="G133" s="97"/>
      <c r="H133" s="97"/>
      <c r="I133" s="97"/>
      <c r="J133" s="102">
        <v>350730.43</v>
      </c>
      <c r="K133" s="102"/>
      <c r="L133" s="102"/>
      <c r="M133" s="102"/>
      <c r="N133" s="102"/>
      <c r="O133" s="102"/>
      <c r="P133" s="102"/>
      <c r="Q133" s="102"/>
      <c r="R133" s="102"/>
      <c r="S133" s="102"/>
      <c r="T133" s="95">
        <v>2.2999656257435599E-5</v>
      </c>
      <c r="U133" s="95"/>
      <c r="V133" s="95"/>
      <c r="W133" s="95"/>
      <c r="X133" s="95"/>
      <c r="Y133" s="95"/>
      <c r="Z133" s="95"/>
      <c r="AA133" s="95"/>
      <c r="AB133" s="95"/>
      <c r="AC133" s="93">
        <v>5</v>
      </c>
      <c r="AD133" s="93"/>
      <c r="AE133" s="93"/>
      <c r="AF133" s="93"/>
      <c r="AG133" s="93"/>
      <c r="AH133" s="95">
        <v>2.21411364602522E-5</v>
      </c>
      <c r="AI133" s="95"/>
      <c r="AJ133" s="95"/>
      <c r="AK133" s="95"/>
      <c r="AL133" s="95"/>
    </row>
    <row r="134" spans="2:41" s="1" customFormat="1" ht="10.7" customHeight="1" x14ac:dyDescent="0.15">
      <c r="B134" s="97" t="s">
        <v>1099</v>
      </c>
      <c r="C134" s="97"/>
      <c r="D134" s="97"/>
      <c r="E134" s="97"/>
      <c r="F134" s="97"/>
      <c r="G134" s="97"/>
      <c r="H134" s="97"/>
      <c r="I134" s="97"/>
      <c r="J134" s="102">
        <v>105191.29</v>
      </c>
      <c r="K134" s="102"/>
      <c r="L134" s="102"/>
      <c r="M134" s="102"/>
      <c r="N134" s="102"/>
      <c r="O134" s="102"/>
      <c r="P134" s="102"/>
      <c r="Q134" s="102"/>
      <c r="R134" s="102"/>
      <c r="S134" s="102"/>
      <c r="T134" s="95">
        <v>6.8980712944588796E-6</v>
      </c>
      <c r="U134" s="95"/>
      <c r="V134" s="95"/>
      <c r="W134" s="95"/>
      <c r="X134" s="95"/>
      <c r="Y134" s="95"/>
      <c r="Z134" s="95"/>
      <c r="AA134" s="95"/>
      <c r="AB134" s="95"/>
      <c r="AC134" s="93">
        <v>2</v>
      </c>
      <c r="AD134" s="93"/>
      <c r="AE134" s="93"/>
      <c r="AF134" s="93"/>
      <c r="AG134" s="93"/>
      <c r="AH134" s="95">
        <v>8.8564545841008895E-6</v>
      </c>
      <c r="AI134" s="95"/>
      <c r="AJ134" s="95"/>
      <c r="AK134" s="95"/>
      <c r="AL134" s="95"/>
    </row>
    <row r="135" spans="2:41" s="1" customFormat="1" ht="10.7" customHeight="1" x14ac:dyDescent="0.15">
      <c r="B135" s="97" t="s">
        <v>1100</v>
      </c>
      <c r="C135" s="97"/>
      <c r="D135" s="97"/>
      <c r="E135" s="97"/>
      <c r="F135" s="97"/>
      <c r="G135" s="97"/>
      <c r="H135" s="97"/>
      <c r="I135" s="97"/>
      <c r="J135" s="102">
        <v>113277.07</v>
      </c>
      <c r="K135" s="102"/>
      <c r="L135" s="102"/>
      <c r="M135" s="102"/>
      <c r="N135" s="102"/>
      <c r="O135" s="102"/>
      <c r="P135" s="102"/>
      <c r="Q135" s="102"/>
      <c r="R135" s="102"/>
      <c r="S135" s="102"/>
      <c r="T135" s="95">
        <v>7.4283080366008297E-6</v>
      </c>
      <c r="U135" s="95"/>
      <c r="V135" s="95"/>
      <c r="W135" s="95"/>
      <c r="X135" s="95"/>
      <c r="Y135" s="95"/>
      <c r="Z135" s="95"/>
      <c r="AA135" s="95"/>
      <c r="AB135" s="95"/>
      <c r="AC135" s="93">
        <v>1</v>
      </c>
      <c r="AD135" s="93"/>
      <c r="AE135" s="93"/>
      <c r="AF135" s="93"/>
      <c r="AG135" s="93"/>
      <c r="AH135" s="95">
        <v>4.4282272920504498E-6</v>
      </c>
      <c r="AI135" s="95"/>
      <c r="AJ135" s="95"/>
      <c r="AK135" s="95"/>
      <c r="AL135" s="95"/>
    </row>
    <row r="136" spans="2:41" s="1" customFormat="1" ht="10.7" customHeight="1" x14ac:dyDescent="0.15">
      <c r="B136" s="97" t="s">
        <v>1101</v>
      </c>
      <c r="C136" s="97"/>
      <c r="D136" s="97"/>
      <c r="E136" s="97"/>
      <c r="F136" s="97"/>
      <c r="G136" s="97"/>
      <c r="H136" s="97"/>
      <c r="I136" s="97"/>
      <c r="J136" s="102">
        <v>301062.73</v>
      </c>
      <c r="K136" s="102"/>
      <c r="L136" s="102"/>
      <c r="M136" s="102"/>
      <c r="N136" s="102"/>
      <c r="O136" s="102"/>
      <c r="P136" s="102"/>
      <c r="Q136" s="102"/>
      <c r="R136" s="102"/>
      <c r="S136" s="102"/>
      <c r="T136" s="95">
        <v>1.9742624847023202E-5</v>
      </c>
      <c r="U136" s="95"/>
      <c r="V136" s="95"/>
      <c r="W136" s="95"/>
      <c r="X136" s="95"/>
      <c r="Y136" s="95"/>
      <c r="Z136" s="95"/>
      <c r="AA136" s="95"/>
      <c r="AB136" s="95"/>
      <c r="AC136" s="93">
        <v>4</v>
      </c>
      <c r="AD136" s="93"/>
      <c r="AE136" s="93"/>
      <c r="AF136" s="93"/>
      <c r="AG136" s="93"/>
      <c r="AH136" s="95">
        <v>1.7712909168201799E-5</v>
      </c>
      <c r="AI136" s="95"/>
      <c r="AJ136" s="95"/>
      <c r="AK136" s="95"/>
      <c r="AL136" s="95"/>
    </row>
    <row r="137" spans="2:41" s="1" customFormat="1" ht="10.7" customHeight="1" x14ac:dyDescent="0.15">
      <c r="B137" s="97" t="s">
        <v>1102</v>
      </c>
      <c r="C137" s="97"/>
      <c r="D137" s="97"/>
      <c r="E137" s="97"/>
      <c r="F137" s="97"/>
      <c r="G137" s="97"/>
      <c r="H137" s="97"/>
      <c r="I137" s="97"/>
      <c r="J137" s="102">
        <v>277373.39</v>
      </c>
      <c r="K137" s="102"/>
      <c r="L137" s="102"/>
      <c r="M137" s="102"/>
      <c r="N137" s="102"/>
      <c r="O137" s="102"/>
      <c r="P137" s="102"/>
      <c r="Q137" s="102"/>
      <c r="R137" s="102"/>
      <c r="S137" s="102"/>
      <c r="T137" s="95">
        <v>1.81891620437942E-5</v>
      </c>
      <c r="U137" s="95"/>
      <c r="V137" s="95"/>
      <c r="W137" s="95"/>
      <c r="X137" s="95"/>
      <c r="Y137" s="95"/>
      <c r="Z137" s="95"/>
      <c r="AA137" s="95"/>
      <c r="AB137" s="95"/>
      <c r="AC137" s="93">
        <v>3</v>
      </c>
      <c r="AD137" s="93"/>
      <c r="AE137" s="93"/>
      <c r="AF137" s="93"/>
      <c r="AG137" s="93"/>
      <c r="AH137" s="95">
        <v>1.32846818761513E-5</v>
      </c>
      <c r="AI137" s="95"/>
      <c r="AJ137" s="95"/>
      <c r="AK137" s="95"/>
      <c r="AL137" s="95"/>
    </row>
    <row r="138" spans="2:41" s="1" customFormat="1" ht="10.7" customHeight="1" x14ac:dyDescent="0.15">
      <c r="B138" s="97" t="s">
        <v>1089</v>
      </c>
      <c r="C138" s="97"/>
      <c r="D138" s="97"/>
      <c r="E138" s="97"/>
      <c r="F138" s="97"/>
      <c r="G138" s="97"/>
      <c r="H138" s="97"/>
      <c r="I138" s="97"/>
      <c r="J138" s="102">
        <v>2303868.34</v>
      </c>
      <c r="K138" s="102"/>
      <c r="L138" s="102"/>
      <c r="M138" s="102"/>
      <c r="N138" s="102"/>
      <c r="O138" s="102"/>
      <c r="P138" s="102"/>
      <c r="Q138" s="102"/>
      <c r="R138" s="102"/>
      <c r="S138" s="102"/>
      <c r="T138" s="95">
        <v>1.5107950536937599E-4</v>
      </c>
      <c r="U138" s="95"/>
      <c r="V138" s="95"/>
      <c r="W138" s="95"/>
      <c r="X138" s="95"/>
      <c r="Y138" s="95"/>
      <c r="Z138" s="95"/>
      <c r="AA138" s="95"/>
      <c r="AB138" s="95"/>
      <c r="AC138" s="93">
        <v>33</v>
      </c>
      <c r="AD138" s="93"/>
      <c r="AE138" s="93"/>
      <c r="AF138" s="93"/>
      <c r="AG138" s="93"/>
      <c r="AH138" s="95">
        <v>1.4613150063766501E-4</v>
      </c>
      <c r="AI138" s="95"/>
      <c r="AJ138" s="95"/>
      <c r="AK138" s="95"/>
      <c r="AL138" s="95"/>
    </row>
    <row r="139" spans="2:41" s="1" customFormat="1" ht="10.7" customHeight="1" x14ac:dyDescent="0.15">
      <c r="B139" s="97" t="s">
        <v>1103</v>
      </c>
      <c r="C139" s="97"/>
      <c r="D139" s="97"/>
      <c r="E139" s="97"/>
      <c r="F139" s="97"/>
      <c r="G139" s="97"/>
      <c r="H139" s="97"/>
      <c r="I139" s="97"/>
      <c r="J139" s="102">
        <v>89663.87</v>
      </c>
      <c r="K139" s="102"/>
      <c r="L139" s="102"/>
      <c r="M139" s="102"/>
      <c r="N139" s="102"/>
      <c r="O139" s="102"/>
      <c r="P139" s="102"/>
      <c r="Q139" s="102"/>
      <c r="R139" s="102"/>
      <c r="S139" s="102"/>
      <c r="T139" s="95">
        <v>5.8798382242207696E-6</v>
      </c>
      <c r="U139" s="95"/>
      <c r="V139" s="95"/>
      <c r="W139" s="95"/>
      <c r="X139" s="95"/>
      <c r="Y139" s="95"/>
      <c r="Z139" s="95"/>
      <c r="AA139" s="95"/>
      <c r="AB139" s="95"/>
      <c r="AC139" s="93">
        <v>4</v>
      </c>
      <c r="AD139" s="93"/>
      <c r="AE139" s="93"/>
      <c r="AF139" s="93"/>
      <c r="AG139" s="93"/>
      <c r="AH139" s="95">
        <v>1.7712909168201799E-5</v>
      </c>
      <c r="AI139" s="95"/>
      <c r="AJ139" s="95"/>
      <c r="AK139" s="95"/>
      <c r="AL139" s="95"/>
    </row>
    <row r="140" spans="2:41" s="1" customFormat="1" ht="10.7" customHeight="1" x14ac:dyDescent="0.15">
      <c r="B140" s="97" t="s">
        <v>1104</v>
      </c>
      <c r="C140" s="97"/>
      <c r="D140" s="97"/>
      <c r="E140" s="97"/>
      <c r="F140" s="97"/>
      <c r="G140" s="97"/>
      <c r="H140" s="97"/>
      <c r="I140" s="97"/>
      <c r="J140" s="102">
        <v>3774.43</v>
      </c>
      <c r="K140" s="102"/>
      <c r="L140" s="102"/>
      <c r="M140" s="102"/>
      <c r="N140" s="102"/>
      <c r="O140" s="102"/>
      <c r="P140" s="102"/>
      <c r="Q140" s="102"/>
      <c r="R140" s="102"/>
      <c r="S140" s="102"/>
      <c r="T140" s="95">
        <v>2.4751371749452299E-7</v>
      </c>
      <c r="U140" s="95"/>
      <c r="V140" s="95"/>
      <c r="W140" s="95"/>
      <c r="X140" s="95"/>
      <c r="Y140" s="95"/>
      <c r="Z140" s="95"/>
      <c r="AA140" s="95"/>
      <c r="AB140" s="95"/>
      <c r="AC140" s="93">
        <v>1</v>
      </c>
      <c r="AD140" s="93"/>
      <c r="AE140" s="93"/>
      <c r="AF140" s="93"/>
      <c r="AG140" s="93"/>
      <c r="AH140" s="95">
        <v>4.4282272920504498E-6</v>
      </c>
      <c r="AI140" s="95"/>
      <c r="AJ140" s="95"/>
      <c r="AK140" s="95"/>
      <c r="AL140" s="95"/>
    </row>
    <row r="141" spans="2:41" s="1" customFormat="1" ht="12.75" customHeight="1" x14ac:dyDescent="0.15">
      <c r="B141" s="100"/>
      <c r="C141" s="100"/>
      <c r="D141" s="100"/>
      <c r="E141" s="100"/>
      <c r="F141" s="100"/>
      <c r="G141" s="100"/>
      <c r="H141" s="100"/>
      <c r="I141" s="100"/>
      <c r="J141" s="103">
        <v>15249377037.389999</v>
      </c>
      <c r="K141" s="103"/>
      <c r="L141" s="103"/>
      <c r="M141" s="103"/>
      <c r="N141" s="103"/>
      <c r="O141" s="103"/>
      <c r="P141" s="103"/>
      <c r="Q141" s="103"/>
      <c r="R141" s="103"/>
      <c r="S141" s="103"/>
      <c r="T141" s="96">
        <v>1</v>
      </c>
      <c r="U141" s="96"/>
      <c r="V141" s="96"/>
      <c r="W141" s="96"/>
      <c r="X141" s="96"/>
      <c r="Y141" s="96"/>
      <c r="Z141" s="96"/>
      <c r="AA141" s="96"/>
      <c r="AB141" s="96"/>
      <c r="AC141" s="94">
        <v>225824</v>
      </c>
      <c r="AD141" s="94"/>
      <c r="AE141" s="94"/>
      <c r="AF141" s="94"/>
      <c r="AG141" s="94"/>
      <c r="AH141" s="96">
        <v>1</v>
      </c>
      <c r="AI141" s="96"/>
      <c r="AJ141" s="96"/>
      <c r="AK141" s="96"/>
      <c r="AL141" s="96"/>
    </row>
    <row r="142" spans="2:41" s="1" customFormat="1" ht="9" customHeight="1" x14ac:dyDescent="0.15"/>
    <row r="143" spans="2:41" s="1" customFormat="1" ht="19.149999999999999" customHeight="1" x14ac:dyDescent="0.15">
      <c r="B143" s="73" t="s">
        <v>1186</v>
      </c>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row>
    <row r="144" spans="2:41" s="1" customFormat="1" ht="7.9" customHeight="1" x14ac:dyDescent="0.15"/>
    <row r="145" spans="2:39" s="1" customFormat="1" ht="12.75" customHeight="1" x14ac:dyDescent="0.15">
      <c r="B145" s="71" t="s">
        <v>1105</v>
      </c>
      <c r="C145" s="71"/>
      <c r="D145" s="71"/>
      <c r="E145" s="71"/>
      <c r="F145" s="71"/>
      <c r="G145" s="71"/>
      <c r="H145" s="71"/>
      <c r="I145" s="71"/>
      <c r="J145" s="71" t="s">
        <v>1060</v>
      </c>
      <c r="K145" s="71"/>
      <c r="L145" s="71"/>
      <c r="M145" s="71"/>
      <c r="N145" s="71"/>
      <c r="O145" s="71"/>
      <c r="P145" s="71"/>
      <c r="Q145" s="71"/>
      <c r="R145" s="71" t="s">
        <v>1061</v>
      </c>
      <c r="S145" s="71"/>
      <c r="T145" s="71"/>
      <c r="U145" s="71"/>
      <c r="V145" s="71"/>
      <c r="W145" s="71"/>
      <c r="X145" s="71"/>
      <c r="Y145" s="71"/>
      <c r="Z145" s="71"/>
      <c r="AA145" s="71"/>
      <c r="AB145" s="71" t="s">
        <v>1062</v>
      </c>
      <c r="AC145" s="71"/>
      <c r="AD145" s="71"/>
      <c r="AE145" s="71"/>
      <c r="AF145" s="71" t="s">
        <v>1061</v>
      </c>
      <c r="AG145" s="71"/>
      <c r="AH145" s="71"/>
      <c r="AI145" s="71"/>
      <c r="AJ145" s="71"/>
      <c r="AK145" s="71"/>
      <c r="AL145" s="71"/>
      <c r="AM145" s="71"/>
    </row>
    <row r="146" spans="2:39" s="1" customFormat="1" ht="12.2" customHeight="1" x14ac:dyDescent="0.15">
      <c r="B146" s="101">
        <v>1990</v>
      </c>
      <c r="C146" s="101"/>
      <c r="D146" s="101"/>
      <c r="E146" s="101"/>
      <c r="F146" s="101"/>
      <c r="G146" s="101"/>
      <c r="H146" s="101"/>
      <c r="I146" s="101"/>
      <c r="J146" s="102">
        <v>83093.91</v>
      </c>
      <c r="K146" s="102"/>
      <c r="L146" s="102"/>
      <c r="M146" s="102"/>
      <c r="N146" s="102"/>
      <c r="O146" s="102"/>
      <c r="P146" s="102"/>
      <c r="Q146" s="102"/>
      <c r="R146" s="95">
        <v>5.4490035754419401E-6</v>
      </c>
      <c r="S146" s="95"/>
      <c r="T146" s="95"/>
      <c r="U146" s="95"/>
      <c r="V146" s="95"/>
      <c r="W146" s="95"/>
      <c r="X146" s="95"/>
      <c r="Y146" s="95"/>
      <c r="Z146" s="95"/>
      <c r="AA146" s="95"/>
      <c r="AB146" s="93">
        <v>6</v>
      </c>
      <c r="AC146" s="93"/>
      <c r="AD146" s="93"/>
      <c r="AE146" s="93"/>
      <c r="AF146" s="95">
        <v>2.6569363752302699E-5</v>
      </c>
      <c r="AG146" s="95"/>
      <c r="AH146" s="95"/>
      <c r="AI146" s="95"/>
      <c r="AJ146" s="95"/>
      <c r="AK146" s="95"/>
      <c r="AL146" s="95"/>
      <c r="AM146" s="95"/>
    </row>
    <row r="147" spans="2:39" s="1" customFormat="1" ht="12.2" customHeight="1" x14ac:dyDescent="0.15">
      <c r="B147" s="101">
        <v>1992</v>
      </c>
      <c r="C147" s="101"/>
      <c r="D147" s="101"/>
      <c r="E147" s="101"/>
      <c r="F147" s="101"/>
      <c r="G147" s="101"/>
      <c r="H147" s="101"/>
      <c r="I147" s="101"/>
      <c r="J147" s="102">
        <v>5247.81</v>
      </c>
      <c r="K147" s="102"/>
      <c r="L147" s="102"/>
      <c r="M147" s="102"/>
      <c r="N147" s="102"/>
      <c r="O147" s="102"/>
      <c r="P147" s="102"/>
      <c r="Q147" s="102"/>
      <c r="R147" s="95">
        <v>3.4413274634976199E-7</v>
      </c>
      <c r="S147" s="95"/>
      <c r="T147" s="95"/>
      <c r="U147" s="95"/>
      <c r="V147" s="95"/>
      <c r="W147" s="95"/>
      <c r="X147" s="95"/>
      <c r="Y147" s="95"/>
      <c r="Z147" s="95"/>
      <c r="AA147" s="95"/>
      <c r="AB147" s="93">
        <v>2</v>
      </c>
      <c r="AC147" s="93"/>
      <c r="AD147" s="93"/>
      <c r="AE147" s="93"/>
      <c r="AF147" s="95">
        <v>8.8564545841008895E-6</v>
      </c>
      <c r="AG147" s="95"/>
      <c r="AH147" s="95"/>
      <c r="AI147" s="95"/>
      <c r="AJ147" s="95"/>
      <c r="AK147" s="95"/>
      <c r="AL147" s="95"/>
      <c r="AM147" s="95"/>
    </row>
    <row r="148" spans="2:39" s="1" customFormat="1" ht="12.2" customHeight="1" x14ac:dyDescent="0.15">
      <c r="B148" s="101">
        <v>1993</v>
      </c>
      <c r="C148" s="101"/>
      <c r="D148" s="101"/>
      <c r="E148" s="101"/>
      <c r="F148" s="101"/>
      <c r="G148" s="101"/>
      <c r="H148" s="101"/>
      <c r="I148" s="101"/>
      <c r="J148" s="102">
        <v>42392.25</v>
      </c>
      <c r="K148" s="102"/>
      <c r="L148" s="102"/>
      <c r="M148" s="102"/>
      <c r="N148" s="102"/>
      <c r="O148" s="102"/>
      <c r="P148" s="102"/>
      <c r="Q148" s="102"/>
      <c r="R148" s="95">
        <v>2.7799332324237499E-6</v>
      </c>
      <c r="S148" s="95"/>
      <c r="T148" s="95"/>
      <c r="U148" s="95"/>
      <c r="V148" s="95"/>
      <c r="W148" s="95"/>
      <c r="X148" s="95"/>
      <c r="Y148" s="95"/>
      <c r="Z148" s="95"/>
      <c r="AA148" s="95"/>
      <c r="AB148" s="93">
        <v>4</v>
      </c>
      <c r="AC148" s="93"/>
      <c r="AD148" s="93"/>
      <c r="AE148" s="93"/>
      <c r="AF148" s="95">
        <v>1.7712909168201799E-5</v>
      </c>
      <c r="AG148" s="95"/>
      <c r="AH148" s="95"/>
      <c r="AI148" s="95"/>
      <c r="AJ148" s="95"/>
      <c r="AK148" s="95"/>
      <c r="AL148" s="95"/>
      <c r="AM148" s="95"/>
    </row>
    <row r="149" spans="2:39" s="1" customFormat="1" ht="12.2" customHeight="1" x14ac:dyDescent="0.15">
      <c r="B149" s="101">
        <v>1996</v>
      </c>
      <c r="C149" s="101"/>
      <c r="D149" s="101"/>
      <c r="E149" s="101"/>
      <c r="F149" s="101"/>
      <c r="G149" s="101"/>
      <c r="H149" s="101"/>
      <c r="I149" s="101"/>
      <c r="J149" s="102">
        <v>48928.24</v>
      </c>
      <c r="K149" s="102"/>
      <c r="L149" s="102"/>
      <c r="M149" s="102"/>
      <c r="N149" s="102"/>
      <c r="O149" s="102"/>
      <c r="P149" s="102"/>
      <c r="Q149" s="102"/>
      <c r="R149" s="95">
        <v>3.2085402492201998E-6</v>
      </c>
      <c r="S149" s="95"/>
      <c r="T149" s="95"/>
      <c r="U149" s="95"/>
      <c r="V149" s="95"/>
      <c r="W149" s="95"/>
      <c r="X149" s="95"/>
      <c r="Y149" s="95"/>
      <c r="Z149" s="95"/>
      <c r="AA149" s="95"/>
      <c r="AB149" s="93">
        <v>5</v>
      </c>
      <c r="AC149" s="93"/>
      <c r="AD149" s="93"/>
      <c r="AE149" s="93"/>
      <c r="AF149" s="95">
        <v>2.21411364602522E-5</v>
      </c>
      <c r="AG149" s="95"/>
      <c r="AH149" s="95"/>
      <c r="AI149" s="95"/>
      <c r="AJ149" s="95"/>
      <c r="AK149" s="95"/>
      <c r="AL149" s="95"/>
      <c r="AM149" s="95"/>
    </row>
    <row r="150" spans="2:39" s="1" customFormat="1" ht="12.2" customHeight="1" x14ac:dyDescent="0.15">
      <c r="B150" s="101">
        <v>1997</v>
      </c>
      <c r="C150" s="101"/>
      <c r="D150" s="101"/>
      <c r="E150" s="101"/>
      <c r="F150" s="101"/>
      <c r="G150" s="101"/>
      <c r="H150" s="101"/>
      <c r="I150" s="101"/>
      <c r="J150" s="102">
        <v>199859.49</v>
      </c>
      <c r="K150" s="102"/>
      <c r="L150" s="102"/>
      <c r="M150" s="102"/>
      <c r="N150" s="102"/>
      <c r="O150" s="102"/>
      <c r="P150" s="102"/>
      <c r="Q150" s="102"/>
      <c r="R150" s="95">
        <v>1.3106075711156201E-5</v>
      </c>
      <c r="S150" s="95"/>
      <c r="T150" s="95"/>
      <c r="U150" s="95"/>
      <c r="V150" s="95"/>
      <c r="W150" s="95"/>
      <c r="X150" s="95"/>
      <c r="Y150" s="95"/>
      <c r="Z150" s="95"/>
      <c r="AA150" s="95"/>
      <c r="AB150" s="93">
        <v>17</v>
      </c>
      <c r="AC150" s="93"/>
      <c r="AD150" s="93"/>
      <c r="AE150" s="93"/>
      <c r="AF150" s="95">
        <v>7.5279863964857605E-5</v>
      </c>
      <c r="AG150" s="95"/>
      <c r="AH150" s="95"/>
      <c r="AI150" s="95"/>
      <c r="AJ150" s="95"/>
      <c r="AK150" s="95"/>
      <c r="AL150" s="95"/>
      <c r="AM150" s="95"/>
    </row>
    <row r="151" spans="2:39" s="1" customFormat="1" ht="12.2" customHeight="1" x14ac:dyDescent="0.15">
      <c r="B151" s="101">
        <v>1998</v>
      </c>
      <c r="C151" s="101"/>
      <c r="D151" s="101"/>
      <c r="E151" s="101"/>
      <c r="F151" s="101"/>
      <c r="G151" s="101"/>
      <c r="H151" s="101"/>
      <c r="I151" s="101"/>
      <c r="J151" s="102">
        <v>164915.29</v>
      </c>
      <c r="K151" s="102"/>
      <c r="L151" s="102"/>
      <c r="M151" s="102"/>
      <c r="N151" s="102"/>
      <c r="O151" s="102"/>
      <c r="P151" s="102"/>
      <c r="Q151" s="102"/>
      <c r="R151" s="95">
        <v>1.08145591518686E-5</v>
      </c>
      <c r="S151" s="95"/>
      <c r="T151" s="95"/>
      <c r="U151" s="95"/>
      <c r="V151" s="95"/>
      <c r="W151" s="95"/>
      <c r="X151" s="95"/>
      <c r="Y151" s="95"/>
      <c r="Z151" s="95"/>
      <c r="AA151" s="95"/>
      <c r="AB151" s="93">
        <v>18</v>
      </c>
      <c r="AC151" s="93"/>
      <c r="AD151" s="93"/>
      <c r="AE151" s="93"/>
      <c r="AF151" s="95">
        <v>7.9708091256907999E-5</v>
      </c>
      <c r="AG151" s="95"/>
      <c r="AH151" s="95"/>
      <c r="AI151" s="95"/>
      <c r="AJ151" s="95"/>
      <c r="AK151" s="95"/>
      <c r="AL151" s="95"/>
      <c r="AM151" s="95"/>
    </row>
    <row r="152" spans="2:39" s="1" customFormat="1" ht="12.2" customHeight="1" x14ac:dyDescent="0.15">
      <c r="B152" s="101">
        <v>1999</v>
      </c>
      <c r="C152" s="101"/>
      <c r="D152" s="101"/>
      <c r="E152" s="101"/>
      <c r="F152" s="101"/>
      <c r="G152" s="101"/>
      <c r="H152" s="101"/>
      <c r="I152" s="101"/>
      <c r="J152" s="102">
        <v>1270253.73</v>
      </c>
      <c r="K152" s="102"/>
      <c r="L152" s="102"/>
      <c r="M152" s="102"/>
      <c r="N152" s="102"/>
      <c r="O152" s="102"/>
      <c r="P152" s="102"/>
      <c r="Q152" s="102"/>
      <c r="R152" s="95">
        <v>8.3298729311070602E-5</v>
      </c>
      <c r="S152" s="95"/>
      <c r="T152" s="95"/>
      <c r="U152" s="95"/>
      <c r="V152" s="95"/>
      <c r="W152" s="95"/>
      <c r="X152" s="95"/>
      <c r="Y152" s="95"/>
      <c r="Z152" s="95"/>
      <c r="AA152" s="95"/>
      <c r="AB152" s="93">
        <v>105</v>
      </c>
      <c r="AC152" s="93"/>
      <c r="AD152" s="93"/>
      <c r="AE152" s="93"/>
      <c r="AF152" s="95">
        <v>4.6496386566529697E-4</v>
      </c>
      <c r="AG152" s="95"/>
      <c r="AH152" s="95"/>
      <c r="AI152" s="95"/>
      <c r="AJ152" s="95"/>
      <c r="AK152" s="95"/>
      <c r="AL152" s="95"/>
      <c r="AM152" s="95"/>
    </row>
    <row r="153" spans="2:39" s="1" customFormat="1" ht="12.2" customHeight="1" x14ac:dyDescent="0.15">
      <c r="B153" s="101">
        <v>2000</v>
      </c>
      <c r="C153" s="101"/>
      <c r="D153" s="101"/>
      <c r="E153" s="101"/>
      <c r="F153" s="101"/>
      <c r="G153" s="101"/>
      <c r="H153" s="101"/>
      <c r="I153" s="101"/>
      <c r="J153" s="102">
        <v>633687.69999999995</v>
      </c>
      <c r="K153" s="102"/>
      <c r="L153" s="102"/>
      <c r="M153" s="102"/>
      <c r="N153" s="102"/>
      <c r="O153" s="102"/>
      <c r="P153" s="102"/>
      <c r="Q153" s="102"/>
      <c r="R153" s="95">
        <v>4.1554989324892498E-5</v>
      </c>
      <c r="S153" s="95"/>
      <c r="T153" s="95"/>
      <c r="U153" s="95"/>
      <c r="V153" s="95"/>
      <c r="W153" s="95"/>
      <c r="X153" s="95"/>
      <c r="Y153" s="95"/>
      <c r="Z153" s="95"/>
      <c r="AA153" s="95"/>
      <c r="AB153" s="93">
        <v>42</v>
      </c>
      <c r="AC153" s="93"/>
      <c r="AD153" s="93"/>
      <c r="AE153" s="93"/>
      <c r="AF153" s="95">
        <v>1.8598554626611901E-4</v>
      </c>
      <c r="AG153" s="95"/>
      <c r="AH153" s="95"/>
      <c r="AI153" s="95"/>
      <c r="AJ153" s="95"/>
      <c r="AK153" s="95"/>
      <c r="AL153" s="95"/>
      <c r="AM153" s="95"/>
    </row>
    <row r="154" spans="2:39" s="1" customFormat="1" ht="12.2" customHeight="1" x14ac:dyDescent="0.15">
      <c r="B154" s="101">
        <v>2001</v>
      </c>
      <c r="C154" s="101"/>
      <c r="D154" s="101"/>
      <c r="E154" s="101"/>
      <c r="F154" s="101"/>
      <c r="G154" s="101"/>
      <c r="H154" s="101"/>
      <c r="I154" s="101"/>
      <c r="J154" s="102">
        <v>371270.89</v>
      </c>
      <c r="K154" s="102"/>
      <c r="L154" s="102"/>
      <c r="M154" s="102"/>
      <c r="N154" s="102"/>
      <c r="O154" s="102"/>
      <c r="P154" s="102"/>
      <c r="Q154" s="102"/>
      <c r="R154" s="95">
        <v>2.43466266910236E-5</v>
      </c>
      <c r="S154" s="95"/>
      <c r="T154" s="95"/>
      <c r="U154" s="95"/>
      <c r="V154" s="95"/>
      <c r="W154" s="95"/>
      <c r="X154" s="95"/>
      <c r="Y154" s="95"/>
      <c r="Z154" s="95"/>
      <c r="AA154" s="95"/>
      <c r="AB154" s="93">
        <v>28</v>
      </c>
      <c r="AC154" s="93"/>
      <c r="AD154" s="93"/>
      <c r="AE154" s="93"/>
      <c r="AF154" s="95">
        <v>1.2399036417741301E-4</v>
      </c>
      <c r="AG154" s="95"/>
      <c r="AH154" s="95"/>
      <c r="AI154" s="95"/>
      <c r="AJ154" s="95"/>
      <c r="AK154" s="95"/>
      <c r="AL154" s="95"/>
      <c r="AM154" s="95"/>
    </row>
    <row r="155" spans="2:39" s="1" customFormat="1" ht="12.2" customHeight="1" x14ac:dyDescent="0.15">
      <c r="B155" s="101">
        <v>2002</v>
      </c>
      <c r="C155" s="101"/>
      <c r="D155" s="101"/>
      <c r="E155" s="101"/>
      <c r="F155" s="101"/>
      <c r="G155" s="101"/>
      <c r="H155" s="101"/>
      <c r="I155" s="101"/>
      <c r="J155" s="102">
        <v>2794450.35</v>
      </c>
      <c r="K155" s="102"/>
      <c r="L155" s="102"/>
      <c r="M155" s="102"/>
      <c r="N155" s="102"/>
      <c r="O155" s="102"/>
      <c r="P155" s="102"/>
      <c r="Q155" s="102"/>
      <c r="R155" s="95">
        <v>1.8325013167084099E-4</v>
      </c>
      <c r="S155" s="95"/>
      <c r="T155" s="95"/>
      <c r="U155" s="95"/>
      <c r="V155" s="95"/>
      <c r="W155" s="95"/>
      <c r="X155" s="95"/>
      <c r="Y155" s="95"/>
      <c r="Z155" s="95"/>
      <c r="AA155" s="95"/>
      <c r="AB155" s="93">
        <v>157</v>
      </c>
      <c r="AC155" s="93"/>
      <c r="AD155" s="93"/>
      <c r="AE155" s="93"/>
      <c r="AF155" s="95">
        <v>6.9523168485192E-4</v>
      </c>
      <c r="AG155" s="95"/>
      <c r="AH155" s="95"/>
      <c r="AI155" s="95"/>
      <c r="AJ155" s="95"/>
      <c r="AK155" s="95"/>
      <c r="AL155" s="95"/>
      <c r="AM155" s="95"/>
    </row>
    <row r="156" spans="2:39" s="1" customFormat="1" ht="12.2" customHeight="1" x14ac:dyDescent="0.15">
      <c r="B156" s="101">
        <v>2003</v>
      </c>
      <c r="C156" s="101"/>
      <c r="D156" s="101"/>
      <c r="E156" s="101"/>
      <c r="F156" s="101"/>
      <c r="G156" s="101"/>
      <c r="H156" s="101"/>
      <c r="I156" s="101"/>
      <c r="J156" s="102">
        <v>11760730.93</v>
      </c>
      <c r="K156" s="102"/>
      <c r="L156" s="102"/>
      <c r="M156" s="102"/>
      <c r="N156" s="102"/>
      <c r="O156" s="102"/>
      <c r="P156" s="102"/>
      <c r="Q156" s="102"/>
      <c r="R156" s="95">
        <v>7.7122697544718404E-4</v>
      </c>
      <c r="S156" s="95"/>
      <c r="T156" s="95"/>
      <c r="U156" s="95"/>
      <c r="V156" s="95"/>
      <c r="W156" s="95"/>
      <c r="X156" s="95"/>
      <c r="Y156" s="95"/>
      <c r="Z156" s="95"/>
      <c r="AA156" s="95"/>
      <c r="AB156" s="93">
        <v>1145</v>
      </c>
      <c r="AC156" s="93"/>
      <c r="AD156" s="93"/>
      <c r="AE156" s="93"/>
      <c r="AF156" s="95">
        <v>5.0703202493977599E-3</v>
      </c>
      <c r="AG156" s="95"/>
      <c r="AH156" s="95"/>
      <c r="AI156" s="95"/>
      <c r="AJ156" s="95"/>
      <c r="AK156" s="95"/>
      <c r="AL156" s="95"/>
      <c r="AM156" s="95"/>
    </row>
    <row r="157" spans="2:39" s="1" customFormat="1" ht="12.2" customHeight="1" x14ac:dyDescent="0.15">
      <c r="B157" s="101">
        <v>2004</v>
      </c>
      <c r="C157" s="101"/>
      <c r="D157" s="101"/>
      <c r="E157" s="101"/>
      <c r="F157" s="101"/>
      <c r="G157" s="101"/>
      <c r="H157" s="101"/>
      <c r="I157" s="101"/>
      <c r="J157" s="102">
        <v>29383237.91</v>
      </c>
      <c r="K157" s="102"/>
      <c r="L157" s="102"/>
      <c r="M157" s="102"/>
      <c r="N157" s="102"/>
      <c r="O157" s="102"/>
      <c r="P157" s="102"/>
      <c r="Q157" s="102"/>
      <c r="R157" s="95">
        <v>1.9268484107878799E-3</v>
      </c>
      <c r="S157" s="95"/>
      <c r="T157" s="95"/>
      <c r="U157" s="95"/>
      <c r="V157" s="95"/>
      <c r="W157" s="95"/>
      <c r="X157" s="95"/>
      <c r="Y157" s="95"/>
      <c r="Z157" s="95"/>
      <c r="AA157" s="95"/>
      <c r="AB157" s="93">
        <v>1856</v>
      </c>
      <c r="AC157" s="93"/>
      <c r="AD157" s="93"/>
      <c r="AE157" s="93"/>
      <c r="AF157" s="95">
        <v>8.21878985404563E-3</v>
      </c>
      <c r="AG157" s="95"/>
      <c r="AH157" s="95"/>
      <c r="AI157" s="95"/>
      <c r="AJ157" s="95"/>
      <c r="AK157" s="95"/>
      <c r="AL157" s="95"/>
      <c r="AM157" s="95"/>
    </row>
    <row r="158" spans="2:39" s="1" customFormat="1" ht="12.2" customHeight="1" x14ac:dyDescent="0.15">
      <c r="B158" s="101">
        <v>2005</v>
      </c>
      <c r="C158" s="101"/>
      <c r="D158" s="101"/>
      <c r="E158" s="101"/>
      <c r="F158" s="101"/>
      <c r="G158" s="101"/>
      <c r="H158" s="101"/>
      <c r="I158" s="101"/>
      <c r="J158" s="102">
        <v>68494740.680000007</v>
      </c>
      <c r="K158" s="102"/>
      <c r="L158" s="102"/>
      <c r="M158" s="102"/>
      <c r="N158" s="102"/>
      <c r="O158" s="102"/>
      <c r="P158" s="102"/>
      <c r="Q158" s="102"/>
      <c r="R158" s="95">
        <v>4.4916418888494803E-3</v>
      </c>
      <c r="S158" s="95"/>
      <c r="T158" s="95"/>
      <c r="U158" s="95"/>
      <c r="V158" s="95"/>
      <c r="W158" s="95"/>
      <c r="X158" s="95"/>
      <c r="Y158" s="95"/>
      <c r="Z158" s="95"/>
      <c r="AA158" s="95"/>
      <c r="AB158" s="93">
        <v>2591</v>
      </c>
      <c r="AC158" s="93"/>
      <c r="AD158" s="93"/>
      <c r="AE158" s="93"/>
      <c r="AF158" s="95">
        <v>1.14735369137027E-2</v>
      </c>
      <c r="AG158" s="95"/>
      <c r="AH158" s="95"/>
      <c r="AI158" s="95"/>
      <c r="AJ158" s="95"/>
      <c r="AK158" s="95"/>
      <c r="AL158" s="95"/>
      <c r="AM158" s="95"/>
    </row>
    <row r="159" spans="2:39" s="1" customFormat="1" ht="12.2" customHeight="1" x14ac:dyDescent="0.15">
      <c r="B159" s="101">
        <v>2006</v>
      </c>
      <c r="C159" s="101"/>
      <c r="D159" s="101"/>
      <c r="E159" s="101"/>
      <c r="F159" s="101"/>
      <c r="G159" s="101"/>
      <c r="H159" s="101"/>
      <c r="I159" s="101"/>
      <c r="J159" s="102">
        <v>21839846.210000001</v>
      </c>
      <c r="K159" s="102"/>
      <c r="L159" s="102"/>
      <c r="M159" s="102"/>
      <c r="N159" s="102"/>
      <c r="O159" s="102"/>
      <c r="P159" s="102"/>
      <c r="Q159" s="102"/>
      <c r="R159" s="95">
        <v>1.4321795674964899E-3</v>
      </c>
      <c r="S159" s="95"/>
      <c r="T159" s="95"/>
      <c r="U159" s="95"/>
      <c r="V159" s="95"/>
      <c r="W159" s="95"/>
      <c r="X159" s="95"/>
      <c r="Y159" s="95"/>
      <c r="Z159" s="95"/>
      <c r="AA159" s="95"/>
      <c r="AB159" s="93">
        <v>697</v>
      </c>
      <c r="AC159" s="93"/>
      <c r="AD159" s="93"/>
      <c r="AE159" s="93"/>
      <c r="AF159" s="95">
        <v>3.08647442255916E-3</v>
      </c>
      <c r="AG159" s="95"/>
      <c r="AH159" s="95"/>
      <c r="AI159" s="95"/>
      <c r="AJ159" s="95"/>
      <c r="AK159" s="95"/>
      <c r="AL159" s="95"/>
      <c r="AM159" s="95"/>
    </row>
    <row r="160" spans="2:39" s="1" customFormat="1" ht="12.2" customHeight="1" x14ac:dyDescent="0.15">
      <c r="B160" s="101">
        <v>2007</v>
      </c>
      <c r="C160" s="101"/>
      <c r="D160" s="101"/>
      <c r="E160" s="101"/>
      <c r="F160" s="101"/>
      <c r="G160" s="101"/>
      <c r="H160" s="101"/>
      <c r="I160" s="101"/>
      <c r="J160" s="102">
        <v>16842360.350000001</v>
      </c>
      <c r="K160" s="102"/>
      <c r="L160" s="102"/>
      <c r="M160" s="102"/>
      <c r="N160" s="102"/>
      <c r="O160" s="102"/>
      <c r="P160" s="102"/>
      <c r="Q160" s="102"/>
      <c r="R160" s="95">
        <v>1.10446218941956E-3</v>
      </c>
      <c r="S160" s="95"/>
      <c r="T160" s="95"/>
      <c r="U160" s="95"/>
      <c r="V160" s="95"/>
      <c r="W160" s="95"/>
      <c r="X160" s="95"/>
      <c r="Y160" s="95"/>
      <c r="Z160" s="95"/>
      <c r="AA160" s="95"/>
      <c r="AB160" s="93">
        <v>418</v>
      </c>
      <c r="AC160" s="93"/>
      <c r="AD160" s="93"/>
      <c r="AE160" s="93"/>
      <c r="AF160" s="95">
        <v>1.8509990080770901E-3</v>
      </c>
      <c r="AG160" s="95"/>
      <c r="AH160" s="95"/>
      <c r="AI160" s="95"/>
      <c r="AJ160" s="95"/>
      <c r="AK160" s="95"/>
      <c r="AL160" s="95"/>
      <c r="AM160" s="95"/>
    </row>
    <row r="161" spans="2:39" s="1" customFormat="1" ht="12.2" customHeight="1" x14ac:dyDescent="0.15">
      <c r="B161" s="101">
        <v>2008</v>
      </c>
      <c r="C161" s="101"/>
      <c r="D161" s="101"/>
      <c r="E161" s="101"/>
      <c r="F161" s="101"/>
      <c r="G161" s="101"/>
      <c r="H161" s="101"/>
      <c r="I161" s="101"/>
      <c r="J161" s="102">
        <v>19921412.309999999</v>
      </c>
      <c r="K161" s="102"/>
      <c r="L161" s="102"/>
      <c r="M161" s="102"/>
      <c r="N161" s="102"/>
      <c r="O161" s="102"/>
      <c r="P161" s="102"/>
      <c r="Q161" s="102"/>
      <c r="R161" s="95">
        <v>1.3063754841364801E-3</v>
      </c>
      <c r="S161" s="95"/>
      <c r="T161" s="95"/>
      <c r="U161" s="95"/>
      <c r="V161" s="95"/>
      <c r="W161" s="95"/>
      <c r="X161" s="95"/>
      <c r="Y161" s="95"/>
      <c r="Z161" s="95"/>
      <c r="AA161" s="95"/>
      <c r="AB161" s="93">
        <v>621</v>
      </c>
      <c r="AC161" s="93"/>
      <c r="AD161" s="93"/>
      <c r="AE161" s="93"/>
      <c r="AF161" s="95">
        <v>2.7499291483633298E-3</v>
      </c>
      <c r="AG161" s="95"/>
      <c r="AH161" s="95"/>
      <c r="AI161" s="95"/>
      <c r="AJ161" s="95"/>
      <c r="AK161" s="95"/>
      <c r="AL161" s="95"/>
      <c r="AM161" s="95"/>
    </row>
    <row r="162" spans="2:39" s="1" customFormat="1" ht="12.2" customHeight="1" x14ac:dyDescent="0.15">
      <c r="B162" s="101">
        <v>2009</v>
      </c>
      <c r="C162" s="101"/>
      <c r="D162" s="101"/>
      <c r="E162" s="101"/>
      <c r="F162" s="101"/>
      <c r="G162" s="101"/>
      <c r="H162" s="101"/>
      <c r="I162" s="101"/>
      <c r="J162" s="102">
        <v>160827239.03</v>
      </c>
      <c r="K162" s="102"/>
      <c r="L162" s="102"/>
      <c r="M162" s="102"/>
      <c r="N162" s="102"/>
      <c r="O162" s="102"/>
      <c r="P162" s="102"/>
      <c r="Q162" s="102"/>
      <c r="R162" s="95">
        <v>1.0546479284738499E-2</v>
      </c>
      <c r="S162" s="95"/>
      <c r="T162" s="95"/>
      <c r="U162" s="95"/>
      <c r="V162" s="95"/>
      <c r="W162" s="95"/>
      <c r="X162" s="95"/>
      <c r="Y162" s="95"/>
      <c r="Z162" s="95"/>
      <c r="AA162" s="95"/>
      <c r="AB162" s="93">
        <v>4005</v>
      </c>
      <c r="AC162" s="93"/>
      <c r="AD162" s="93"/>
      <c r="AE162" s="93"/>
      <c r="AF162" s="95">
        <v>1.7735050304661999E-2</v>
      </c>
      <c r="AG162" s="95"/>
      <c r="AH162" s="95"/>
      <c r="AI162" s="95"/>
      <c r="AJ162" s="95"/>
      <c r="AK162" s="95"/>
      <c r="AL162" s="95"/>
      <c r="AM162" s="95"/>
    </row>
    <row r="163" spans="2:39" s="1" customFormat="1" ht="12.2" customHeight="1" x14ac:dyDescent="0.15">
      <c r="B163" s="101">
        <v>2010</v>
      </c>
      <c r="C163" s="101"/>
      <c r="D163" s="101"/>
      <c r="E163" s="101"/>
      <c r="F163" s="101"/>
      <c r="G163" s="101"/>
      <c r="H163" s="101"/>
      <c r="I163" s="101"/>
      <c r="J163" s="102">
        <v>276483059.49999899</v>
      </c>
      <c r="K163" s="102"/>
      <c r="L163" s="102"/>
      <c r="M163" s="102"/>
      <c r="N163" s="102"/>
      <c r="O163" s="102"/>
      <c r="P163" s="102"/>
      <c r="Q163" s="102"/>
      <c r="R163" s="95">
        <v>1.8130777330909301E-2</v>
      </c>
      <c r="S163" s="95"/>
      <c r="T163" s="95"/>
      <c r="U163" s="95"/>
      <c r="V163" s="95"/>
      <c r="W163" s="95"/>
      <c r="X163" s="95"/>
      <c r="Y163" s="95"/>
      <c r="Z163" s="95"/>
      <c r="AA163" s="95"/>
      <c r="AB163" s="93">
        <v>6694</v>
      </c>
      <c r="AC163" s="93"/>
      <c r="AD163" s="93"/>
      <c r="AE163" s="93"/>
      <c r="AF163" s="95">
        <v>2.9642553492985699E-2</v>
      </c>
      <c r="AG163" s="95"/>
      <c r="AH163" s="95"/>
      <c r="AI163" s="95"/>
      <c r="AJ163" s="95"/>
      <c r="AK163" s="95"/>
      <c r="AL163" s="95"/>
      <c r="AM163" s="95"/>
    </row>
    <row r="164" spans="2:39" s="1" customFormat="1" ht="12.2" customHeight="1" x14ac:dyDescent="0.15">
      <c r="B164" s="101">
        <v>2011</v>
      </c>
      <c r="C164" s="101"/>
      <c r="D164" s="101"/>
      <c r="E164" s="101"/>
      <c r="F164" s="101"/>
      <c r="G164" s="101"/>
      <c r="H164" s="101"/>
      <c r="I164" s="101"/>
      <c r="J164" s="102">
        <v>169416826.41</v>
      </c>
      <c r="K164" s="102"/>
      <c r="L164" s="102"/>
      <c r="M164" s="102"/>
      <c r="N164" s="102"/>
      <c r="O164" s="102"/>
      <c r="P164" s="102"/>
      <c r="Q164" s="102"/>
      <c r="R164" s="95">
        <v>1.1109753925987099E-2</v>
      </c>
      <c r="S164" s="95"/>
      <c r="T164" s="95"/>
      <c r="U164" s="95"/>
      <c r="V164" s="95"/>
      <c r="W164" s="95"/>
      <c r="X164" s="95"/>
      <c r="Y164" s="95"/>
      <c r="Z164" s="95"/>
      <c r="AA164" s="95"/>
      <c r="AB164" s="93">
        <v>7494</v>
      </c>
      <c r="AC164" s="93"/>
      <c r="AD164" s="93"/>
      <c r="AE164" s="93"/>
      <c r="AF164" s="95">
        <v>3.3185135326626002E-2</v>
      </c>
      <c r="AG164" s="95"/>
      <c r="AH164" s="95"/>
      <c r="AI164" s="95"/>
      <c r="AJ164" s="95"/>
      <c r="AK164" s="95"/>
      <c r="AL164" s="95"/>
      <c r="AM164" s="95"/>
    </row>
    <row r="165" spans="2:39" s="1" customFormat="1" ht="12.2" customHeight="1" x14ac:dyDescent="0.15">
      <c r="B165" s="101">
        <v>2012</v>
      </c>
      <c r="C165" s="101"/>
      <c r="D165" s="101"/>
      <c r="E165" s="101"/>
      <c r="F165" s="101"/>
      <c r="G165" s="101"/>
      <c r="H165" s="101"/>
      <c r="I165" s="101"/>
      <c r="J165" s="102">
        <v>49180847.190000102</v>
      </c>
      <c r="K165" s="102"/>
      <c r="L165" s="102"/>
      <c r="M165" s="102"/>
      <c r="N165" s="102"/>
      <c r="O165" s="102"/>
      <c r="P165" s="102"/>
      <c r="Q165" s="102"/>
      <c r="R165" s="95">
        <v>3.2251053318055902E-3</v>
      </c>
      <c r="S165" s="95"/>
      <c r="T165" s="95"/>
      <c r="U165" s="95"/>
      <c r="V165" s="95"/>
      <c r="W165" s="95"/>
      <c r="X165" s="95"/>
      <c r="Y165" s="95"/>
      <c r="Z165" s="95"/>
      <c r="AA165" s="95"/>
      <c r="AB165" s="93">
        <v>1741</v>
      </c>
      <c r="AC165" s="93"/>
      <c r="AD165" s="93"/>
      <c r="AE165" s="93"/>
      <c r="AF165" s="95">
        <v>7.7095437154598304E-3</v>
      </c>
      <c r="AG165" s="95"/>
      <c r="AH165" s="95"/>
      <c r="AI165" s="95"/>
      <c r="AJ165" s="95"/>
      <c r="AK165" s="95"/>
      <c r="AL165" s="95"/>
      <c r="AM165" s="95"/>
    </row>
    <row r="166" spans="2:39" s="1" customFormat="1" ht="12.2" customHeight="1" x14ac:dyDescent="0.15">
      <c r="B166" s="101">
        <v>2013</v>
      </c>
      <c r="C166" s="101"/>
      <c r="D166" s="101"/>
      <c r="E166" s="101"/>
      <c r="F166" s="101"/>
      <c r="G166" s="101"/>
      <c r="H166" s="101"/>
      <c r="I166" s="101"/>
      <c r="J166" s="102">
        <v>82634329.770000204</v>
      </c>
      <c r="K166" s="102"/>
      <c r="L166" s="102"/>
      <c r="M166" s="102"/>
      <c r="N166" s="102"/>
      <c r="O166" s="102"/>
      <c r="P166" s="102"/>
      <c r="Q166" s="102"/>
      <c r="R166" s="95">
        <v>5.41886593579456E-3</v>
      </c>
      <c r="S166" s="95"/>
      <c r="T166" s="95"/>
      <c r="U166" s="95"/>
      <c r="V166" s="95"/>
      <c r="W166" s="95"/>
      <c r="X166" s="95"/>
      <c r="Y166" s="95"/>
      <c r="Z166" s="95"/>
      <c r="AA166" s="95"/>
      <c r="AB166" s="93">
        <v>2240</v>
      </c>
      <c r="AC166" s="93"/>
      <c r="AD166" s="93"/>
      <c r="AE166" s="93"/>
      <c r="AF166" s="95">
        <v>9.9192291341930004E-3</v>
      </c>
      <c r="AG166" s="95"/>
      <c r="AH166" s="95"/>
      <c r="AI166" s="95"/>
      <c r="AJ166" s="95"/>
      <c r="AK166" s="95"/>
      <c r="AL166" s="95"/>
      <c r="AM166" s="95"/>
    </row>
    <row r="167" spans="2:39" s="1" customFormat="1" ht="12.2" customHeight="1" x14ac:dyDescent="0.15">
      <c r="B167" s="101">
        <v>2014</v>
      </c>
      <c r="C167" s="101"/>
      <c r="D167" s="101"/>
      <c r="E167" s="101"/>
      <c r="F167" s="101"/>
      <c r="G167" s="101"/>
      <c r="H167" s="101"/>
      <c r="I167" s="101"/>
      <c r="J167" s="102">
        <v>212248576.69999999</v>
      </c>
      <c r="K167" s="102"/>
      <c r="L167" s="102"/>
      <c r="M167" s="102"/>
      <c r="N167" s="102"/>
      <c r="O167" s="102"/>
      <c r="P167" s="102"/>
      <c r="Q167" s="102"/>
      <c r="R167" s="95">
        <v>1.3918508026890999E-2</v>
      </c>
      <c r="S167" s="95"/>
      <c r="T167" s="95"/>
      <c r="U167" s="95"/>
      <c r="V167" s="95"/>
      <c r="W167" s="95"/>
      <c r="X167" s="95"/>
      <c r="Y167" s="95"/>
      <c r="Z167" s="95"/>
      <c r="AA167" s="95"/>
      <c r="AB167" s="93">
        <v>4995</v>
      </c>
      <c r="AC167" s="93"/>
      <c r="AD167" s="93"/>
      <c r="AE167" s="93"/>
      <c r="AF167" s="95">
        <v>2.2118995323791999E-2</v>
      </c>
      <c r="AG167" s="95"/>
      <c r="AH167" s="95"/>
      <c r="AI167" s="95"/>
      <c r="AJ167" s="95"/>
      <c r="AK167" s="95"/>
      <c r="AL167" s="95"/>
      <c r="AM167" s="95"/>
    </row>
    <row r="168" spans="2:39" s="1" customFormat="1" ht="12.2" customHeight="1" x14ac:dyDescent="0.15">
      <c r="B168" s="101">
        <v>2015</v>
      </c>
      <c r="C168" s="101"/>
      <c r="D168" s="101"/>
      <c r="E168" s="101"/>
      <c r="F168" s="101"/>
      <c r="G168" s="101"/>
      <c r="H168" s="101"/>
      <c r="I168" s="101"/>
      <c r="J168" s="102">
        <v>855804735.23000097</v>
      </c>
      <c r="K168" s="102"/>
      <c r="L168" s="102"/>
      <c r="M168" s="102"/>
      <c r="N168" s="102"/>
      <c r="O168" s="102"/>
      <c r="P168" s="102"/>
      <c r="Q168" s="102"/>
      <c r="R168" s="95">
        <v>5.61206358221489E-2</v>
      </c>
      <c r="S168" s="95"/>
      <c r="T168" s="95"/>
      <c r="U168" s="95"/>
      <c r="V168" s="95"/>
      <c r="W168" s="95"/>
      <c r="X168" s="95"/>
      <c r="Y168" s="95"/>
      <c r="Z168" s="95"/>
      <c r="AA168" s="95"/>
      <c r="AB168" s="93">
        <v>18378</v>
      </c>
      <c r="AC168" s="93"/>
      <c r="AD168" s="93"/>
      <c r="AE168" s="93"/>
      <c r="AF168" s="95">
        <v>8.1381961173303097E-2</v>
      </c>
      <c r="AG168" s="95"/>
      <c r="AH168" s="95"/>
      <c r="AI168" s="95"/>
      <c r="AJ168" s="95"/>
      <c r="AK168" s="95"/>
      <c r="AL168" s="95"/>
      <c r="AM168" s="95"/>
    </row>
    <row r="169" spans="2:39" s="1" customFormat="1" ht="12.2" customHeight="1" x14ac:dyDescent="0.15">
      <c r="B169" s="101">
        <v>2016</v>
      </c>
      <c r="C169" s="101"/>
      <c r="D169" s="101"/>
      <c r="E169" s="101"/>
      <c r="F169" s="101"/>
      <c r="G169" s="101"/>
      <c r="H169" s="101"/>
      <c r="I169" s="101"/>
      <c r="J169" s="102">
        <v>1810477163.25001</v>
      </c>
      <c r="K169" s="102"/>
      <c r="L169" s="102"/>
      <c r="M169" s="102"/>
      <c r="N169" s="102"/>
      <c r="O169" s="102"/>
      <c r="P169" s="102"/>
      <c r="Q169" s="102"/>
      <c r="R169" s="95">
        <v>0.11872466388698399</v>
      </c>
      <c r="S169" s="95"/>
      <c r="T169" s="95"/>
      <c r="U169" s="95"/>
      <c r="V169" s="95"/>
      <c r="W169" s="95"/>
      <c r="X169" s="95"/>
      <c r="Y169" s="95"/>
      <c r="Z169" s="95"/>
      <c r="AA169" s="95"/>
      <c r="AB169" s="93">
        <v>33554</v>
      </c>
      <c r="AC169" s="93"/>
      <c r="AD169" s="93"/>
      <c r="AE169" s="93"/>
      <c r="AF169" s="95">
        <v>0.14858473855746099</v>
      </c>
      <c r="AG169" s="95"/>
      <c r="AH169" s="95"/>
      <c r="AI169" s="95"/>
      <c r="AJ169" s="95"/>
      <c r="AK169" s="95"/>
      <c r="AL169" s="95"/>
      <c r="AM169" s="95"/>
    </row>
    <row r="170" spans="2:39" s="1" customFormat="1" ht="12.2" customHeight="1" x14ac:dyDescent="0.15">
      <c r="B170" s="101">
        <v>2017</v>
      </c>
      <c r="C170" s="101"/>
      <c r="D170" s="101"/>
      <c r="E170" s="101"/>
      <c r="F170" s="101"/>
      <c r="G170" s="101"/>
      <c r="H170" s="101"/>
      <c r="I170" s="101"/>
      <c r="J170" s="102">
        <v>1340684287.99999</v>
      </c>
      <c r="K170" s="102"/>
      <c r="L170" s="102"/>
      <c r="M170" s="102"/>
      <c r="N170" s="102"/>
      <c r="O170" s="102"/>
      <c r="P170" s="102"/>
      <c r="Q170" s="102"/>
      <c r="R170" s="95">
        <v>8.7917315226239703E-2</v>
      </c>
      <c r="S170" s="95"/>
      <c r="T170" s="95"/>
      <c r="U170" s="95"/>
      <c r="V170" s="95"/>
      <c r="W170" s="95"/>
      <c r="X170" s="95"/>
      <c r="Y170" s="95"/>
      <c r="Z170" s="95"/>
      <c r="AA170" s="95"/>
      <c r="AB170" s="93">
        <v>20011</v>
      </c>
      <c r="AC170" s="93"/>
      <c r="AD170" s="93"/>
      <c r="AE170" s="93"/>
      <c r="AF170" s="95">
        <v>8.8613256341221497E-2</v>
      </c>
      <c r="AG170" s="95"/>
      <c r="AH170" s="95"/>
      <c r="AI170" s="95"/>
      <c r="AJ170" s="95"/>
      <c r="AK170" s="95"/>
      <c r="AL170" s="95"/>
      <c r="AM170" s="95"/>
    </row>
    <row r="171" spans="2:39" s="1" customFormat="1" ht="12.2" customHeight="1" x14ac:dyDescent="0.15">
      <c r="B171" s="101">
        <v>2018</v>
      </c>
      <c r="C171" s="101"/>
      <c r="D171" s="101"/>
      <c r="E171" s="101"/>
      <c r="F171" s="101"/>
      <c r="G171" s="101"/>
      <c r="H171" s="101"/>
      <c r="I171" s="101"/>
      <c r="J171" s="102">
        <v>2144230718.99</v>
      </c>
      <c r="K171" s="102"/>
      <c r="L171" s="102"/>
      <c r="M171" s="102"/>
      <c r="N171" s="102"/>
      <c r="O171" s="102"/>
      <c r="P171" s="102"/>
      <c r="Q171" s="102"/>
      <c r="R171" s="95">
        <v>0.14061103701040101</v>
      </c>
      <c r="S171" s="95"/>
      <c r="T171" s="95"/>
      <c r="U171" s="95"/>
      <c r="V171" s="95"/>
      <c r="W171" s="95"/>
      <c r="X171" s="95"/>
      <c r="Y171" s="95"/>
      <c r="Z171" s="95"/>
      <c r="AA171" s="95"/>
      <c r="AB171" s="93">
        <v>29523</v>
      </c>
      <c r="AC171" s="93"/>
      <c r="AD171" s="93"/>
      <c r="AE171" s="93"/>
      <c r="AF171" s="95">
        <v>0.130734554343205</v>
      </c>
      <c r="AG171" s="95"/>
      <c r="AH171" s="95"/>
      <c r="AI171" s="95"/>
      <c r="AJ171" s="95"/>
      <c r="AK171" s="95"/>
      <c r="AL171" s="95"/>
      <c r="AM171" s="95"/>
    </row>
    <row r="172" spans="2:39" s="1" customFormat="1" ht="12.2" customHeight="1" x14ac:dyDescent="0.15">
      <c r="B172" s="101">
        <v>2019</v>
      </c>
      <c r="C172" s="101"/>
      <c r="D172" s="101"/>
      <c r="E172" s="101"/>
      <c r="F172" s="101"/>
      <c r="G172" s="101"/>
      <c r="H172" s="101"/>
      <c r="I172" s="101"/>
      <c r="J172" s="102">
        <v>4323299989.1899595</v>
      </c>
      <c r="K172" s="102"/>
      <c r="L172" s="102"/>
      <c r="M172" s="102"/>
      <c r="N172" s="102"/>
      <c r="O172" s="102"/>
      <c r="P172" s="102"/>
      <c r="Q172" s="102"/>
      <c r="R172" s="95">
        <v>0.28350666250756701</v>
      </c>
      <c r="S172" s="95"/>
      <c r="T172" s="95"/>
      <c r="U172" s="95"/>
      <c r="V172" s="95"/>
      <c r="W172" s="95"/>
      <c r="X172" s="95"/>
      <c r="Y172" s="95"/>
      <c r="Z172" s="95"/>
      <c r="AA172" s="95"/>
      <c r="AB172" s="93">
        <v>51685</v>
      </c>
      <c r="AC172" s="93"/>
      <c r="AD172" s="93"/>
      <c r="AE172" s="93"/>
      <c r="AF172" s="95">
        <v>0.22887292758962699</v>
      </c>
      <c r="AG172" s="95"/>
      <c r="AH172" s="95"/>
      <c r="AI172" s="95"/>
      <c r="AJ172" s="95"/>
      <c r="AK172" s="95"/>
      <c r="AL172" s="95"/>
      <c r="AM172" s="95"/>
    </row>
    <row r="173" spans="2:39" s="1" customFormat="1" ht="12.2" customHeight="1" x14ac:dyDescent="0.15">
      <c r="B173" s="101">
        <v>2020</v>
      </c>
      <c r="C173" s="101"/>
      <c r="D173" s="101"/>
      <c r="E173" s="101"/>
      <c r="F173" s="101"/>
      <c r="G173" s="101"/>
      <c r="H173" s="101"/>
      <c r="I173" s="101"/>
      <c r="J173" s="102">
        <v>2597929141.47999</v>
      </c>
      <c r="K173" s="102"/>
      <c r="L173" s="102"/>
      <c r="M173" s="102"/>
      <c r="N173" s="102"/>
      <c r="O173" s="102"/>
      <c r="P173" s="102"/>
      <c r="Q173" s="102"/>
      <c r="R173" s="95">
        <v>0.17036296860587299</v>
      </c>
      <c r="S173" s="95"/>
      <c r="T173" s="95"/>
      <c r="U173" s="95"/>
      <c r="V173" s="95"/>
      <c r="W173" s="95"/>
      <c r="X173" s="95"/>
      <c r="Y173" s="95"/>
      <c r="Z173" s="95"/>
      <c r="AA173" s="95"/>
      <c r="AB173" s="93">
        <v>27906</v>
      </c>
      <c r="AC173" s="93"/>
      <c r="AD173" s="93"/>
      <c r="AE173" s="93"/>
      <c r="AF173" s="95">
        <v>0.12357411081196</v>
      </c>
      <c r="AG173" s="95"/>
      <c r="AH173" s="95"/>
      <c r="AI173" s="95"/>
      <c r="AJ173" s="95"/>
      <c r="AK173" s="95"/>
      <c r="AL173" s="95"/>
      <c r="AM173" s="95"/>
    </row>
    <row r="174" spans="2:39" s="1" customFormat="1" ht="12.2" customHeight="1" x14ac:dyDescent="0.15">
      <c r="B174" s="101">
        <v>2021</v>
      </c>
      <c r="C174" s="101"/>
      <c r="D174" s="101"/>
      <c r="E174" s="101"/>
      <c r="F174" s="101"/>
      <c r="G174" s="101"/>
      <c r="H174" s="101"/>
      <c r="I174" s="101"/>
      <c r="J174" s="102">
        <v>1052303694.6</v>
      </c>
      <c r="K174" s="102"/>
      <c r="L174" s="102"/>
      <c r="M174" s="102"/>
      <c r="N174" s="102"/>
      <c r="O174" s="102"/>
      <c r="P174" s="102"/>
      <c r="Q174" s="102"/>
      <c r="R174" s="95">
        <v>6.9006339866858696E-2</v>
      </c>
      <c r="S174" s="95"/>
      <c r="T174" s="95"/>
      <c r="U174" s="95"/>
      <c r="V174" s="95"/>
      <c r="W174" s="95"/>
      <c r="X174" s="95"/>
      <c r="Y174" s="95"/>
      <c r="Z174" s="95"/>
      <c r="AA174" s="95"/>
      <c r="AB174" s="93">
        <v>9886</v>
      </c>
      <c r="AC174" s="93"/>
      <c r="AD174" s="93"/>
      <c r="AE174" s="93"/>
      <c r="AF174" s="95">
        <v>4.3777455009210701E-2</v>
      </c>
      <c r="AG174" s="95"/>
      <c r="AH174" s="95"/>
      <c r="AI174" s="95"/>
      <c r="AJ174" s="95"/>
      <c r="AK174" s="95"/>
      <c r="AL174" s="95"/>
      <c r="AM174" s="95"/>
    </row>
    <row r="175" spans="2:39" s="1" customFormat="1" ht="12.2" customHeight="1" x14ac:dyDescent="0.15">
      <c r="B175" s="100"/>
      <c r="C175" s="100"/>
      <c r="D175" s="100"/>
      <c r="E175" s="100"/>
      <c r="F175" s="100"/>
      <c r="G175" s="100"/>
      <c r="H175" s="100"/>
      <c r="I175" s="100"/>
      <c r="J175" s="103">
        <v>15249377037.3899</v>
      </c>
      <c r="K175" s="103"/>
      <c r="L175" s="103"/>
      <c r="M175" s="103"/>
      <c r="N175" s="103"/>
      <c r="O175" s="103"/>
      <c r="P175" s="103"/>
      <c r="Q175" s="103"/>
      <c r="R175" s="96">
        <v>1</v>
      </c>
      <c r="S175" s="96"/>
      <c r="T175" s="96"/>
      <c r="U175" s="96"/>
      <c r="V175" s="96"/>
      <c r="W175" s="96"/>
      <c r="X175" s="96"/>
      <c r="Y175" s="96"/>
      <c r="Z175" s="96"/>
      <c r="AA175" s="96"/>
      <c r="AB175" s="94">
        <v>225824</v>
      </c>
      <c r="AC175" s="94"/>
      <c r="AD175" s="94"/>
      <c r="AE175" s="94"/>
      <c r="AF175" s="96">
        <v>1</v>
      </c>
      <c r="AG175" s="96"/>
      <c r="AH175" s="96"/>
      <c r="AI175" s="96"/>
      <c r="AJ175" s="96"/>
      <c r="AK175" s="96"/>
      <c r="AL175" s="96"/>
      <c r="AM175" s="96"/>
    </row>
    <row r="176" spans="2:39" s="1" customFormat="1" ht="9" customHeight="1" x14ac:dyDescent="0.15"/>
    <row r="177" spans="2:41" s="1" customFormat="1" ht="19.149999999999999" customHeight="1" x14ac:dyDescent="0.15">
      <c r="B177" s="73" t="s">
        <v>1187</v>
      </c>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row>
    <row r="178" spans="2:41" s="1" customFormat="1" ht="7.9" customHeight="1" x14ac:dyDescent="0.15"/>
    <row r="179" spans="2:41" s="1" customFormat="1" ht="11.1" customHeight="1" x14ac:dyDescent="0.15">
      <c r="B179" s="71" t="s">
        <v>1106</v>
      </c>
      <c r="C179" s="71"/>
      <c r="D179" s="71"/>
      <c r="E179" s="71"/>
      <c r="F179" s="71"/>
      <c r="G179" s="71"/>
      <c r="H179" s="71"/>
      <c r="I179" s="71" t="s">
        <v>1060</v>
      </c>
      <c r="J179" s="71"/>
      <c r="K179" s="71"/>
      <c r="L179" s="71"/>
      <c r="M179" s="71"/>
      <c r="N179" s="71"/>
      <c r="O179" s="71"/>
      <c r="P179" s="71"/>
      <c r="Q179" s="71"/>
      <c r="R179" s="71"/>
      <c r="S179" s="71" t="s">
        <v>1061</v>
      </c>
      <c r="T179" s="71"/>
      <c r="U179" s="71"/>
      <c r="V179" s="71"/>
      <c r="W179" s="71"/>
      <c r="X179" s="71"/>
      <c r="Y179" s="71"/>
      <c r="Z179" s="71"/>
      <c r="AA179" s="71"/>
      <c r="AB179" s="71" t="s">
        <v>1107</v>
      </c>
      <c r="AC179" s="71"/>
      <c r="AD179" s="71"/>
      <c r="AE179" s="71"/>
      <c r="AF179" s="71"/>
      <c r="AG179" s="71" t="s">
        <v>1061</v>
      </c>
      <c r="AH179" s="71"/>
      <c r="AI179" s="71"/>
      <c r="AJ179" s="71"/>
      <c r="AK179" s="71"/>
      <c r="AL179" s="71"/>
      <c r="AM179" s="71"/>
    </row>
    <row r="180" spans="2:41" s="1" customFormat="1" ht="10.7" customHeight="1" x14ac:dyDescent="0.15">
      <c r="B180" s="97" t="s">
        <v>1108</v>
      </c>
      <c r="C180" s="97"/>
      <c r="D180" s="97"/>
      <c r="E180" s="97"/>
      <c r="F180" s="97"/>
      <c r="G180" s="97"/>
      <c r="H180" s="97"/>
      <c r="I180" s="102">
        <v>2279534172.2800102</v>
      </c>
      <c r="J180" s="102"/>
      <c r="K180" s="102"/>
      <c r="L180" s="102"/>
      <c r="M180" s="102"/>
      <c r="N180" s="102"/>
      <c r="O180" s="102"/>
      <c r="P180" s="102"/>
      <c r="Q180" s="102"/>
      <c r="R180" s="102"/>
      <c r="S180" s="95">
        <v>0.14948375705386699</v>
      </c>
      <c r="T180" s="95"/>
      <c r="U180" s="95"/>
      <c r="V180" s="95"/>
      <c r="W180" s="95"/>
      <c r="X180" s="95"/>
      <c r="Y180" s="95"/>
      <c r="Z180" s="95"/>
      <c r="AA180" s="95"/>
      <c r="AB180" s="93">
        <v>47921</v>
      </c>
      <c r="AC180" s="93"/>
      <c r="AD180" s="93"/>
      <c r="AE180" s="93"/>
      <c r="AF180" s="93"/>
      <c r="AG180" s="95">
        <v>0.44263097613241698</v>
      </c>
      <c r="AH180" s="95"/>
      <c r="AI180" s="95"/>
      <c r="AJ180" s="95"/>
      <c r="AK180" s="95"/>
      <c r="AL180" s="95"/>
      <c r="AM180" s="95"/>
    </row>
    <row r="181" spans="2:41" s="1" customFormat="1" ht="10.7" customHeight="1" x14ac:dyDescent="0.15">
      <c r="B181" s="97" t="s">
        <v>1109</v>
      </c>
      <c r="C181" s="97"/>
      <c r="D181" s="97"/>
      <c r="E181" s="97"/>
      <c r="F181" s="97"/>
      <c r="G181" s="97"/>
      <c r="H181" s="97"/>
      <c r="I181" s="102">
        <v>5152180859.2799501</v>
      </c>
      <c r="J181" s="102"/>
      <c r="K181" s="102"/>
      <c r="L181" s="102"/>
      <c r="M181" s="102"/>
      <c r="N181" s="102"/>
      <c r="O181" s="102"/>
      <c r="P181" s="102"/>
      <c r="Q181" s="102"/>
      <c r="R181" s="102"/>
      <c r="S181" s="95">
        <v>0.33786172685266602</v>
      </c>
      <c r="T181" s="95"/>
      <c r="U181" s="95"/>
      <c r="V181" s="95"/>
      <c r="W181" s="95"/>
      <c r="X181" s="95"/>
      <c r="Y181" s="95"/>
      <c r="Z181" s="95"/>
      <c r="AA181" s="95"/>
      <c r="AB181" s="93">
        <v>35277</v>
      </c>
      <c r="AC181" s="93"/>
      <c r="AD181" s="93"/>
      <c r="AE181" s="93"/>
      <c r="AF181" s="93"/>
      <c r="AG181" s="95">
        <v>0.32584238528042597</v>
      </c>
      <c r="AH181" s="95"/>
      <c r="AI181" s="95"/>
      <c r="AJ181" s="95"/>
      <c r="AK181" s="95"/>
      <c r="AL181" s="95"/>
      <c r="AM181" s="95"/>
    </row>
    <row r="182" spans="2:41" s="1" customFormat="1" ht="10.7" customHeight="1" x14ac:dyDescent="0.15">
      <c r="B182" s="97" t="s">
        <v>1110</v>
      </c>
      <c r="C182" s="97"/>
      <c r="D182" s="97"/>
      <c r="E182" s="97"/>
      <c r="F182" s="97"/>
      <c r="G182" s="97"/>
      <c r="H182" s="97"/>
      <c r="I182" s="102">
        <v>4031897786.1299601</v>
      </c>
      <c r="J182" s="102"/>
      <c r="K182" s="102"/>
      <c r="L182" s="102"/>
      <c r="M182" s="102"/>
      <c r="N182" s="102"/>
      <c r="O182" s="102"/>
      <c r="P182" s="102"/>
      <c r="Q182" s="102"/>
      <c r="R182" s="102"/>
      <c r="S182" s="95">
        <v>0.264397540715543</v>
      </c>
      <c r="T182" s="95"/>
      <c r="U182" s="95"/>
      <c r="V182" s="95"/>
      <c r="W182" s="95"/>
      <c r="X182" s="95"/>
      <c r="Y182" s="95"/>
      <c r="Z182" s="95"/>
      <c r="AA182" s="95"/>
      <c r="AB182" s="93">
        <v>16647</v>
      </c>
      <c r="AC182" s="93"/>
      <c r="AD182" s="93"/>
      <c r="AE182" s="93"/>
      <c r="AF182" s="93"/>
      <c r="AG182" s="95">
        <v>0.153763023719796</v>
      </c>
      <c r="AH182" s="95"/>
      <c r="AI182" s="95"/>
      <c r="AJ182" s="95"/>
      <c r="AK182" s="95"/>
      <c r="AL182" s="95"/>
      <c r="AM182" s="95"/>
    </row>
    <row r="183" spans="2:41" s="1" customFormat="1" ht="10.7" customHeight="1" x14ac:dyDescent="0.15">
      <c r="B183" s="97" t="s">
        <v>1111</v>
      </c>
      <c r="C183" s="97"/>
      <c r="D183" s="97"/>
      <c r="E183" s="97"/>
      <c r="F183" s="97"/>
      <c r="G183" s="97"/>
      <c r="H183" s="97"/>
      <c r="I183" s="102">
        <v>1748024605.5899999</v>
      </c>
      <c r="J183" s="102"/>
      <c r="K183" s="102"/>
      <c r="L183" s="102"/>
      <c r="M183" s="102"/>
      <c r="N183" s="102"/>
      <c r="O183" s="102"/>
      <c r="P183" s="102"/>
      <c r="Q183" s="102"/>
      <c r="R183" s="102"/>
      <c r="S183" s="95">
        <v>0.11462924690654699</v>
      </c>
      <c r="T183" s="95"/>
      <c r="U183" s="95"/>
      <c r="V183" s="95"/>
      <c r="W183" s="95"/>
      <c r="X183" s="95"/>
      <c r="Y183" s="95"/>
      <c r="Z183" s="95"/>
      <c r="AA183" s="95"/>
      <c r="AB183" s="93">
        <v>5157</v>
      </c>
      <c r="AC183" s="93"/>
      <c r="AD183" s="93"/>
      <c r="AE183" s="93"/>
      <c r="AF183" s="93"/>
      <c r="AG183" s="95">
        <v>4.7633562403014897E-2</v>
      </c>
      <c r="AH183" s="95"/>
      <c r="AI183" s="95"/>
      <c r="AJ183" s="95"/>
      <c r="AK183" s="95"/>
      <c r="AL183" s="95"/>
      <c r="AM183" s="95"/>
    </row>
    <row r="184" spans="2:41" s="1" customFormat="1" ht="10.7" customHeight="1" x14ac:dyDescent="0.15">
      <c r="B184" s="97" t="s">
        <v>1112</v>
      </c>
      <c r="C184" s="97"/>
      <c r="D184" s="97"/>
      <c r="E184" s="97"/>
      <c r="F184" s="97"/>
      <c r="G184" s="97"/>
      <c r="H184" s="97"/>
      <c r="I184" s="102">
        <v>2037739614.1099999</v>
      </c>
      <c r="J184" s="102"/>
      <c r="K184" s="102"/>
      <c r="L184" s="102"/>
      <c r="M184" s="102"/>
      <c r="N184" s="102"/>
      <c r="O184" s="102"/>
      <c r="P184" s="102"/>
      <c r="Q184" s="102"/>
      <c r="R184" s="102"/>
      <c r="S184" s="95">
        <v>0.13362772847137799</v>
      </c>
      <c r="T184" s="95"/>
      <c r="U184" s="95"/>
      <c r="V184" s="95"/>
      <c r="W184" s="95"/>
      <c r="X184" s="95"/>
      <c r="Y184" s="95"/>
      <c r="Z184" s="95"/>
      <c r="AA184" s="95"/>
      <c r="AB184" s="93">
        <v>3262</v>
      </c>
      <c r="AC184" s="93"/>
      <c r="AD184" s="93"/>
      <c r="AE184" s="93"/>
      <c r="AF184" s="93"/>
      <c r="AG184" s="95">
        <v>3.0130052464346399E-2</v>
      </c>
      <c r="AH184" s="95"/>
      <c r="AI184" s="95"/>
      <c r="AJ184" s="95"/>
      <c r="AK184" s="95"/>
      <c r="AL184" s="95"/>
      <c r="AM184" s="95"/>
    </row>
    <row r="185" spans="2:41" s="1" customFormat="1" ht="12.2" customHeight="1" x14ac:dyDescent="0.15">
      <c r="B185" s="100"/>
      <c r="C185" s="100"/>
      <c r="D185" s="100"/>
      <c r="E185" s="100"/>
      <c r="F185" s="100"/>
      <c r="G185" s="100"/>
      <c r="H185" s="100"/>
      <c r="I185" s="103">
        <v>15249377037.3899</v>
      </c>
      <c r="J185" s="103"/>
      <c r="K185" s="103"/>
      <c r="L185" s="103"/>
      <c r="M185" s="103"/>
      <c r="N185" s="103"/>
      <c r="O185" s="103"/>
      <c r="P185" s="103"/>
      <c r="Q185" s="103"/>
      <c r="R185" s="103"/>
      <c r="S185" s="96">
        <v>1</v>
      </c>
      <c r="T185" s="96"/>
      <c r="U185" s="96"/>
      <c r="V185" s="96"/>
      <c r="W185" s="96"/>
      <c r="X185" s="96"/>
      <c r="Y185" s="96"/>
      <c r="Z185" s="96"/>
      <c r="AA185" s="96"/>
      <c r="AB185" s="94">
        <v>108264</v>
      </c>
      <c r="AC185" s="94"/>
      <c r="AD185" s="94"/>
      <c r="AE185" s="94"/>
      <c r="AF185" s="94"/>
      <c r="AG185" s="96">
        <v>1</v>
      </c>
      <c r="AH185" s="96"/>
      <c r="AI185" s="96"/>
      <c r="AJ185" s="96"/>
      <c r="AK185" s="96"/>
      <c r="AL185" s="96"/>
      <c r="AM185" s="96"/>
    </row>
    <row r="186" spans="2:41" s="1" customFormat="1" ht="9" customHeight="1" x14ac:dyDescent="0.15"/>
    <row r="187" spans="2:41" s="1" customFormat="1" ht="19.149999999999999" customHeight="1" x14ac:dyDescent="0.15">
      <c r="B187" s="73" t="s">
        <v>1188</v>
      </c>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row>
    <row r="188" spans="2:41" s="1" customFormat="1" ht="7.9" customHeight="1" x14ac:dyDescent="0.15"/>
    <row r="189" spans="2:41" s="1" customFormat="1" ht="11.1" customHeight="1" x14ac:dyDescent="0.15">
      <c r="B189" s="100"/>
      <c r="C189" s="100"/>
      <c r="D189" s="100"/>
      <c r="E189" s="100"/>
      <c r="F189" s="100"/>
      <c r="G189" s="100"/>
      <c r="H189" s="71" t="s">
        <v>1060</v>
      </c>
      <c r="I189" s="71"/>
      <c r="J189" s="71"/>
      <c r="K189" s="71"/>
      <c r="L189" s="71"/>
      <c r="M189" s="71"/>
      <c r="N189" s="71"/>
      <c r="O189" s="71"/>
      <c r="P189" s="71"/>
      <c r="Q189" s="71"/>
      <c r="R189" s="71" t="s">
        <v>1061</v>
      </c>
      <c r="S189" s="71"/>
      <c r="T189" s="71"/>
      <c r="U189" s="71"/>
      <c r="V189" s="71"/>
      <c r="W189" s="71"/>
      <c r="X189" s="71"/>
      <c r="Y189" s="71"/>
      <c r="Z189" s="71"/>
      <c r="AA189" s="71" t="s">
        <v>1062</v>
      </c>
      <c r="AB189" s="71"/>
      <c r="AC189" s="71"/>
      <c r="AD189" s="71"/>
      <c r="AE189" s="71"/>
      <c r="AF189" s="71"/>
      <c r="AG189" s="71"/>
      <c r="AH189" s="71"/>
      <c r="AI189" s="71"/>
      <c r="AJ189" s="71" t="s">
        <v>1061</v>
      </c>
      <c r="AK189" s="71"/>
      <c r="AL189" s="71"/>
      <c r="AM189" s="71"/>
    </row>
    <row r="190" spans="2:41" s="1" customFormat="1" ht="11.1" customHeight="1" x14ac:dyDescent="0.15">
      <c r="B190" s="97" t="s">
        <v>1113</v>
      </c>
      <c r="C190" s="97"/>
      <c r="D190" s="97"/>
      <c r="E190" s="97"/>
      <c r="F190" s="97"/>
      <c r="G190" s="97"/>
      <c r="H190" s="102">
        <v>71587203.879999995</v>
      </c>
      <c r="I190" s="102"/>
      <c r="J190" s="102"/>
      <c r="K190" s="102"/>
      <c r="L190" s="102"/>
      <c r="M190" s="102"/>
      <c r="N190" s="102"/>
      <c r="O190" s="102"/>
      <c r="P190" s="102"/>
      <c r="Q190" s="102"/>
      <c r="R190" s="95">
        <v>4.6944346450661601E-3</v>
      </c>
      <c r="S190" s="95"/>
      <c r="T190" s="95"/>
      <c r="U190" s="95"/>
      <c r="V190" s="95"/>
      <c r="W190" s="95"/>
      <c r="X190" s="95"/>
      <c r="Y190" s="95"/>
      <c r="Z190" s="95"/>
      <c r="AA190" s="93">
        <v>1854</v>
      </c>
      <c r="AB190" s="93"/>
      <c r="AC190" s="93"/>
      <c r="AD190" s="93"/>
      <c r="AE190" s="93"/>
      <c r="AF190" s="93"/>
      <c r="AG190" s="93"/>
      <c r="AH190" s="93"/>
      <c r="AI190" s="93"/>
      <c r="AJ190" s="95">
        <v>8.2099333994615307E-3</v>
      </c>
      <c r="AK190" s="95"/>
      <c r="AL190" s="95"/>
      <c r="AM190" s="95"/>
    </row>
    <row r="191" spans="2:41" s="1" customFormat="1" ht="11.1" customHeight="1" x14ac:dyDescent="0.15">
      <c r="B191" s="97" t="s">
        <v>1114</v>
      </c>
      <c r="C191" s="97"/>
      <c r="D191" s="97"/>
      <c r="E191" s="97"/>
      <c r="F191" s="97"/>
      <c r="G191" s="97"/>
      <c r="H191" s="102">
        <v>692819658.54999804</v>
      </c>
      <c r="I191" s="102"/>
      <c r="J191" s="102"/>
      <c r="K191" s="102"/>
      <c r="L191" s="102"/>
      <c r="M191" s="102"/>
      <c r="N191" s="102"/>
      <c r="O191" s="102"/>
      <c r="P191" s="102"/>
      <c r="Q191" s="102"/>
      <c r="R191" s="95">
        <v>4.54326532061783E-2</v>
      </c>
      <c r="S191" s="95"/>
      <c r="T191" s="95"/>
      <c r="U191" s="95"/>
      <c r="V191" s="95"/>
      <c r="W191" s="95"/>
      <c r="X191" s="95"/>
      <c r="Y191" s="95"/>
      <c r="Z191" s="95"/>
      <c r="AA191" s="93">
        <v>10749</v>
      </c>
      <c r="AB191" s="93"/>
      <c r="AC191" s="93"/>
      <c r="AD191" s="93"/>
      <c r="AE191" s="93"/>
      <c r="AF191" s="93"/>
      <c r="AG191" s="93"/>
      <c r="AH191" s="93"/>
      <c r="AI191" s="93"/>
      <c r="AJ191" s="95">
        <v>4.7599015162250298E-2</v>
      </c>
      <c r="AK191" s="95"/>
      <c r="AL191" s="95"/>
      <c r="AM191" s="95"/>
    </row>
    <row r="192" spans="2:41" s="1" customFormat="1" ht="11.1" customHeight="1" x14ac:dyDescent="0.15">
      <c r="B192" s="97" t="s">
        <v>1115</v>
      </c>
      <c r="C192" s="97"/>
      <c r="D192" s="97"/>
      <c r="E192" s="97"/>
      <c r="F192" s="97"/>
      <c r="G192" s="97"/>
      <c r="H192" s="102">
        <v>4693882686.1500101</v>
      </c>
      <c r="I192" s="102"/>
      <c r="J192" s="102"/>
      <c r="K192" s="102"/>
      <c r="L192" s="102"/>
      <c r="M192" s="102"/>
      <c r="N192" s="102"/>
      <c r="O192" s="102"/>
      <c r="P192" s="102"/>
      <c r="Q192" s="102"/>
      <c r="R192" s="95">
        <v>0.30780815994260402</v>
      </c>
      <c r="S192" s="95"/>
      <c r="T192" s="95"/>
      <c r="U192" s="95"/>
      <c r="V192" s="95"/>
      <c r="W192" s="95"/>
      <c r="X192" s="95"/>
      <c r="Y192" s="95"/>
      <c r="Z192" s="95"/>
      <c r="AA192" s="93">
        <v>58251</v>
      </c>
      <c r="AB192" s="93"/>
      <c r="AC192" s="93"/>
      <c r="AD192" s="93"/>
      <c r="AE192" s="93"/>
      <c r="AF192" s="93"/>
      <c r="AG192" s="93"/>
      <c r="AH192" s="93"/>
      <c r="AI192" s="93"/>
      <c r="AJ192" s="95">
        <v>0.257948667989231</v>
      </c>
      <c r="AK192" s="95"/>
      <c r="AL192" s="95"/>
      <c r="AM192" s="95"/>
    </row>
    <row r="193" spans="2:39" s="1" customFormat="1" ht="11.1" customHeight="1" x14ac:dyDescent="0.15">
      <c r="B193" s="97" t="s">
        <v>1116</v>
      </c>
      <c r="C193" s="97"/>
      <c r="D193" s="97"/>
      <c r="E193" s="97"/>
      <c r="F193" s="97"/>
      <c r="G193" s="97"/>
      <c r="H193" s="102">
        <v>7693366072.8199797</v>
      </c>
      <c r="I193" s="102"/>
      <c r="J193" s="102"/>
      <c r="K193" s="102"/>
      <c r="L193" s="102"/>
      <c r="M193" s="102"/>
      <c r="N193" s="102"/>
      <c r="O193" s="102"/>
      <c r="P193" s="102"/>
      <c r="Q193" s="102"/>
      <c r="R193" s="95">
        <v>0.50450363014545396</v>
      </c>
      <c r="S193" s="95"/>
      <c r="T193" s="95"/>
      <c r="U193" s="95"/>
      <c r="V193" s="95"/>
      <c r="W193" s="95"/>
      <c r="X193" s="95"/>
      <c r="Y193" s="95"/>
      <c r="Z193" s="95"/>
      <c r="AA193" s="93">
        <v>107671</v>
      </c>
      <c r="AB193" s="93"/>
      <c r="AC193" s="93"/>
      <c r="AD193" s="93"/>
      <c r="AE193" s="93"/>
      <c r="AF193" s="93"/>
      <c r="AG193" s="93"/>
      <c r="AH193" s="93"/>
      <c r="AI193" s="93"/>
      <c r="AJ193" s="95">
        <v>0.47679166076236401</v>
      </c>
      <c r="AK193" s="95"/>
      <c r="AL193" s="95"/>
      <c r="AM193" s="95"/>
    </row>
    <row r="194" spans="2:39" s="1" customFormat="1" ht="11.1" customHeight="1" x14ac:dyDescent="0.15">
      <c r="B194" s="97" t="s">
        <v>1117</v>
      </c>
      <c r="C194" s="97"/>
      <c r="D194" s="97"/>
      <c r="E194" s="97"/>
      <c r="F194" s="97"/>
      <c r="G194" s="97"/>
      <c r="H194" s="102">
        <v>1307788266</v>
      </c>
      <c r="I194" s="102"/>
      <c r="J194" s="102"/>
      <c r="K194" s="102"/>
      <c r="L194" s="102"/>
      <c r="M194" s="102"/>
      <c r="N194" s="102"/>
      <c r="O194" s="102"/>
      <c r="P194" s="102"/>
      <c r="Q194" s="102"/>
      <c r="R194" s="95">
        <v>8.5760110907706896E-2</v>
      </c>
      <c r="S194" s="95"/>
      <c r="T194" s="95"/>
      <c r="U194" s="95"/>
      <c r="V194" s="95"/>
      <c r="W194" s="95"/>
      <c r="X194" s="95"/>
      <c r="Y194" s="95"/>
      <c r="Z194" s="95"/>
      <c r="AA194" s="93">
        <v>24911</v>
      </c>
      <c r="AB194" s="93"/>
      <c r="AC194" s="93"/>
      <c r="AD194" s="93"/>
      <c r="AE194" s="93"/>
      <c r="AF194" s="93"/>
      <c r="AG194" s="93"/>
      <c r="AH194" s="93"/>
      <c r="AI194" s="93"/>
      <c r="AJ194" s="95">
        <v>0.11031157007226899</v>
      </c>
      <c r="AK194" s="95"/>
      <c r="AL194" s="95"/>
      <c r="AM194" s="95"/>
    </row>
    <row r="195" spans="2:39" s="1" customFormat="1" ht="11.1" customHeight="1" x14ac:dyDescent="0.15">
      <c r="B195" s="97" t="s">
        <v>1118</v>
      </c>
      <c r="C195" s="97"/>
      <c r="D195" s="97"/>
      <c r="E195" s="97"/>
      <c r="F195" s="97"/>
      <c r="G195" s="97"/>
      <c r="H195" s="102">
        <v>570922330.65000105</v>
      </c>
      <c r="I195" s="102"/>
      <c r="J195" s="102"/>
      <c r="K195" s="102"/>
      <c r="L195" s="102"/>
      <c r="M195" s="102"/>
      <c r="N195" s="102"/>
      <c r="O195" s="102"/>
      <c r="P195" s="102"/>
      <c r="Q195" s="102"/>
      <c r="R195" s="95">
        <v>3.7439059264529603E-2</v>
      </c>
      <c r="S195" s="95"/>
      <c r="T195" s="95"/>
      <c r="U195" s="95"/>
      <c r="V195" s="95"/>
      <c r="W195" s="95"/>
      <c r="X195" s="95"/>
      <c r="Y195" s="95"/>
      <c r="Z195" s="95"/>
      <c r="AA195" s="93">
        <v>13851</v>
      </c>
      <c r="AB195" s="93"/>
      <c r="AC195" s="93"/>
      <c r="AD195" s="93"/>
      <c r="AE195" s="93"/>
      <c r="AF195" s="93"/>
      <c r="AG195" s="93"/>
      <c r="AH195" s="93"/>
      <c r="AI195" s="93"/>
      <c r="AJ195" s="95">
        <v>6.13353762221907E-2</v>
      </c>
      <c r="AK195" s="95"/>
      <c r="AL195" s="95"/>
      <c r="AM195" s="95"/>
    </row>
    <row r="196" spans="2:39" s="1" customFormat="1" ht="11.1" customHeight="1" x14ac:dyDescent="0.15">
      <c r="B196" s="97" t="s">
        <v>1119</v>
      </c>
      <c r="C196" s="97"/>
      <c r="D196" s="97"/>
      <c r="E196" s="97"/>
      <c r="F196" s="97"/>
      <c r="G196" s="97"/>
      <c r="H196" s="102">
        <v>132022123.63</v>
      </c>
      <c r="I196" s="102"/>
      <c r="J196" s="102"/>
      <c r="K196" s="102"/>
      <c r="L196" s="102"/>
      <c r="M196" s="102"/>
      <c r="N196" s="102"/>
      <c r="O196" s="102"/>
      <c r="P196" s="102"/>
      <c r="Q196" s="102"/>
      <c r="R196" s="95">
        <v>8.6575420954111693E-3</v>
      </c>
      <c r="S196" s="95"/>
      <c r="T196" s="95"/>
      <c r="U196" s="95"/>
      <c r="V196" s="95"/>
      <c r="W196" s="95"/>
      <c r="X196" s="95"/>
      <c r="Y196" s="95"/>
      <c r="Z196" s="95"/>
      <c r="AA196" s="93">
        <v>4458</v>
      </c>
      <c r="AB196" s="93"/>
      <c r="AC196" s="93"/>
      <c r="AD196" s="93"/>
      <c r="AE196" s="93"/>
      <c r="AF196" s="93"/>
      <c r="AG196" s="93"/>
      <c r="AH196" s="93"/>
      <c r="AI196" s="93"/>
      <c r="AJ196" s="95">
        <v>1.9741037267960899E-2</v>
      </c>
      <c r="AK196" s="95"/>
      <c r="AL196" s="95"/>
      <c r="AM196" s="95"/>
    </row>
    <row r="197" spans="2:39" s="1" customFormat="1" ht="11.1" customHeight="1" x14ac:dyDescent="0.15">
      <c r="B197" s="97" t="s">
        <v>1120</v>
      </c>
      <c r="C197" s="97"/>
      <c r="D197" s="97"/>
      <c r="E197" s="97"/>
      <c r="F197" s="97"/>
      <c r="G197" s="97"/>
      <c r="H197" s="102">
        <v>49942491.120000102</v>
      </c>
      <c r="I197" s="102"/>
      <c r="J197" s="102"/>
      <c r="K197" s="102"/>
      <c r="L197" s="102"/>
      <c r="M197" s="102"/>
      <c r="N197" s="102"/>
      <c r="O197" s="102"/>
      <c r="P197" s="102"/>
      <c r="Q197" s="102"/>
      <c r="R197" s="95">
        <v>3.2750512363584399E-3</v>
      </c>
      <c r="S197" s="95"/>
      <c r="T197" s="95"/>
      <c r="U197" s="95"/>
      <c r="V197" s="95"/>
      <c r="W197" s="95"/>
      <c r="X197" s="95"/>
      <c r="Y197" s="95"/>
      <c r="Z197" s="95"/>
      <c r="AA197" s="93">
        <v>2036</v>
      </c>
      <c r="AB197" s="93"/>
      <c r="AC197" s="93"/>
      <c r="AD197" s="93"/>
      <c r="AE197" s="93"/>
      <c r="AF197" s="93"/>
      <c r="AG197" s="93"/>
      <c r="AH197" s="93"/>
      <c r="AI197" s="93"/>
      <c r="AJ197" s="95">
        <v>9.0158707666147097E-3</v>
      </c>
      <c r="AK197" s="95"/>
      <c r="AL197" s="95"/>
      <c r="AM197" s="95"/>
    </row>
    <row r="198" spans="2:39" s="1" customFormat="1" ht="11.1" customHeight="1" x14ac:dyDescent="0.15">
      <c r="B198" s="97" t="s">
        <v>1121</v>
      </c>
      <c r="C198" s="97"/>
      <c r="D198" s="97"/>
      <c r="E198" s="97"/>
      <c r="F198" s="97"/>
      <c r="G198" s="97"/>
      <c r="H198" s="102">
        <v>21847367.289999999</v>
      </c>
      <c r="I198" s="102"/>
      <c r="J198" s="102"/>
      <c r="K198" s="102"/>
      <c r="L198" s="102"/>
      <c r="M198" s="102"/>
      <c r="N198" s="102"/>
      <c r="O198" s="102"/>
      <c r="P198" s="102"/>
      <c r="Q198" s="102"/>
      <c r="R198" s="95">
        <v>1.43267277321771E-3</v>
      </c>
      <c r="S198" s="95"/>
      <c r="T198" s="95"/>
      <c r="U198" s="95"/>
      <c r="V198" s="95"/>
      <c r="W198" s="95"/>
      <c r="X198" s="95"/>
      <c r="Y198" s="95"/>
      <c r="Z198" s="95"/>
      <c r="AA198" s="93">
        <v>1051</v>
      </c>
      <c r="AB198" s="93"/>
      <c r="AC198" s="93"/>
      <c r="AD198" s="93"/>
      <c r="AE198" s="93"/>
      <c r="AF198" s="93"/>
      <c r="AG198" s="93"/>
      <c r="AH198" s="93"/>
      <c r="AI198" s="93"/>
      <c r="AJ198" s="95">
        <v>4.6540668839450197E-3</v>
      </c>
      <c r="AK198" s="95"/>
      <c r="AL198" s="95"/>
      <c r="AM198" s="95"/>
    </row>
    <row r="199" spans="2:39" s="1" customFormat="1" ht="11.1" customHeight="1" x14ac:dyDescent="0.15">
      <c r="B199" s="97" t="s">
        <v>1122</v>
      </c>
      <c r="C199" s="97"/>
      <c r="D199" s="97"/>
      <c r="E199" s="97"/>
      <c r="F199" s="97"/>
      <c r="G199" s="97"/>
      <c r="H199" s="102">
        <v>9266950.7700000107</v>
      </c>
      <c r="I199" s="102"/>
      <c r="J199" s="102"/>
      <c r="K199" s="102"/>
      <c r="L199" s="102"/>
      <c r="M199" s="102"/>
      <c r="N199" s="102"/>
      <c r="O199" s="102"/>
      <c r="P199" s="102"/>
      <c r="Q199" s="102"/>
      <c r="R199" s="95">
        <v>6.0769372724396196E-4</v>
      </c>
      <c r="S199" s="95"/>
      <c r="T199" s="95"/>
      <c r="U199" s="95"/>
      <c r="V199" s="95"/>
      <c r="W199" s="95"/>
      <c r="X199" s="95"/>
      <c r="Y199" s="95"/>
      <c r="Z199" s="95"/>
      <c r="AA199" s="93">
        <v>600</v>
      </c>
      <c r="AB199" s="93"/>
      <c r="AC199" s="93"/>
      <c r="AD199" s="93"/>
      <c r="AE199" s="93"/>
      <c r="AF199" s="93"/>
      <c r="AG199" s="93"/>
      <c r="AH199" s="93"/>
      <c r="AI199" s="93"/>
      <c r="AJ199" s="95">
        <v>2.65693637523027E-3</v>
      </c>
      <c r="AK199" s="95"/>
      <c r="AL199" s="95"/>
      <c r="AM199" s="95"/>
    </row>
    <row r="200" spans="2:39" s="1" customFormat="1" ht="11.1" customHeight="1" x14ac:dyDescent="0.15">
      <c r="B200" s="97" t="s">
        <v>1123</v>
      </c>
      <c r="C200" s="97"/>
      <c r="D200" s="97"/>
      <c r="E200" s="97"/>
      <c r="F200" s="97"/>
      <c r="G200" s="97"/>
      <c r="H200" s="102">
        <v>4734244.0199999996</v>
      </c>
      <c r="I200" s="102"/>
      <c r="J200" s="102"/>
      <c r="K200" s="102"/>
      <c r="L200" s="102"/>
      <c r="M200" s="102"/>
      <c r="N200" s="102"/>
      <c r="O200" s="102"/>
      <c r="P200" s="102"/>
      <c r="Q200" s="102"/>
      <c r="R200" s="95">
        <v>3.1045491290510399E-4</v>
      </c>
      <c r="S200" s="95"/>
      <c r="T200" s="95"/>
      <c r="U200" s="95"/>
      <c r="V200" s="95"/>
      <c r="W200" s="95"/>
      <c r="X200" s="95"/>
      <c r="Y200" s="95"/>
      <c r="Z200" s="95"/>
      <c r="AA200" s="93">
        <v>261</v>
      </c>
      <c r="AB200" s="93"/>
      <c r="AC200" s="93"/>
      <c r="AD200" s="93"/>
      <c r="AE200" s="93"/>
      <c r="AF200" s="93"/>
      <c r="AG200" s="93"/>
      <c r="AH200" s="93"/>
      <c r="AI200" s="93"/>
      <c r="AJ200" s="95">
        <v>1.15576732322517E-3</v>
      </c>
      <c r="AK200" s="95"/>
      <c r="AL200" s="95"/>
      <c r="AM200" s="95"/>
    </row>
    <row r="201" spans="2:39" s="1" customFormat="1" ht="11.1" customHeight="1" x14ac:dyDescent="0.15">
      <c r="B201" s="97" t="s">
        <v>1124</v>
      </c>
      <c r="C201" s="97"/>
      <c r="D201" s="97"/>
      <c r="E201" s="97"/>
      <c r="F201" s="97"/>
      <c r="G201" s="97"/>
      <c r="H201" s="102">
        <v>902865.56</v>
      </c>
      <c r="I201" s="102"/>
      <c r="J201" s="102"/>
      <c r="K201" s="102"/>
      <c r="L201" s="102"/>
      <c r="M201" s="102"/>
      <c r="N201" s="102"/>
      <c r="O201" s="102"/>
      <c r="P201" s="102"/>
      <c r="Q201" s="102"/>
      <c r="R201" s="95">
        <v>5.9206717611234997E-5</v>
      </c>
      <c r="S201" s="95"/>
      <c r="T201" s="95"/>
      <c r="U201" s="95"/>
      <c r="V201" s="95"/>
      <c r="W201" s="95"/>
      <c r="X201" s="95"/>
      <c r="Y201" s="95"/>
      <c r="Z201" s="95"/>
      <c r="AA201" s="93">
        <v>85</v>
      </c>
      <c r="AB201" s="93"/>
      <c r="AC201" s="93"/>
      <c r="AD201" s="93"/>
      <c r="AE201" s="93"/>
      <c r="AF201" s="93"/>
      <c r="AG201" s="93"/>
      <c r="AH201" s="93"/>
      <c r="AI201" s="93"/>
      <c r="AJ201" s="95">
        <v>3.7639931982428801E-4</v>
      </c>
      <c r="AK201" s="95"/>
      <c r="AL201" s="95"/>
      <c r="AM201" s="95"/>
    </row>
    <row r="202" spans="2:39" s="1" customFormat="1" ht="11.1" customHeight="1" x14ac:dyDescent="0.15">
      <c r="B202" s="97" t="s">
        <v>1125</v>
      </c>
      <c r="C202" s="97"/>
      <c r="D202" s="97"/>
      <c r="E202" s="97"/>
      <c r="F202" s="97"/>
      <c r="G202" s="97"/>
      <c r="H202" s="102">
        <v>164273.28</v>
      </c>
      <c r="I202" s="102"/>
      <c r="J202" s="102"/>
      <c r="K202" s="102"/>
      <c r="L202" s="102"/>
      <c r="M202" s="102"/>
      <c r="N202" s="102"/>
      <c r="O202" s="102"/>
      <c r="P202" s="102"/>
      <c r="Q202" s="102"/>
      <c r="R202" s="95">
        <v>1.07724584156597E-5</v>
      </c>
      <c r="S202" s="95"/>
      <c r="T202" s="95"/>
      <c r="U202" s="95"/>
      <c r="V202" s="95"/>
      <c r="W202" s="95"/>
      <c r="X202" s="95"/>
      <c r="Y202" s="95"/>
      <c r="Z202" s="95"/>
      <c r="AA202" s="93">
        <v>31</v>
      </c>
      <c r="AB202" s="93"/>
      <c r="AC202" s="93"/>
      <c r="AD202" s="93"/>
      <c r="AE202" s="93"/>
      <c r="AF202" s="93"/>
      <c r="AG202" s="93"/>
      <c r="AH202" s="93"/>
      <c r="AI202" s="93"/>
      <c r="AJ202" s="95">
        <v>1.37275046053564E-4</v>
      </c>
      <c r="AK202" s="95"/>
      <c r="AL202" s="95"/>
      <c r="AM202" s="95"/>
    </row>
    <row r="203" spans="2:39" s="1" customFormat="1" ht="11.1" customHeight="1" x14ac:dyDescent="0.15">
      <c r="B203" s="97" t="s">
        <v>1126</v>
      </c>
      <c r="C203" s="97"/>
      <c r="D203" s="97"/>
      <c r="E203" s="97"/>
      <c r="F203" s="97"/>
      <c r="G203" s="97"/>
      <c r="H203" s="102">
        <v>42267.92</v>
      </c>
      <c r="I203" s="102"/>
      <c r="J203" s="102"/>
      <c r="K203" s="102"/>
      <c r="L203" s="102"/>
      <c r="M203" s="102"/>
      <c r="N203" s="102"/>
      <c r="O203" s="102"/>
      <c r="P203" s="102"/>
      <c r="Q203" s="102"/>
      <c r="R203" s="95">
        <v>2.7717801124834899E-6</v>
      </c>
      <c r="S203" s="95"/>
      <c r="T203" s="95"/>
      <c r="U203" s="95"/>
      <c r="V203" s="95"/>
      <c r="W203" s="95"/>
      <c r="X203" s="95"/>
      <c r="Y203" s="95"/>
      <c r="Z203" s="95"/>
      <c r="AA203" s="93">
        <v>10</v>
      </c>
      <c r="AB203" s="93"/>
      <c r="AC203" s="93"/>
      <c r="AD203" s="93"/>
      <c r="AE203" s="93"/>
      <c r="AF203" s="93"/>
      <c r="AG203" s="93"/>
      <c r="AH203" s="93"/>
      <c r="AI203" s="93"/>
      <c r="AJ203" s="95">
        <v>4.4282272920504502E-5</v>
      </c>
      <c r="AK203" s="95"/>
      <c r="AL203" s="95"/>
      <c r="AM203" s="95"/>
    </row>
    <row r="204" spans="2:39" s="1" customFormat="1" ht="11.1" customHeight="1" x14ac:dyDescent="0.15">
      <c r="B204" s="97" t="s">
        <v>1127</v>
      </c>
      <c r="C204" s="97"/>
      <c r="D204" s="97"/>
      <c r="E204" s="97"/>
      <c r="F204" s="97"/>
      <c r="G204" s="97"/>
      <c r="H204" s="102">
        <v>18096.23</v>
      </c>
      <c r="I204" s="102"/>
      <c r="J204" s="102"/>
      <c r="K204" s="102"/>
      <c r="L204" s="102"/>
      <c r="M204" s="102"/>
      <c r="N204" s="102"/>
      <c r="O204" s="102"/>
      <c r="P204" s="102"/>
      <c r="Q204" s="102"/>
      <c r="R204" s="95">
        <v>1.18668650893934E-6</v>
      </c>
      <c r="S204" s="95"/>
      <c r="T204" s="95"/>
      <c r="U204" s="95"/>
      <c r="V204" s="95"/>
      <c r="W204" s="95"/>
      <c r="X204" s="95"/>
      <c r="Y204" s="95"/>
      <c r="Z204" s="95"/>
      <c r="AA204" s="93">
        <v>1</v>
      </c>
      <c r="AB204" s="93"/>
      <c r="AC204" s="93"/>
      <c r="AD204" s="93"/>
      <c r="AE204" s="93"/>
      <c r="AF204" s="93"/>
      <c r="AG204" s="93"/>
      <c r="AH204" s="93"/>
      <c r="AI204" s="93"/>
      <c r="AJ204" s="95">
        <v>4.4282272920504498E-6</v>
      </c>
      <c r="AK204" s="95"/>
      <c r="AL204" s="95"/>
      <c r="AM204" s="95"/>
    </row>
    <row r="205" spans="2:39" s="1" customFormat="1" ht="11.1" customHeight="1" x14ac:dyDescent="0.15">
      <c r="B205" s="97" t="s">
        <v>1128</v>
      </c>
      <c r="C205" s="97"/>
      <c r="D205" s="97"/>
      <c r="E205" s="97"/>
      <c r="F205" s="97"/>
      <c r="G205" s="97"/>
      <c r="H205" s="102">
        <v>42042.74</v>
      </c>
      <c r="I205" s="102"/>
      <c r="J205" s="102"/>
      <c r="K205" s="102"/>
      <c r="L205" s="102"/>
      <c r="M205" s="102"/>
      <c r="N205" s="102"/>
      <c r="O205" s="102"/>
      <c r="P205" s="102"/>
      <c r="Q205" s="102"/>
      <c r="R205" s="95">
        <v>2.7570136076323202E-6</v>
      </c>
      <c r="S205" s="95"/>
      <c r="T205" s="95"/>
      <c r="U205" s="95"/>
      <c r="V205" s="95"/>
      <c r="W205" s="95"/>
      <c r="X205" s="95"/>
      <c r="Y205" s="95"/>
      <c r="Z205" s="95"/>
      <c r="AA205" s="93">
        <v>2</v>
      </c>
      <c r="AB205" s="93"/>
      <c r="AC205" s="93"/>
      <c r="AD205" s="93"/>
      <c r="AE205" s="93"/>
      <c r="AF205" s="93"/>
      <c r="AG205" s="93"/>
      <c r="AH205" s="93"/>
      <c r="AI205" s="93"/>
      <c r="AJ205" s="95">
        <v>8.8564545841008895E-6</v>
      </c>
      <c r="AK205" s="95"/>
      <c r="AL205" s="95"/>
      <c r="AM205" s="95"/>
    </row>
    <row r="206" spans="2:39" s="1" customFormat="1" ht="11.1" customHeight="1" x14ac:dyDescent="0.15">
      <c r="B206" s="97" t="s">
        <v>1129</v>
      </c>
      <c r="C206" s="97"/>
      <c r="D206" s="97"/>
      <c r="E206" s="97"/>
      <c r="F206" s="97"/>
      <c r="G206" s="97"/>
      <c r="H206" s="102">
        <v>3009.96</v>
      </c>
      <c r="I206" s="102"/>
      <c r="J206" s="102"/>
      <c r="K206" s="102"/>
      <c r="L206" s="102"/>
      <c r="M206" s="102"/>
      <c r="N206" s="102"/>
      <c r="O206" s="102"/>
      <c r="P206" s="102"/>
      <c r="Q206" s="102"/>
      <c r="R206" s="95">
        <v>1.9738248930562001E-7</v>
      </c>
      <c r="S206" s="95"/>
      <c r="T206" s="95"/>
      <c r="U206" s="95"/>
      <c r="V206" s="95"/>
      <c r="W206" s="95"/>
      <c r="X206" s="95"/>
      <c r="Y206" s="95"/>
      <c r="Z206" s="95"/>
      <c r="AA206" s="93">
        <v>1</v>
      </c>
      <c r="AB206" s="93"/>
      <c r="AC206" s="93"/>
      <c r="AD206" s="93"/>
      <c r="AE206" s="93"/>
      <c r="AF206" s="93"/>
      <c r="AG206" s="93"/>
      <c r="AH206" s="93"/>
      <c r="AI206" s="93"/>
      <c r="AJ206" s="95">
        <v>4.4282272920504498E-6</v>
      </c>
      <c r="AK206" s="95"/>
      <c r="AL206" s="95"/>
      <c r="AM206" s="95"/>
    </row>
    <row r="207" spans="2:39" s="1" customFormat="1" ht="11.1" customHeight="1" x14ac:dyDescent="0.15">
      <c r="B207" s="97" t="s">
        <v>1130</v>
      </c>
      <c r="C207" s="97"/>
      <c r="D207" s="97"/>
      <c r="E207" s="97"/>
      <c r="F207" s="97"/>
      <c r="G207" s="97"/>
      <c r="H207" s="102">
        <v>25086.82</v>
      </c>
      <c r="I207" s="102"/>
      <c r="J207" s="102"/>
      <c r="K207" s="102"/>
      <c r="L207" s="102"/>
      <c r="M207" s="102"/>
      <c r="N207" s="102"/>
      <c r="O207" s="102"/>
      <c r="P207" s="102"/>
      <c r="Q207" s="102"/>
      <c r="R207" s="95">
        <v>1.6451045795831201E-6</v>
      </c>
      <c r="S207" s="95"/>
      <c r="T207" s="95"/>
      <c r="U207" s="95"/>
      <c r="V207" s="95"/>
      <c r="W207" s="95"/>
      <c r="X207" s="95"/>
      <c r="Y207" s="95"/>
      <c r="Z207" s="95"/>
      <c r="AA207" s="93">
        <v>1</v>
      </c>
      <c r="AB207" s="93"/>
      <c r="AC207" s="93"/>
      <c r="AD207" s="93"/>
      <c r="AE207" s="93"/>
      <c r="AF207" s="93"/>
      <c r="AG207" s="93"/>
      <c r="AH207" s="93"/>
      <c r="AI207" s="93"/>
      <c r="AJ207" s="95">
        <v>4.4282272920504498E-6</v>
      </c>
      <c r="AK207" s="95"/>
      <c r="AL207" s="95"/>
      <c r="AM207" s="95"/>
    </row>
    <row r="208" spans="2:39" s="1" customFormat="1" ht="11.1" customHeight="1" x14ac:dyDescent="0.15">
      <c r="B208" s="100"/>
      <c r="C208" s="100"/>
      <c r="D208" s="100"/>
      <c r="E208" s="100"/>
      <c r="F208" s="100"/>
      <c r="G208" s="100"/>
      <c r="H208" s="103">
        <v>15249377037.389999</v>
      </c>
      <c r="I208" s="103"/>
      <c r="J208" s="103"/>
      <c r="K208" s="103"/>
      <c r="L208" s="103"/>
      <c r="M208" s="103"/>
      <c r="N208" s="103"/>
      <c r="O208" s="103"/>
      <c r="P208" s="103"/>
      <c r="Q208" s="103"/>
      <c r="R208" s="96">
        <v>1</v>
      </c>
      <c r="S208" s="96"/>
      <c r="T208" s="96"/>
      <c r="U208" s="96"/>
      <c r="V208" s="96"/>
      <c r="W208" s="96"/>
      <c r="X208" s="96"/>
      <c r="Y208" s="96"/>
      <c r="Z208" s="96"/>
      <c r="AA208" s="94">
        <v>225824</v>
      </c>
      <c r="AB208" s="94"/>
      <c r="AC208" s="94"/>
      <c r="AD208" s="94"/>
      <c r="AE208" s="94"/>
      <c r="AF208" s="94"/>
      <c r="AG208" s="94"/>
      <c r="AH208" s="94"/>
      <c r="AI208" s="94"/>
      <c r="AJ208" s="96">
        <v>1</v>
      </c>
      <c r="AK208" s="96"/>
      <c r="AL208" s="96"/>
      <c r="AM208" s="96"/>
    </row>
    <row r="209" spans="2:41" s="1" customFormat="1" ht="9" customHeight="1" x14ac:dyDescent="0.15"/>
    <row r="210" spans="2:41" s="1" customFormat="1" ht="19.149999999999999" customHeight="1" x14ac:dyDescent="0.15">
      <c r="B210" s="73" t="s">
        <v>1189</v>
      </c>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row>
    <row r="211" spans="2:41" s="1" customFormat="1" ht="7.9" customHeight="1" x14ac:dyDescent="0.15"/>
    <row r="212" spans="2:41" s="1" customFormat="1" ht="12.75" customHeight="1" x14ac:dyDescent="0.15">
      <c r="B212" s="100"/>
      <c r="C212" s="100"/>
      <c r="D212" s="100"/>
      <c r="E212" s="100"/>
      <c r="F212" s="100"/>
      <c r="G212" s="71" t="s">
        <v>1060</v>
      </c>
      <c r="H212" s="71"/>
      <c r="I212" s="71"/>
      <c r="J212" s="71"/>
      <c r="K212" s="71"/>
      <c r="L212" s="71"/>
      <c r="M212" s="71"/>
      <c r="N212" s="71"/>
      <c r="O212" s="71"/>
      <c r="P212" s="71"/>
      <c r="Q212" s="71" t="s">
        <v>1061</v>
      </c>
      <c r="R212" s="71"/>
      <c r="S212" s="71"/>
      <c r="T212" s="71"/>
      <c r="U212" s="71"/>
      <c r="V212" s="71"/>
      <c r="W212" s="71"/>
      <c r="X212" s="71"/>
      <c r="Y212" s="71"/>
      <c r="Z212" s="71" t="s">
        <v>1062</v>
      </c>
      <c r="AA212" s="71"/>
      <c r="AB212" s="71"/>
      <c r="AC212" s="71"/>
      <c r="AD212" s="71"/>
      <c r="AE212" s="71"/>
      <c r="AF212" s="71"/>
      <c r="AG212" s="71"/>
      <c r="AH212" s="71" t="s">
        <v>1061</v>
      </c>
      <c r="AI212" s="71"/>
      <c r="AJ212" s="71"/>
      <c r="AK212" s="71"/>
      <c r="AL212" s="71"/>
      <c r="AM212" s="71"/>
    </row>
    <row r="213" spans="2:41" s="1" customFormat="1" ht="11.1" customHeight="1" x14ac:dyDescent="0.15">
      <c r="B213" s="97" t="s">
        <v>924</v>
      </c>
      <c r="C213" s="97"/>
      <c r="D213" s="97"/>
      <c r="E213" s="97"/>
      <c r="F213" s="97"/>
      <c r="G213" s="102">
        <v>12687153184.020201</v>
      </c>
      <c r="H213" s="102"/>
      <c r="I213" s="102"/>
      <c r="J213" s="102"/>
      <c r="K213" s="102"/>
      <c r="L213" s="102"/>
      <c r="M213" s="102"/>
      <c r="N213" s="102"/>
      <c r="O213" s="102"/>
      <c r="P213" s="102"/>
      <c r="Q213" s="95">
        <v>0.83197845740926701</v>
      </c>
      <c r="R213" s="95"/>
      <c r="S213" s="95"/>
      <c r="T213" s="95"/>
      <c r="U213" s="95"/>
      <c r="V213" s="95"/>
      <c r="W213" s="95"/>
      <c r="X213" s="95"/>
      <c r="Y213" s="95"/>
      <c r="Z213" s="93">
        <v>185967</v>
      </c>
      <c r="AA213" s="93"/>
      <c r="AB213" s="93"/>
      <c r="AC213" s="93"/>
      <c r="AD213" s="93"/>
      <c r="AE213" s="93"/>
      <c r="AF213" s="93"/>
      <c r="AG213" s="93"/>
      <c r="AH213" s="95">
        <v>0.82350414482074497</v>
      </c>
      <c r="AI213" s="95"/>
      <c r="AJ213" s="95"/>
      <c r="AK213" s="95"/>
      <c r="AL213" s="95"/>
      <c r="AM213" s="95"/>
    </row>
    <row r="214" spans="2:41" s="1" customFormat="1" ht="11.1" customHeight="1" x14ac:dyDescent="0.15">
      <c r="B214" s="97" t="s">
        <v>1131</v>
      </c>
      <c r="C214" s="97"/>
      <c r="D214" s="97"/>
      <c r="E214" s="97"/>
      <c r="F214" s="97"/>
      <c r="G214" s="102">
        <v>27822883.399999999</v>
      </c>
      <c r="H214" s="102"/>
      <c r="I214" s="102"/>
      <c r="J214" s="102"/>
      <c r="K214" s="102"/>
      <c r="L214" s="102"/>
      <c r="M214" s="102"/>
      <c r="N214" s="102"/>
      <c r="O214" s="102"/>
      <c r="P214" s="102"/>
      <c r="Q214" s="95">
        <v>1.8245259023880499E-3</v>
      </c>
      <c r="R214" s="95"/>
      <c r="S214" s="95"/>
      <c r="T214" s="95"/>
      <c r="U214" s="95"/>
      <c r="V214" s="95"/>
      <c r="W214" s="95"/>
      <c r="X214" s="95"/>
      <c r="Y214" s="95"/>
      <c r="Z214" s="93">
        <v>1433</v>
      </c>
      <c r="AA214" s="93"/>
      <c r="AB214" s="93"/>
      <c r="AC214" s="93"/>
      <c r="AD214" s="93"/>
      <c r="AE214" s="93"/>
      <c r="AF214" s="93"/>
      <c r="AG214" s="93"/>
      <c r="AH214" s="95">
        <v>6.3456497095082899E-3</v>
      </c>
      <c r="AI214" s="95"/>
      <c r="AJ214" s="95"/>
      <c r="AK214" s="95"/>
      <c r="AL214" s="95"/>
      <c r="AM214" s="95"/>
    </row>
    <row r="215" spans="2:41" s="1" customFormat="1" ht="11.1" customHeight="1" x14ac:dyDescent="0.15">
      <c r="B215" s="97" t="s">
        <v>1132</v>
      </c>
      <c r="C215" s="97"/>
      <c r="D215" s="97"/>
      <c r="E215" s="97"/>
      <c r="F215" s="97"/>
      <c r="G215" s="102">
        <v>2534400969.9700098</v>
      </c>
      <c r="H215" s="102"/>
      <c r="I215" s="102"/>
      <c r="J215" s="102"/>
      <c r="K215" s="102"/>
      <c r="L215" s="102"/>
      <c r="M215" s="102"/>
      <c r="N215" s="102"/>
      <c r="O215" s="102"/>
      <c r="P215" s="102"/>
      <c r="Q215" s="95">
        <v>0.166197016688345</v>
      </c>
      <c r="R215" s="95"/>
      <c r="S215" s="95"/>
      <c r="T215" s="95"/>
      <c r="U215" s="95"/>
      <c r="V215" s="95"/>
      <c r="W215" s="95"/>
      <c r="X215" s="95"/>
      <c r="Y215" s="95"/>
      <c r="Z215" s="93">
        <v>38424</v>
      </c>
      <c r="AA215" s="93"/>
      <c r="AB215" s="93"/>
      <c r="AC215" s="93"/>
      <c r="AD215" s="93"/>
      <c r="AE215" s="93"/>
      <c r="AF215" s="93"/>
      <c r="AG215" s="93"/>
      <c r="AH215" s="95">
        <v>0.17015020546974599</v>
      </c>
      <c r="AI215" s="95"/>
      <c r="AJ215" s="95"/>
      <c r="AK215" s="95"/>
      <c r="AL215" s="95"/>
      <c r="AM215" s="95"/>
    </row>
    <row r="216" spans="2:41" s="1" customFormat="1" ht="12.75" customHeight="1" x14ac:dyDescent="0.15">
      <c r="B216" s="100"/>
      <c r="C216" s="100"/>
      <c r="D216" s="100"/>
      <c r="E216" s="100"/>
      <c r="F216" s="100"/>
      <c r="G216" s="103">
        <v>15249377037.390301</v>
      </c>
      <c r="H216" s="103"/>
      <c r="I216" s="103"/>
      <c r="J216" s="103"/>
      <c r="K216" s="103"/>
      <c r="L216" s="103"/>
      <c r="M216" s="103"/>
      <c r="N216" s="103"/>
      <c r="O216" s="103"/>
      <c r="P216" s="103"/>
      <c r="Q216" s="96">
        <v>1</v>
      </c>
      <c r="R216" s="96"/>
      <c r="S216" s="96"/>
      <c r="T216" s="96"/>
      <c r="U216" s="96"/>
      <c r="V216" s="96"/>
      <c r="W216" s="96"/>
      <c r="X216" s="96"/>
      <c r="Y216" s="96"/>
      <c r="Z216" s="94">
        <v>225824</v>
      </c>
      <c r="AA216" s="94"/>
      <c r="AB216" s="94"/>
      <c r="AC216" s="94"/>
      <c r="AD216" s="94"/>
      <c r="AE216" s="94"/>
      <c r="AF216" s="94"/>
      <c r="AG216" s="94"/>
      <c r="AH216" s="96">
        <v>1</v>
      </c>
      <c r="AI216" s="96"/>
      <c r="AJ216" s="96"/>
      <c r="AK216" s="96"/>
      <c r="AL216" s="96"/>
      <c r="AM216" s="96"/>
    </row>
    <row r="217" spans="2:41" s="1" customFormat="1" ht="9" customHeight="1" x14ac:dyDescent="0.15"/>
    <row r="218" spans="2:41" s="1" customFormat="1" ht="19.149999999999999" customHeight="1" x14ac:dyDescent="0.15">
      <c r="B218" s="73" t="s">
        <v>1190</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row>
    <row r="219" spans="2:41" s="1" customFormat="1" ht="7.9" customHeight="1" x14ac:dyDescent="0.15"/>
    <row r="220" spans="2:41" s="1" customFormat="1" ht="12.75" customHeight="1" x14ac:dyDescent="0.15">
      <c r="B220" s="100"/>
      <c r="C220" s="100"/>
      <c r="D220" s="100"/>
      <c r="E220" s="100"/>
      <c r="F220" s="71" t="s">
        <v>1060</v>
      </c>
      <c r="G220" s="71"/>
      <c r="H220" s="71"/>
      <c r="I220" s="71"/>
      <c r="J220" s="71"/>
      <c r="K220" s="71"/>
      <c r="L220" s="71"/>
      <c r="M220" s="71"/>
      <c r="N220" s="71"/>
      <c r="O220" s="71"/>
      <c r="P220" s="71" t="s">
        <v>1061</v>
      </c>
      <c r="Q220" s="71"/>
      <c r="R220" s="71"/>
      <c r="S220" s="71"/>
      <c r="T220" s="71"/>
      <c r="U220" s="71"/>
      <c r="V220" s="71"/>
      <c r="W220" s="71"/>
      <c r="X220" s="71"/>
      <c r="Y220" s="71" t="s">
        <v>1062</v>
      </c>
      <c r="Z220" s="71"/>
      <c r="AA220" s="71"/>
      <c r="AB220" s="71"/>
      <c r="AC220" s="71"/>
      <c r="AD220" s="71"/>
      <c r="AE220" s="71"/>
      <c r="AF220" s="71"/>
      <c r="AG220" s="71"/>
      <c r="AH220" s="71" t="s">
        <v>1061</v>
      </c>
      <c r="AI220" s="71"/>
      <c r="AJ220" s="71"/>
      <c r="AK220" s="71"/>
      <c r="AL220" s="71"/>
      <c r="AM220" s="71"/>
    </row>
    <row r="221" spans="2:41" s="1" customFormat="1" ht="12.2" customHeight="1" x14ac:dyDescent="0.15">
      <c r="B221" s="97" t="s">
        <v>1133</v>
      </c>
      <c r="C221" s="97"/>
      <c r="D221" s="97"/>
      <c r="E221" s="97"/>
      <c r="F221" s="102">
        <v>848065584.37999904</v>
      </c>
      <c r="G221" s="102"/>
      <c r="H221" s="102"/>
      <c r="I221" s="102"/>
      <c r="J221" s="102"/>
      <c r="K221" s="102"/>
      <c r="L221" s="102"/>
      <c r="M221" s="102"/>
      <c r="N221" s="102"/>
      <c r="O221" s="102"/>
      <c r="P221" s="95">
        <v>5.5613129788883303E-2</v>
      </c>
      <c r="Q221" s="95"/>
      <c r="R221" s="95"/>
      <c r="S221" s="95"/>
      <c r="T221" s="95"/>
      <c r="U221" s="95"/>
      <c r="V221" s="95"/>
      <c r="W221" s="95"/>
      <c r="X221" s="95"/>
      <c r="Y221" s="93">
        <v>17881</v>
      </c>
      <c r="Z221" s="93"/>
      <c r="AA221" s="93"/>
      <c r="AB221" s="93"/>
      <c r="AC221" s="93"/>
      <c r="AD221" s="93"/>
      <c r="AE221" s="93"/>
      <c r="AF221" s="93"/>
      <c r="AG221" s="93"/>
      <c r="AH221" s="95">
        <v>7.9181132209154001E-2</v>
      </c>
      <c r="AI221" s="95"/>
      <c r="AJ221" s="95"/>
      <c r="AK221" s="95"/>
      <c r="AL221" s="95"/>
      <c r="AM221" s="95"/>
    </row>
    <row r="222" spans="2:41" s="1" customFormat="1" ht="12.2" customHeight="1" x14ac:dyDescent="0.15">
      <c r="B222" s="97" t="s">
        <v>1134</v>
      </c>
      <c r="C222" s="97"/>
      <c r="D222" s="97"/>
      <c r="E222" s="97"/>
      <c r="F222" s="102">
        <v>436060432.65999901</v>
      </c>
      <c r="G222" s="102"/>
      <c r="H222" s="102"/>
      <c r="I222" s="102"/>
      <c r="J222" s="102"/>
      <c r="K222" s="102"/>
      <c r="L222" s="102"/>
      <c r="M222" s="102"/>
      <c r="N222" s="102"/>
      <c r="O222" s="102"/>
      <c r="P222" s="95">
        <v>2.85952948498037E-2</v>
      </c>
      <c r="Q222" s="95"/>
      <c r="R222" s="95"/>
      <c r="S222" s="95"/>
      <c r="T222" s="95"/>
      <c r="U222" s="95"/>
      <c r="V222" s="95"/>
      <c r="W222" s="95"/>
      <c r="X222" s="95"/>
      <c r="Y222" s="93">
        <v>6274</v>
      </c>
      <c r="Z222" s="93"/>
      <c r="AA222" s="93"/>
      <c r="AB222" s="93"/>
      <c r="AC222" s="93"/>
      <c r="AD222" s="93"/>
      <c r="AE222" s="93"/>
      <c r="AF222" s="93"/>
      <c r="AG222" s="93"/>
      <c r="AH222" s="95">
        <v>2.7782698030324501E-2</v>
      </c>
      <c r="AI222" s="95"/>
      <c r="AJ222" s="95"/>
      <c r="AK222" s="95"/>
      <c r="AL222" s="95"/>
      <c r="AM222" s="95"/>
    </row>
    <row r="223" spans="2:41" s="1" customFormat="1" ht="12.2" customHeight="1" x14ac:dyDescent="0.15">
      <c r="B223" s="97" t="s">
        <v>1135</v>
      </c>
      <c r="C223" s="97"/>
      <c r="D223" s="97"/>
      <c r="E223" s="97"/>
      <c r="F223" s="102">
        <v>258100845.13</v>
      </c>
      <c r="G223" s="102"/>
      <c r="H223" s="102"/>
      <c r="I223" s="102"/>
      <c r="J223" s="102"/>
      <c r="K223" s="102"/>
      <c r="L223" s="102"/>
      <c r="M223" s="102"/>
      <c r="N223" s="102"/>
      <c r="O223" s="102"/>
      <c r="P223" s="95">
        <v>1.69253369824327E-2</v>
      </c>
      <c r="Q223" s="95"/>
      <c r="R223" s="95"/>
      <c r="S223" s="95"/>
      <c r="T223" s="95"/>
      <c r="U223" s="95"/>
      <c r="V223" s="95"/>
      <c r="W223" s="95"/>
      <c r="X223" s="95"/>
      <c r="Y223" s="93">
        <v>2918</v>
      </c>
      <c r="Z223" s="93"/>
      <c r="AA223" s="93"/>
      <c r="AB223" s="93"/>
      <c r="AC223" s="93"/>
      <c r="AD223" s="93"/>
      <c r="AE223" s="93"/>
      <c r="AF223" s="93"/>
      <c r="AG223" s="93"/>
      <c r="AH223" s="95">
        <v>1.29215672382032E-2</v>
      </c>
      <c r="AI223" s="95"/>
      <c r="AJ223" s="95"/>
      <c r="AK223" s="95"/>
      <c r="AL223" s="95"/>
      <c r="AM223" s="95"/>
    </row>
    <row r="224" spans="2:41" s="1" customFormat="1" ht="12.2" customHeight="1" x14ac:dyDescent="0.15">
      <c r="B224" s="97" t="s">
        <v>1136</v>
      </c>
      <c r="C224" s="97"/>
      <c r="D224" s="97"/>
      <c r="E224" s="97"/>
      <c r="F224" s="102">
        <v>120077414.48999999</v>
      </c>
      <c r="G224" s="102"/>
      <c r="H224" s="102"/>
      <c r="I224" s="102"/>
      <c r="J224" s="102"/>
      <c r="K224" s="102"/>
      <c r="L224" s="102"/>
      <c r="M224" s="102"/>
      <c r="N224" s="102"/>
      <c r="O224" s="102"/>
      <c r="P224" s="95">
        <v>7.8742504822052802E-3</v>
      </c>
      <c r="Q224" s="95"/>
      <c r="R224" s="95"/>
      <c r="S224" s="95"/>
      <c r="T224" s="95"/>
      <c r="U224" s="95"/>
      <c r="V224" s="95"/>
      <c r="W224" s="95"/>
      <c r="X224" s="95"/>
      <c r="Y224" s="93">
        <v>1654</v>
      </c>
      <c r="Z224" s="93"/>
      <c r="AA224" s="93"/>
      <c r="AB224" s="93"/>
      <c r="AC224" s="93"/>
      <c r="AD224" s="93"/>
      <c r="AE224" s="93"/>
      <c r="AF224" s="93"/>
      <c r="AG224" s="93"/>
      <c r="AH224" s="95">
        <v>7.3242879410514404E-3</v>
      </c>
      <c r="AI224" s="95"/>
      <c r="AJ224" s="95"/>
      <c r="AK224" s="95"/>
      <c r="AL224" s="95"/>
      <c r="AM224" s="95"/>
    </row>
    <row r="225" spans="2:41" s="1" customFormat="1" ht="12.2" customHeight="1" x14ac:dyDescent="0.15">
      <c r="B225" s="97" t="s">
        <v>1137</v>
      </c>
      <c r="C225" s="97"/>
      <c r="D225" s="97"/>
      <c r="E225" s="97"/>
      <c r="F225" s="102">
        <v>186494224.47</v>
      </c>
      <c r="G225" s="102"/>
      <c r="H225" s="102"/>
      <c r="I225" s="102"/>
      <c r="J225" s="102"/>
      <c r="K225" s="102"/>
      <c r="L225" s="102"/>
      <c r="M225" s="102"/>
      <c r="N225" s="102"/>
      <c r="O225" s="102"/>
      <c r="P225" s="95">
        <v>1.22296290538775E-2</v>
      </c>
      <c r="Q225" s="95"/>
      <c r="R225" s="95"/>
      <c r="S225" s="95"/>
      <c r="T225" s="95"/>
      <c r="U225" s="95"/>
      <c r="V225" s="95"/>
      <c r="W225" s="95"/>
      <c r="X225" s="95"/>
      <c r="Y225" s="93">
        <v>2271</v>
      </c>
      <c r="Z225" s="93"/>
      <c r="AA225" s="93"/>
      <c r="AB225" s="93"/>
      <c r="AC225" s="93"/>
      <c r="AD225" s="93"/>
      <c r="AE225" s="93"/>
      <c r="AF225" s="93"/>
      <c r="AG225" s="93"/>
      <c r="AH225" s="95">
        <v>1.00565041802466E-2</v>
      </c>
      <c r="AI225" s="95"/>
      <c r="AJ225" s="95"/>
      <c r="AK225" s="95"/>
      <c r="AL225" s="95"/>
      <c r="AM225" s="95"/>
    </row>
    <row r="226" spans="2:41" s="1" customFormat="1" ht="12.2" customHeight="1" x14ac:dyDescent="0.15">
      <c r="B226" s="97" t="s">
        <v>1138</v>
      </c>
      <c r="C226" s="97"/>
      <c r="D226" s="97"/>
      <c r="E226" s="97"/>
      <c r="F226" s="102">
        <v>94111605.530000001</v>
      </c>
      <c r="G226" s="102"/>
      <c r="H226" s="102"/>
      <c r="I226" s="102"/>
      <c r="J226" s="102"/>
      <c r="K226" s="102"/>
      <c r="L226" s="102"/>
      <c r="M226" s="102"/>
      <c r="N226" s="102"/>
      <c r="O226" s="102"/>
      <c r="P226" s="95">
        <v>6.1715049276600698E-3</v>
      </c>
      <c r="Q226" s="95"/>
      <c r="R226" s="95"/>
      <c r="S226" s="95"/>
      <c r="T226" s="95"/>
      <c r="U226" s="95"/>
      <c r="V226" s="95"/>
      <c r="W226" s="95"/>
      <c r="X226" s="95"/>
      <c r="Y226" s="93">
        <v>1056</v>
      </c>
      <c r="Z226" s="93"/>
      <c r="AA226" s="93"/>
      <c r="AB226" s="93"/>
      <c r="AC226" s="93"/>
      <c r="AD226" s="93"/>
      <c r="AE226" s="93"/>
      <c r="AF226" s="93"/>
      <c r="AG226" s="93"/>
      <c r="AH226" s="95">
        <v>4.6762080204052698E-3</v>
      </c>
      <c r="AI226" s="95"/>
      <c r="AJ226" s="95"/>
      <c r="AK226" s="95"/>
      <c r="AL226" s="95"/>
      <c r="AM226" s="95"/>
    </row>
    <row r="227" spans="2:41" s="1" customFormat="1" ht="12.2" customHeight="1" x14ac:dyDescent="0.15">
      <c r="B227" s="97" t="s">
        <v>1139</v>
      </c>
      <c r="C227" s="97"/>
      <c r="D227" s="97"/>
      <c r="E227" s="97"/>
      <c r="F227" s="102">
        <v>44750795.140000001</v>
      </c>
      <c r="G227" s="102"/>
      <c r="H227" s="102"/>
      <c r="I227" s="102"/>
      <c r="J227" s="102"/>
      <c r="K227" s="102"/>
      <c r="L227" s="102"/>
      <c r="M227" s="102"/>
      <c r="N227" s="102"/>
      <c r="O227" s="102"/>
      <c r="P227" s="95">
        <v>2.9345982481956299E-3</v>
      </c>
      <c r="Q227" s="95"/>
      <c r="R227" s="95"/>
      <c r="S227" s="95"/>
      <c r="T227" s="95"/>
      <c r="U227" s="95"/>
      <c r="V227" s="95"/>
      <c r="W227" s="95"/>
      <c r="X227" s="95"/>
      <c r="Y227" s="93">
        <v>527</v>
      </c>
      <c r="Z227" s="93"/>
      <c r="AA227" s="93"/>
      <c r="AB227" s="93"/>
      <c r="AC227" s="93"/>
      <c r="AD227" s="93"/>
      <c r="AE227" s="93"/>
      <c r="AF227" s="93"/>
      <c r="AG227" s="93"/>
      <c r="AH227" s="95">
        <v>2.33367578291059E-3</v>
      </c>
      <c r="AI227" s="95"/>
      <c r="AJ227" s="95"/>
      <c r="AK227" s="95"/>
      <c r="AL227" s="95"/>
      <c r="AM227" s="95"/>
    </row>
    <row r="228" spans="2:41" s="1" customFormat="1" ht="12.2" customHeight="1" x14ac:dyDescent="0.15">
      <c r="B228" s="97" t="s">
        <v>1140</v>
      </c>
      <c r="C228" s="97"/>
      <c r="D228" s="97"/>
      <c r="E228" s="97"/>
      <c r="F228" s="102">
        <v>91918549.769999996</v>
      </c>
      <c r="G228" s="102"/>
      <c r="H228" s="102"/>
      <c r="I228" s="102"/>
      <c r="J228" s="102"/>
      <c r="K228" s="102"/>
      <c r="L228" s="102"/>
      <c r="M228" s="102"/>
      <c r="N228" s="102"/>
      <c r="O228" s="102"/>
      <c r="P228" s="95">
        <v>6.0276921178237797E-3</v>
      </c>
      <c r="Q228" s="95"/>
      <c r="R228" s="95"/>
      <c r="S228" s="95"/>
      <c r="T228" s="95"/>
      <c r="U228" s="95"/>
      <c r="V228" s="95"/>
      <c r="W228" s="95"/>
      <c r="X228" s="95"/>
      <c r="Y228" s="93">
        <v>864</v>
      </c>
      <c r="Z228" s="93"/>
      <c r="AA228" s="93"/>
      <c r="AB228" s="93"/>
      <c r="AC228" s="93"/>
      <c r="AD228" s="93"/>
      <c r="AE228" s="93"/>
      <c r="AF228" s="93"/>
      <c r="AG228" s="93"/>
      <c r="AH228" s="95">
        <v>3.8259883803315898E-3</v>
      </c>
      <c r="AI228" s="95"/>
      <c r="AJ228" s="95"/>
      <c r="AK228" s="95"/>
      <c r="AL228" s="95"/>
      <c r="AM228" s="95"/>
    </row>
    <row r="229" spans="2:41" s="1" customFormat="1" ht="12.2" customHeight="1" x14ac:dyDescent="0.15">
      <c r="B229" s="97" t="s">
        <v>1141</v>
      </c>
      <c r="C229" s="97"/>
      <c r="D229" s="97"/>
      <c r="E229" s="97"/>
      <c r="F229" s="102">
        <v>10186723.310000001</v>
      </c>
      <c r="G229" s="102"/>
      <c r="H229" s="102"/>
      <c r="I229" s="102"/>
      <c r="J229" s="102"/>
      <c r="K229" s="102"/>
      <c r="L229" s="102"/>
      <c r="M229" s="102"/>
      <c r="N229" s="102"/>
      <c r="O229" s="102"/>
      <c r="P229" s="95">
        <v>6.6800914457180701E-4</v>
      </c>
      <c r="Q229" s="95"/>
      <c r="R229" s="95"/>
      <c r="S229" s="95"/>
      <c r="T229" s="95"/>
      <c r="U229" s="95"/>
      <c r="V229" s="95"/>
      <c r="W229" s="95"/>
      <c r="X229" s="95"/>
      <c r="Y229" s="93">
        <v>107</v>
      </c>
      <c r="Z229" s="93"/>
      <c r="AA229" s="93"/>
      <c r="AB229" s="93"/>
      <c r="AC229" s="93"/>
      <c r="AD229" s="93"/>
      <c r="AE229" s="93"/>
      <c r="AF229" s="93"/>
      <c r="AG229" s="93"/>
      <c r="AH229" s="95">
        <v>4.7382032024939798E-4</v>
      </c>
      <c r="AI229" s="95"/>
      <c r="AJ229" s="95"/>
      <c r="AK229" s="95"/>
      <c r="AL229" s="95"/>
      <c r="AM229" s="95"/>
    </row>
    <row r="230" spans="2:41" s="1" customFormat="1" ht="12.2" customHeight="1" x14ac:dyDescent="0.15">
      <c r="B230" s="97" t="s">
        <v>1142</v>
      </c>
      <c r="C230" s="97"/>
      <c r="D230" s="97"/>
      <c r="E230" s="97"/>
      <c r="F230" s="102">
        <v>42807561.530000001</v>
      </c>
      <c r="G230" s="102"/>
      <c r="H230" s="102"/>
      <c r="I230" s="102"/>
      <c r="J230" s="102"/>
      <c r="K230" s="102"/>
      <c r="L230" s="102"/>
      <c r="M230" s="102"/>
      <c r="N230" s="102"/>
      <c r="O230" s="102"/>
      <c r="P230" s="95">
        <v>2.8071678879103999E-3</v>
      </c>
      <c r="Q230" s="95"/>
      <c r="R230" s="95"/>
      <c r="S230" s="95"/>
      <c r="T230" s="95"/>
      <c r="U230" s="95"/>
      <c r="V230" s="95"/>
      <c r="W230" s="95"/>
      <c r="X230" s="95"/>
      <c r="Y230" s="93">
        <v>255</v>
      </c>
      <c r="Z230" s="93"/>
      <c r="AA230" s="93"/>
      <c r="AB230" s="93"/>
      <c r="AC230" s="93"/>
      <c r="AD230" s="93"/>
      <c r="AE230" s="93"/>
      <c r="AF230" s="93"/>
      <c r="AG230" s="93"/>
      <c r="AH230" s="95">
        <v>1.1291979594728601E-3</v>
      </c>
      <c r="AI230" s="95"/>
      <c r="AJ230" s="95"/>
      <c r="AK230" s="95"/>
      <c r="AL230" s="95"/>
      <c r="AM230" s="95"/>
    </row>
    <row r="231" spans="2:41" s="1" customFormat="1" ht="12.2" customHeight="1" x14ac:dyDescent="0.15">
      <c r="B231" s="97" t="s">
        <v>1143</v>
      </c>
      <c r="C231" s="97"/>
      <c r="D231" s="97"/>
      <c r="E231" s="97"/>
      <c r="F231" s="102">
        <v>80698801.400000006</v>
      </c>
      <c r="G231" s="102"/>
      <c r="H231" s="102"/>
      <c r="I231" s="102"/>
      <c r="J231" s="102"/>
      <c r="K231" s="102"/>
      <c r="L231" s="102"/>
      <c r="M231" s="102"/>
      <c r="N231" s="102"/>
      <c r="O231" s="102"/>
      <c r="P231" s="95">
        <v>5.2919408577893502E-3</v>
      </c>
      <c r="Q231" s="95"/>
      <c r="R231" s="95"/>
      <c r="S231" s="95"/>
      <c r="T231" s="95"/>
      <c r="U231" s="95"/>
      <c r="V231" s="95"/>
      <c r="W231" s="95"/>
      <c r="X231" s="95"/>
      <c r="Y231" s="93">
        <v>1052</v>
      </c>
      <c r="Z231" s="93"/>
      <c r="AA231" s="93"/>
      <c r="AB231" s="93"/>
      <c r="AC231" s="93"/>
      <c r="AD231" s="93"/>
      <c r="AE231" s="93"/>
      <c r="AF231" s="93"/>
      <c r="AG231" s="93"/>
      <c r="AH231" s="95">
        <v>4.6584951112370702E-3</v>
      </c>
      <c r="AI231" s="95"/>
      <c r="AJ231" s="95"/>
      <c r="AK231" s="95"/>
      <c r="AL231" s="95"/>
      <c r="AM231" s="95"/>
    </row>
    <row r="232" spans="2:41" s="1" customFormat="1" ht="12.2" customHeight="1" x14ac:dyDescent="0.15">
      <c r="B232" s="97" t="s">
        <v>1144</v>
      </c>
      <c r="C232" s="97"/>
      <c r="D232" s="97"/>
      <c r="E232" s="97"/>
      <c r="F232" s="102">
        <v>260549476.03</v>
      </c>
      <c r="G232" s="102"/>
      <c r="H232" s="102"/>
      <c r="I232" s="102"/>
      <c r="J232" s="102"/>
      <c r="K232" s="102"/>
      <c r="L232" s="102"/>
      <c r="M232" s="102"/>
      <c r="N232" s="102"/>
      <c r="O232" s="102"/>
      <c r="P232" s="95">
        <v>1.7085909502477001E-2</v>
      </c>
      <c r="Q232" s="95"/>
      <c r="R232" s="95"/>
      <c r="S232" s="95"/>
      <c r="T232" s="95"/>
      <c r="U232" s="95"/>
      <c r="V232" s="95"/>
      <c r="W232" s="95"/>
      <c r="X232" s="95"/>
      <c r="Y232" s="93">
        <v>2735</v>
      </c>
      <c r="Z232" s="93"/>
      <c r="AA232" s="93"/>
      <c r="AB232" s="93"/>
      <c r="AC232" s="93"/>
      <c r="AD232" s="93"/>
      <c r="AE232" s="93"/>
      <c r="AF232" s="93"/>
      <c r="AG232" s="93"/>
      <c r="AH232" s="95">
        <v>1.2111201643758E-2</v>
      </c>
      <c r="AI232" s="95"/>
      <c r="AJ232" s="95"/>
      <c r="AK232" s="95"/>
      <c r="AL232" s="95"/>
      <c r="AM232" s="95"/>
    </row>
    <row r="233" spans="2:41" s="1" customFormat="1" ht="12.2" customHeight="1" x14ac:dyDescent="0.15">
      <c r="B233" s="97" t="s">
        <v>1145</v>
      </c>
      <c r="C233" s="97"/>
      <c r="D233" s="97"/>
      <c r="E233" s="97"/>
      <c r="F233" s="102">
        <v>21885765</v>
      </c>
      <c r="G233" s="102"/>
      <c r="H233" s="102"/>
      <c r="I233" s="102"/>
      <c r="J233" s="102"/>
      <c r="K233" s="102"/>
      <c r="L233" s="102"/>
      <c r="M233" s="102"/>
      <c r="N233" s="102"/>
      <c r="O233" s="102"/>
      <c r="P233" s="95">
        <v>1.4351907587003699E-3</v>
      </c>
      <c r="Q233" s="95"/>
      <c r="R233" s="95"/>
      <c r="S233" s="95"/>
      <c r="T233" s="95"/>
      <c r="U233" s="95"/>
      <c r="V233" s="95"/>
      <c r="W233" s="95"/>
      <c r="X233" s="95"/>
      <c r="Y233" s="93">
        <v>194</v>
      </c>
      <c r="Z233" s="93"/>
      <c r="AA233" s="93"/>
      <c r="AB233" s="93"/>
      <c r="AC233" s="93"/>
      <c r="AD233" s="93"/>
      <c r="AE233" s="93"/>
      <c r="AF233" s="93"/>
      <c r="AG233" s="93"/>
      <c r="AH233" s="95">
        <v>8.5907609465778699E-4</v>
      </c>
      <c r="AI233" s="95"/>
      <c r="AJ233" s="95"/>
      <c r="AK233" s="95"/>
      <c r="AL233" s="95"/>
      <c r="AM233" s="95"/>
    </row>
    <row r="234" spans="2:41" s="1" customFormat="1" ht="12.2" customHeight="1" x14ac:dyDescent="0.15">
      <c r="B234" s="97" t="s">
        <v>1146</v>
      </c>
      <c r="C234" s="97"/>
      <c r="D234" s="97"/>
      <c r="E234" s="97"/>
      <c r="F234" s="102">
        <v>11164026.300000001</v>
      </c>
      <c r="G234" s="102"/>
      <c r="H234" s="102"/>
      <c r="I234" s="102"/>
      <c r="J234" s="102"/>
      <c r="K234" s="102"/>
      <c r="L234" s="102"/>
      <c r="M234" s="102"/>
      <c r="N234" s="102"/>
      <c r="O234" s="102"/>
      <c r="P234" s="95">
        <v>7.3209720453673197E-4</v>
      </c>
      <c r="Q234" s="95"/>
      <c r="R234" s="95"/>
      <c r="S234" s="95"/>
      <c r="T234" s="95"/>
      <c r="U234" s="95"/>
      <c r="V234" s="95"/>
      <c r="W234" s="95"/>
      <c r="X234" s="95"/>
      <c r="Y234" s="93">
        <v>65</v>
      </c>
      <c r="Z234" s="93"/>
      <c r="AA234" s="93"/>
      <c r="AB234" s="93"/>
      <c r="AC234" s="93"/>
      <c r="AD234" s="93"/>
      <c r="AE234" s="93"/>
      <c r="AF234" s="93"/>
      <c r="AG234" s="93"/>
      <c r="AH234" s="95">
        <v>2.8783477398327899E-4</v>
      </c>
      <c r="AI234" s="95"/>
      <c r="AJ234" s="95"/>
      <c r="AK234" s="95"/>
      <c r="AL234" s="95"/>
      <c r="AM234" s="95"/>
    </row>
    <row r="235" spans="2:41" s="1" customFormat="1" ht="12.2" customHeight="1" x14ac:dyDescent="0.15">
      <c r="B235" s="97" t="s">
        <v>1147</v>
      </c>
      <c r="C235" s="97"/>
      <c r="D235" s="97"/>
      <c r="E235" s="97"/>
      <c r="F235" s="102">
        <v>12742505232.2502</v>
      </c>
      <c r="G235" s="102"/>
      <c r="H235" s="102"/>
      <c r="I235" s="102"/>
      <c r="J235" s="102"/>
      <c r="K235" s="102"/>
      <c r="L235" s="102"/>
      <c r="M235" s="102"/>
      <c r="N235" s="102"/>
      <c r="O235" s="102"/>
      <c r="P235" s="95">
        <v>0.83560824819313195</v>
      </c>
      <c r="Q235" s="95"/>
      <c r="R235" s="95"/>
      <c r="S235" s="95"/>
      <c r="T235" s="95"/>
      <c r="U235" s="95"/>
      <c r="V235" s="95"/>
      <c r="W235" s="95"/>
      <c r="X235" s="95"/>
      <c r="Y235" s="93">
        <v>187971</v>
      </c>
      <c r="Z235" s="93"/>
      <c r="AA235" s="93"/>
      <c r="AB235" s="93"/>
      <c r="AC235" s="93"/>
      <c r="AD235" s="93"/>
      <c r="AE235" s="93"/>
      <c r="AF235" s="93"/>
      <c r="AG235" s="93"/>
      <c r="AH235" s="95">
        <v>0.83237831231401505</v>
      </c>
      <c r="AI235" s="95"/>
      <c r="AJ235" s="95"/>
      <c r="AK235" s="95"/>
      <c r="AL235" s="95"/>
      <c r="AM235" s="95"/>
    </row>
    <row r="236" spans="2:41" s="1" customFormat="1" ht="12.75" customHeight="1" x14ac:dyDescent="0.15">
      <c r="B236" s="100"/>
      <c r="C236" s="100"/>
      <c r="D236" s="100"/>
      <c r="E236" s="100"/>
      <c r="F236" s="103">
        <v>15249377037.3902</v>
      </c>
      <c r="G236" s="103"/>
      <c r="H236" s="103"/>
      <c r="I236" s="103"/>
      <c r="J236" s="103"/>
      <c r="K236" s="103"/>
      <c r="L236" s="103"/>
      <c r="M236" s="103"/>
      <c r="N236" s="103"/>
      <c r="O236" s="103"/>
      <c r="P236" s="96">
        <v>1</v>
      </c>
      <c r="Q236" s="96"/>
      <c r="R236" s="96"/>
      <c r="S236" s="96"/>
      <c r="T236" s="96"/>
      <c r="U236" s="96"/>
      <c r="V236" s="96"/>
      <c r="W236" s="96"/>
      <c r="X236" s="96"/>
      <c r="Y236" s="94">
        <v>225824</v>
      </c>
      <c r="Z236" s="94"/>
      <c r="AA236" s="94"/>
      <c r="AB236" s="94"/>
      <c r="AC236" s="94"/>
      <c r="AD236" s="94"/>
      <c r="AE236" s="94"/>
      <c r="AF236" s="94"/>
      <c r="AG236" s="94"/>
      <c r="AH236" s="96">
        <v>1</v>
      </c>
      <c r="AI236" s="96"/>
      <c r="AJ236" s="96"/>
      <c r="AK236" s="96"/>
      <c r="AL236" s="96"/>
      <c r="AM236" s="96"/>
    </row>
    <row r="237" spans="2:41" s="1" customFormat="1" ht="9" customHeight="1" x14ac:dyDescent="0.15"/>
    <row r="238" spans="2:41" s="1" customFormat="1" ht="19.149999999999999" customHeight="1" x14ac:dyDescent="0.15">
      <c r="B238" s="73" t="s">
        <v>1191</v>
      </c>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row>
    <row r="239" spans="2:41" s="1" customFormat="1" ht="7.9" customHeight="1" x14ac:dyDescent="0.15"/>
    <row r="240" spans="2:41" s="1" customFormat="1" ht="12.2" customHeight="1" x14ac:dyDescent="0.15">
      <c r="B240" s="100"/>
      <c r="C240" s="100"/>
      <c r="D240" s="100"/>
      <c r="E240" s="71" t="s">
        <v>1060</v>
      </c>
      <c r="F240" s="71"/>
      <c r="G240" s="71"/>
      <c r="H240" s="71"/>
      <c r="I240" s="71"/>
      <c r="J240" s="71"/>
      <c r="K240" s="71"/>
      <c r="L240" s="71"/>
      <c r="M240" s="71"/>
      <c r="N240" s="71"/>
      <c r="O240" s="71" t="s">
        <v>1061</v>
      </c>
      <c r="P240" s="71"/>
      <c r="Q240" s="71"/>
      <c r="R240" s="71"/>
      <c r="S240" s="71"/>
      <c r="T240" s="71"/>
      <c r="U240" s="71"/>
      <c r="V240" s="71"/>
      <c r="W240" s="71"/>
      <c r="X240" s="71" t="s">
        <v>1062</v>
      </c>
      <c r="Y240" s="71"/>
      <c r="Z240" s="71"/>
      <c r="AA240" s="71"/>
      <c r="AB240" s="71"/>
      <c r="AC240" s="71"/>
      <c r="AD240" s="71"/>
      <c r="AE240" s="71"/>
      <c r="AF240" s="71"/>
      <c r="AG240" s="71" t="s">
        <v>1061</v>
      </c>
      <c r="AH240" s="71"/>
      <c r="AI240" s="71"/>
      <c r="AJ240" s="71"/>
      <c r="AK240" s="71"/>
      <c r="AL240" s="71"/>
      <c r="AM240" s="71"/>
    </row>
    <row r="241" spans="2:41" s="1" customFormat="1" ht="12.2" customHeight="1" x14ac:dyDescent="0.15">
      <c r="B241" s="97" t="s">
        <v>1148</v>
      </c>
      <c r="C241" s="97"/>
      <c r="D241" s="97"/>
      <c r="E241" s="102">
        <v>15249246303.420401</v>
      </c>
      <c r="F241" s="102"/>
      <c r="G241" s="102"/>
      <c r="H241" s="102"/>
      <c r="I241" s="102"/>
      <c r="J241" s="102"/>
      <c r="K241" s="102"/>
      <c r="L241" s="102"/>
      <c r="M241" s="102"/>
      <c r="N241" s="102"/>
      <c r="O241" s="95">
        <v>0.99999142693044596</v>
      </c>
      <c r="P241" s="95"/>
      <c r="Q241" s="95"/>
      <c r="R241" s="95"/>
      <c r="S241" s="95"/>
      <c r="T241" s="95"/>
      <c r="U241" s="95"/>
      <c r="V241" s="95"/>
      <c r="W241" s="95"/>
      <c r="X241" s="93">
        <v>225812</v>
      </c>
      <c r="Y241" s="93"/>
      <c r="Z241" s="93"/>
      <c r="AA241" s="93"/>
      <c r="AB241" s="93"/>
      <c r="AC241" s="93"/>
      <c r="AD241" s="93"/>
      <c r="AE241" s="93"/>
      <c r="AF241" s="93"/>
      <c r="AG241" s="95">
        <v>0.99994686127249499</v>
      </c>
      <c r="AH241" s="95"/>
      <c r="AI241" s="95"/>
      <c r="AJ241" s="95"/>
      <c r="AK241" s="95"/>
      <c r="AL241" s="95"/>
      <c r="AM241" s="95"/>
    </row>
    <row r="242" spans="2:41" s="1" customFormat="1" ht="12.2" customHeight="1" x14ac:dyDescent="0.15">
      <c r="B242" s="97" t="s">
        <v>1149</v>
      </c>
      <c r="C242" s="97"/>
      <c r="D242" s="97"/>
      <c r="E242" s="102">
        <v>130733.97</v>
      </c>
      <c r="F242" s="102"/>
      <c r="G242" s="102"/>
      <c r="H242" s="102"/>
      <c r="I242" s="102"/>
      <c r="J242" s="102"/>
      <c r="K242" s="102"/>
      <c r="L242" s="102"/>
      <c r="M242" s="102"/>
      <c r="N242" s="102"/>
      <c r="O242" s="95">
        <v>8.5730695542152002E-6</v>
      </c>
      <c r="P242" s="95"/>
      <c r="Q242" s="95"/>
      <c r="R242" s="95"/>
      <c r="S242" s="95"/>
      <c r="T242" s="95"/>
      <c r="U242" s="95"/>
      <c r="V242" s="95"/>
      <c r="W242" s="95"/>
      <c r="X242" s="93">
        <v>12</v>
      </c>
      <c r="Y242" s="93"/>
      <c r="Z242" s="93"/>
      <c r="AA242" s="93"/>
      <c r="AB242" s="93"/>
      <c r="AC242" s="93"/>
      <c r="AD242" s="93"/>
      <c r="AE242" s="93"/>
      <c r="AF242" s="93"/>
      <c r="AG242" s="95">
        <v>5.3138727504605398E-5</v>
      </c>
      <c r="AH242" s="95"/>
      <c r="AI242" s="95"/>
      <c r="AJ242" s="95"/>
      <c r="AK242" s="95"/>
      <c r="AL242" s="95"/>
      <c r="AM242" s="95"/>
    </row>
    <row r="243" spans="2:41" s="1" customFormat="1" ht="12.2" customHeight="1" x14ac:dyDescent="0.15">
      <c r="B243" s="100"/>
      <c r="C243" s="100"/>
      <c r="D243" s="100"/>
      <c r="E243" s="103">
        <v>15249377037.3904</v>
      </c>
      <c r="F243" s="103"/>
      <c r="G243" s="103"/>
      <c r="H243" s="103"/>
      <c r="I243" s="103"/>
      <c r="J243" s="103"/>
      <c r="K243" s="103"/>
      <c r="L243" s="103"/>
      <c r="M243" s="103"/>
      <c r="N243" s="103"/>
      <c r="O243" s="96">
        <v>1</v>
      </c>
      <c r="P243" s="96"/>
      <c r="Q243" s="96"/>
      <c r="R243" s="96"/>
      <c r="S243" s="96"/>
      <c r="T243" s="96"/>
      <c r="U243" s="96"/>
      <c r="V243" s="96"/>
      <c r="W243" s="96"/>
      <c r="X243" s="94">
        <v>225824</v>
      </c>
      <c r="Y243" s="94"/>
      <c r="Z243" s="94"/>
      <c r="AA243" s="94"/>
      <c r="AB243" s="94"/>
      <c r="AC243" s="94"/>
      <c r="AD243" s="94"/>
      <c r="AE243" s="94"/>
      <c r="AF243" s="94"/>
      <c r="AG243" s="96">
        <v>1</v>
      </c>
      <c r="AH243" s="96"/>
      <c r="AI243" s="96"/>
      <c r="AJ243" s="96"/>
      <c r="AK243" s="96"/>
      <c r="AL243" s="96"/>
      <c r="AM243" s="96"/>
    </row>
    <row r="244" spans="2:41" s="1" customFormat="1" ht="17.649999999999999" customHeight="1" x14ac:dyDescent="0.15"/>
    <row r="245" spans="2:41" s="1" customFormat="1" ht="19.149999999999999" customHeight="1" x14ac:dyDescent="0.15">
      <c r="B245" s="73" t="s">
        <v>1192</v>
      </c>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row>
    <row r="246" spans="2:41" s="1" customFormat="1" ht="6.95" customHeight="1" x14ac:dyDescent="0.15"/>
    <row r="247" spans="2:41" s="1" customFormat="1" ht="13.35" customHeight="1" x14ac:dyDescent="0.15">
      <c r="B247" s="100"/>
      <c r="C247" s="100"/>
      <c r="D247" s="71" t="s">
        <v>1060</v>
      </c>
      <c r="E247" s="71"/>
      <c r="F247" s="71"/>
      <c r="G247" s="71"/>
      <c r="H247" s="71"/>
      <c r="I247" s="71"/>
      <c r="J247" s="71"/>
      <c r="K247" s="71"/>
      <c r="L247" s="71"/>
      <c r="M247" s="71"/>
      <c r="N247" s="71" t="s">
        <v>1061</v>
      </c>
      <c r="O247" s="71"/>
      <c r="P247" s="71"/>
      <c r="Q247" s="71"/>
      <c r="R247" s="71"/>
      <c r="S247" s="71"/>
      <c r="T247" s="71"/>
      <c r="U247" s="71"/>
      <c r="V247" s="71"/>
      <c r="W247" s="71" t="s">
        <v>1062</v>
      </c>
      <c r="X247" s="71"/>
      <c r="Y247" s="71"/>
      <c r="Z247" s="71"/>
      <c r="AA247" s="71"/>
      <c r="AB247" s="71"/>
      <c r="AC247" s="71"/>
      <c r="AD247" s="71"/>
      <c r="AE247" s="71" t="s">
        <v>1061</v>
      </c>
      <c r="AF247" s="71"/>
      <c r="AG247" s="71"/>
      <c r="AH247" s="71"/>
      <c r="AI247" s="71"/>
      <c r="AJ247" s="71"/>
      <c r="AK247" s="71"/>
      <c r="AL247" s="71"/>
    </row>
    <row r="248" spans="2:41" s="1" customFormat="1" ht="12.2" customHeight="1" x14ac:dyDescent="0.15">
      <c r="B248" s="97" t="s">
        <v>1150</v>
      </c>
      <c r="C248" s="97"/>
      <c r="D248" s="102">
        <v>14420496982.770399</v>
      </c>
      <c r="E248" s="102"/>
      <c r="F248" s="102"/>
      <c r="G248" s="102"/>
      <c r="H248" s="102"/>
      <c r="I248" s="102"/>
      <c r="J248" s="102"/>
      <c r="K248" s="102"/>
      <c r="L248" s="102"/>
      <c r="M248" s="102"/>
      <c r="N248" s="95">
        <v>0.94564498913052997</v>
      </c>
      <c r="O248" s="95"/>
      <c r="P248" s="95"/>
      <c r="Q248" s="95"/>
      <c r="R248" s="95"/>
      <c r="S248" s="95"/>
      <c r="T248" s="95"/>
      <c r="U248" s="95"/>
      <c r="V248" s="95"/>
      <c r="W248" s="93">
        <v>217712</v>
      </c>
      <c r="X248" s="93"/>
      <c r="Y248" s="93"/>
      <c r="Z248" s="93"/>
      <c r="AA248" s="93"/>
      <c r="AB248" s="93"/>
      <c r="AC248" s="93"/>
      <c r="AD248" s="93"/>
      <c r="AE248" s="95">
        <v>0.96407822020688705</v>
      </c>
      <c r="AF248" s="95"/>
      <c r="AG248" s="95"/>
      <c r="AH248" s="95"/>
      <c r="AI248" s="95"/>
      <c r="AJ248" s="95"/>
      <c r="AK248" s="95"/>
      <c r="AL248" s="95"/>
    </row>
    <row r="249" spans="2:41" s="1" customFormat="1" ht="12.2" customHeight="1" x14ac:dyDescent="0.15">
      <c r="B249" s="97" t="s">
        <v>1151</v>
      </c>
      <c r="C249" s="97"/>
      <c r="D249" s="102">
        <v>684380449.80000103</v>
      </c>
      <c r="E249" s="102"/>
      <c r="F249" s="102"/>
      <c r="G249" s="102"/>
      <c r="H249" s="102"/>
      <c r="I249" s="102"/>
      <c r="J249" s="102"/>
      <c r="K249" s="102"/>
      <c r="L249" s="102"/>
      <c r="M249" s="102"/>
      <c r="N249" s="95">
        <v>4.4879239861533297E-2</v>
      </c>
      <c r="O249" s="95"/>
      <c r="P249" s="95"/>
      <c r="Q249" s="95"/>
      <c r="R249" s="95"/>
      <c r="S249" s="95"/>
      <c r="T249" s="95"/>
      <c r="U249" s="95"/>
      <c r="V249" s="95"/>
      <c r="W249" s="93">
        <v>4524</v>
      </c>
      <c r="X249" s="93"/>
      <c r="Y249" s="93"/>
      <c r="Z249" s="93"/>
      <c r="AA249" s="93"/>
      <c r="AB249" s="93"/>
      <c r="AC249" s="93"/>
      <c r="AD249" s="93"/>
      <c r="AE249" s="95">
        <v>2.00333002692362E-2</v>
      </c>
      <c r="AF249" s="95"/>
      <c r="AG249" s="95"/>
      <c r="AH249" s="95"/>
      <c r="AI249" s="95"/>
      <c r="AJ249" s="95"/>
      <c r="AK249" s="95"/>
      <c r="AL249" s="95"/>
    </row>
    <row r="250" spans="2:41" s="1" customFormat="1" ht="12.2" customHeight="1" x14ac:dyDescent="0.15">
      <c r="B250" s="97" t="s">
        <v>1152</v>
      </c>
      <c r="C250" s="97"/>
      <c r="D250" s="102">
        <v>144499604.81999999</v>
      </c>
      <c r="E250" s="102"/>
      <c r="F250" s="102"/>
      <c r="G250" s="102"/>
      <c r="H250" s="102"/>
      <c r="I250" s="102"/>
      <c r="J250" s="102"/>
      <c r="K250" s="102"/>
      <c r="L250" s="102"/>
      <c r="M250" s="102"/>
      <c r="N250" s="95">
        <v>9.4757710079367303E-3</v>
      </c>
      <c r="O250" s="95"/>
      <c r="P250" s="95"/>
      <c r="Q250" s="95"/>
      <c r="R250" s="95"/>
      <c r="S250" s="95"/>
      <c r="T250" s="95"/>
      <c r="U250" s="95"/>
      <c r="V250" s="95"/>
      <c r="W250" s="93">
        <v>3588</v>
      </c>
      <c r="X250" s="93"/>
      <c r="Y250" s="93"/>
      <c r="Z250" s="93"/>
      <c r="AA250" s="93"/>
      <c r="AB250" s="93"/>
      <c r="AC250" s="93"/>
      <c r="AD250" s="93"/>
      <c r="AE250" s="95">
        <v>1.5888479523877001E-2</v>
      </c>
      <c r="AF250" s="95"/>
      <c r="AG250" s="95"/>
      <c r="AH250" s="95"/>
      <c r="AI250" s="95"/>
      <c r="AJ250" s="95"/>
      <c r="AK250" s="95"/>
      <c r="AL250" s="95"/>
    </row>
    <row r="251" spans="2:41" s="1" customFormat="1" ht="12.2" customHeight="1" x14ac:dyDescent="0.15">
      <c r="B251" s="100"/>
      <c r="C251" s="100"/>
      <c r="D251" s="103">
        <v>15249377037.3904</v>
      </c>
      <c r="E251" s="103"/>
      <c r="F251" s="103"/>
      <c r="G251" s="103"/>
      <c r="H251" s="103"/>
      <c r="I251" s="103"/>
      <c r="J251" s="103"/>
      <c r="K251" s="103"/>
      <c r="L251" s="103"/>
      <c r="M251" s="103"/>
      <c r="N251" s="96">
        <v>1</v>
      </c>
      <c r="O251" s="96"/>
      <c r="P251" s="96"/>
      <c r="Q251" s="96"/>
      <c r="R251" s="96"/>
      <c r="S251" s="96"/>
      <c r="T251" s="96"/>
      <c r="U251" s="96"/>
      <c r="V251" s="96"/>
      <c r="W251" s="94">
        <v>225824</v>
      </c>
      <c r="X251" s="94"/>
      <c r="Y251" s="94"/>
      <c r="Z251" s="94"/>
      <c r="AA251" s="94"/>
      <c r="AB251" s="94"/>
      <c r="AC251" s="94"/>
      <c r="AD251" s="94"/>
      <c r="AE251" s="96">
        <v>1</v>
      </c>
      <c r="AF251" s="96"/>
      <c r="AG251" s="96"/>
      <c r="AH251" s="96"/>
      <c r="AI251" s="96"/>
      <c r="AJ251" s="96"/>
      <c r="AK251" s="96"/>
      <c r="AL251" s="96"/>
    </row>
    <row r="252" spans="2:41" s="1" customFormat="1" ht="9" customHeight="1" x14ac:dyDescent="0.15"/>
    <row r="253" spans="2:41" s="1" customFormat="1" ht="19.149999999999999" customHeight="1" x14ac:dyDescent="0.15">
      <c r="B253" s="73" t="s">
        <v>1193</v>
      </c>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row>
    <row r="254" spans="2:41" s="1" customFormat="1" ht="7.9" customHeight="1" x14ac:dyDescent="0.15"/>
    <row r="255" spans="2:41" s="1" customFormat="1" ht="12.75" customHeight="1" x14ac:dyDescent="0.15">
      <c r="B255" s="37"/>
      <c r="C255" s="71" t="s">
        <v>1060</v>
      </c>
      <c r="D255" s="71"/>
      <c r="E255" s="71"/>
      <c r="F255" s="71"/>
      <c r="G255" s="71"/>
      <c r="H255" s="71"/>
      <c r="I255" s="71"/>
      <c r="J255" s="71"/>
      <c r="K255" s="71"/>
      <c r="L255" s="71"/>
      <c r="M255" s="71" t="s">
        <v>1061</v>
      </c>
      <c r="N255" s="71"/>
      <c r="O255" s="71"/>
      <c r="P255" s="71"/>
      <c r="Q255" s="71"/>
      <c r="R255" s="71"/>
      <c r="S255" s="71"/>
      <c r="T255" s="71"/>
      <c r="U255" s="71"/>
      <c r="V255" s="71" t="s">
        <v>1062</v>
      </c>
      <c r="W255" s="71"/>
      <c r="X255" s="71"/>
      <c r="Y255" s="71"/>
      <c r="Z255" s="71"/>
      <c r="AA255" s="71"/>
      <c r="AB255" s="71"/>
      <c r="AC255" s="71"/>
      <c r="AD255" s="71" t="s">
        <v>1061</v>
      </c>
      <c r="AE255" s="71"/>
      <c r="AF255" s="71"/>
      <c r="AG255" s="71"/>
      <c r="AH255" s="71"/>
      <c r="AI255" s="71"/>
      <c r="AJ255" s="71"/>
      <c r="AK255" s="71"/>
      <c r="AL255" s="71"/>
    </row>
    <row r="256" spans="2:41" s="1" customFormat="1" ht="11.1" customHeight="1" x14ac:dyDescent="0.15">
      <c r="B256" s="12" t="s">
        <v>91</v>
      </c>
      <c r="C256" s="102">
        <v>11823610.32</v>
      </c>
      <c r="D256" s="102"/>
      <c r="E256" s="102"/>
      <c r="F256" s="102"/>
      <c r="G256" s="102"/>
      <c r="H256" s="102"/>
      <c r="I256" s="102"/>
      <c r="J256" s="102"/>
      <c r="K256" s="102"/>
      <c r="L256" s="102"/>
      <c r="M256" s="95">
        <v>7.7535038257691704E-4</v>
      </c>
      <c r="N256" s="95"/>
      <c r="O256" s="95"/>
      <c r="P256" s="95"/>
      <c r="Q256" s="95"/>
      <c r="R256" s="95"/>
      <c r="S256" s="95"/>
      <c r="T256" s="95"/>
      <c r="U256" s="95"/>
      <c r="V256" s="93">
        <v>1870</v>
      </c>
      <c r="W256" s="93"/>
      <c r="X256" s="93"/>
      <c r="Y256" s="93"/>
      <c r="Z256" s="93"/>
      <c r="AA256" s="93"/>
      <c r="AB256" s="93"/>
      <c r="AC256" s="93"/>
      <c r="AD256" s="95">
        <v>8.2807850361343305E-3</v>
      </c>
      <c r="AE256" s="95"/>
      <c r="AF256" s="95"/>
      <c r="AG256" s="95"/>
      <c r="AH256" s="95"/>
      <c r="AI256" s="95"/>
      <c r="AJ256" s="95"/>
      <c r="AK256" s="95"/>
      <c r="AL256" s="95"/>
    </row>
    <row r="257" spans="2:41" s="1" customFormat="1" ht="11.1" customHeight="1" x14ac:dyDescent="0.15">
      <c r="B257" s="12" t="s">
        <v>1153</v>
      </c>
      <c r="C257" s="102">
        <v>932033898.16999304</v>
      </c>
      <c r="D257" s="102"/>
      <c r="E257" s="102"/>
      <c r="F257" s="102"/>
      <c r="G257" s="102"/>
      <c r="H257" s="102"/>
      <c r="I257" s="102"/>
      <c r="J257" s="102"/>
      <c r="K257" s="102"/>
      <c r="L257" s="102"/>
      <c r="M257" s="95">
        <v>6.1119473660119703E-2</v>
      </c>
      <c r="N257" s="95"/>
      <c r="O257" s="95"/>
      <c r="P257" s="95"/>
      <c r="Q257" s="95"/>
      <c r="R257" s="95"/>
      <c r="S257" s="95"/>
      <c r="T257" s="95"/>
      <c r="U257" s="95"/>
      <c r="V257" s="93">
        <v>21990</v>
      </c>
      <c r="W257" s="93"/>
      <c r="X257" s="93"/>
      <c r="Y257" s="93"/>
      <c r="Z257" s="93"/>
      <c r="AA257" s="93"/>
      <c r="AB257" s="93"/>
      <c r="AC257" s="93"/>
      <c r="AD257" s="95">
        <v>9.7376718152189304E-2</v>
      </c>
      <c r="AE257" s="95"/>
      <c r="AF257" s="95"/>
      <c r="AG257" s="95"/>
      <c r="AH257" s="95"/>
      <c r="AI257" s="95"/>
      <c r="AJ257" s="95"/>
      <c r="AK257" s="95"/>
      <c r="AL257" s="95"/>
    </row>
    <row r="258" spans="2:41" s="1" customFormat="1" ht="11.1" customHeight="1" x14ac:dyDescent="0.15">
      <c r="B258" s="12" t="s">
        <v>1154</v>
      </c>
      <c r="C258" s="102">
        <v>996174564.82000399</v>
      </c>
      <c r="D258" s="102"/>
      <c r="E258" s="102"/>
      <c r="F258" s="102"/>
      <c r="G258" s="102"/>
      <c r="H258" s="102"/>
      <c r="I258" s="102"/>
      <c r="J258" s="102"/>
      <c r="K258" s="102"/>
      <c r="L258" s="102"/>
      <c r="M258" s="95">
        <v>6.5325590834135694E-2</v>
      </c>
      <c r="N258" s="95"/>
      <c r="O258" s="95"/>
      <c r="P258" s="95"/>
      <c r="Q258" s="95"/>
      <c r="R258" s="95"/>
      <c r="S258" s="95"/>
      <c r="T258" s="95"/>
      <c r="U258" s="95"/>
      <c r="V258" s="93">
        <v>24466</v>
      </c>
      <c r="W258" s="93"/>
      <c r="X258" s="93"/>
      <c r="Y258" s="93"/>
      <c r="Z258" s="93"/>
      <c r="AA258" s="93"/>
      <c r="AB258" s="93"/>
      <c r="AC258" s="93"/>
      <c r="AD258" s="95">
        <v>0.108341008927306</v>
      </c>
      <c r="AE258" s="95"/>
      <c r="AF258" s="95"/>
      <c r="AG258" s="95"/>
      <c r="AH258" s="95"/>
      <c r="AI258" s="95"/>
      <c r="AJ258" s="95"/>
      <c r="AK258" s="95"/>
      <c r="AL258" s="95"/>
    </row>
    <row r="259" spans="2:41" s="1" customFormat="1" ht="11.1" customHeight="1" x14ac:dyDescent="0.15">
      <c r="B259" s="12" t="s">
        <v>1155</v>
      </c>
      <c r="C259" s="102">
        <v>1249845738.21999</v>
      </c>
      <c r="D259" s="102"/>
      <c r="E259" s="102"/>
      <c r="F259" s="102"/>
      <c r="G259" s="102"/>
      <c r="H259" s="102"/>
      <c r="I259" s="102"/>
      <c r="J259" s="102"/>
      <c r="K259" s="102"/>
      <c r="L259" s="102"/>
      <c r="M259" s="95">
        <v>8.1960445672993001E-2</v>
      </c>
      <c r="N259" s="95"/>
      <c r="O259" s="95"/>
      <c r="P259" s="95"/>
      <c r="Q259" s="95"/>
      <c r="R259" s="95"/>
      <c r="S259" s="95"/>
      <c r="T259" s="95"/>
      <c r="U259" s="95"/>
      <c r="V259" s="93">
        <v>25880</v>
      </c>
      <c r="W259" s="93"/>
      <c r="X259" s="93"/>
      <c r="Y259" s="93"/>
      <c r="Z259" s="93"/>
      <c r="AA259" s="93"/>
      <c r="AB259" s="93"/>
      <c r="AC259" s="93"/>
      <c r="AD259" s="95">
        <v>0.114602522318266</v>
      </c>
      <c r="AE259" s="95"/>
      <c r="AF259" s="95"/>
      <c r="AG259" s="95"/>
      <c r="AH259" s="95"/>
      <c r="AI259" s="95"/>
      <c r="AJ259" s="95"/>
      <c r="AK259" s="95"/>
      <c r="AL259" s="95"/>
    </row>
    <row r="260" spans="2:41" s="1" customFormat="1" ht="11.1" customHeight="1" x14ac:dyDescent="0.15">
      <c r="B260" s="12" t="s">
        <v>1156</v>
      </c>
      <c r="C260" s="102">
        <v>1483568501.3600099</v>
      </c>
      <c r="D260" s="102"/>
      <c r="E260" s="102"/>
      <c r="F260" s="102"/>
      <c r="G260" s="102"/>
      <c r="H260" s="102"/>
      <c r="I260" s="102"/>
      <c r="J260" s="102"/>
      <c r="K260" s="102"/>
      <c r="L260" s="102"/>
      <c r="M260" s="95">
        <v>9.7287154598016803E-2</v>
      </c>
      <c r="N260" s="95"/>
      <c r="O260" s="95"/>
      <c r="P260" s="95"/>
      <c r="Q260" s="95"/>
      <c r="R260" s="95"/>
      <c r="S260" s="95"/>
      <c r="T260" s="95"/>
      <c r="U260" s="95"/>
      <c r="V260" s="93">
        <v>26355</v>
      </c>
      <c r="W260" s="93"/>
      <c r="X260" s="93"/>
      <c r="Y260" s="93"/>
      <c r="Z260" s="93"/>
      <c r="AA260" s="93"/>
      <c r="AB260" s="93"/>
      <c r="AC260" s="93"/>
      <c r="AD260" s="95">
        <v>0.11670593028199</v>
      </c>
      <c r="AE260" s="95"/>
      <c r="AF260" s="95"/>
      <c r="AG260" s="95"/>
      <c r="AH260" s="95"/>
      <c r="AI260" s="95"/>
      <c r="AJ260" s="95"/>
      <c r="AK260" s="95"/>
      <c r="AL260" s="95"/>
    </row>
    <row r="261" spans="2:41" s="1" customFormat="1" ht="11.1" customHeight="1" x14ac:dyDescent="0.15">
      <c r="B261" s="12" t="s">
        <v>1157</v>
      </c>
      <c r="C261" s="102">
        <v>1603613332.1600101</v>
      </c>
      <c r="D261" s="102"/>
      <c r="E261" s="102"/>
      <c r="F261" s="102"/>
      <c r="G261" s="102"/>
      <c r="H261" s="102"/>
      <c r="I261" s="102"/>
      <c r="J261" s="102"/>
      <c r="K261" s="102"/>
      <c r="L261" s="102"/>
      <c r="M261" s="95">
        <v>0.10515926835752699</v>
      </c>
      <c r="N261" s="95"/>
      <c r="O261" s="95"/>
      <c r="P261" s="95"/>
      <c r="Q261" s="95"/>
      <c r="R261" s="95"/>
      <c r="S261" s="95"/>
      <c r="T261" s="95"/>
      <c r="U261" s="95"/>
      <c r="V261" s="93">
        <v>25223</v>
      </c>
      <c r="W261" s="93"/>
      <c r="X261" s="93"/>
      <c r="Y261" s="93"/>
      <c r="Z261" s="93"/>
      <c r="AA261" s="93"/>
      <c r="AB261" s="93"/>
      <c r="AC261" s="93"/>
      <c r="AD261" s="95">
        <v>0.111693176987388</v>
      </c>
      <c r="AE261" s="95"/>
      <c r="AF261" s="95"/>
      <c r="AG261" s="95"/>
      <c r="AH261" s="95"/>
      <c r="AI261" s="95"/>
      <c r="AJ261" s="95"/>
      <c r="AK261" s="95"/>
      <c r="AL261" s="95"/>
    </row>
    <row r="262" spans="2:41" s="1" customFormat="1" ht="11.1" customHeight="1" x14ac:dyDescent="0.15">
      <c r="B262" s="12" t="s">
        <v>1158</v>
      </c>
      <c r="C262" s="102">
        <v>1726389087.75</v>
      </c>
      <c r="D262" s="102"/>
      <c r="E262" s="102"/>
      <c r="F262" s="102"/>
      <c r="G262" s="102"/>
      <c r="H262" s="102"/>
      <c r="I262" s="102"/>
      <c r="J262" s="102"/>
      <c r="K262" s="102"/>
      <c r="L262" s="102"/>
      <c r="M262" s="95">
        <v>0.113210466468044</v>
      </c>
      <c r="N262" s="95"/>
      <c r="O262" s="95"/>
      <c r="P262" s="95"/>
      <c r="Q262" s="95"/>
      <c r="R262" s="95"/>
      <c r="S262" s="95"/>
      <c r="T262" s="95"/>
      <c r="U262" s="95"/>
      <c r="V262" s="93">
        <v>24314</v>
      </c>
      <c r="W262" s="93"/>
      <c r="X262" s="93"/>
      <c r="Y262" s="93"/>
      <c r="Z262" s="93"/>
      <c r="AA262" s="93"/>
      <c r="AB262" s="93"/>
      <c r="AC262" s="93"/>
      <c r="AD262" s="95">
        <v>0.107667918378915</v>
      </c>
      <c r="AE262" s="95"/>
      <c r="AF262" s="95"/>
      <c r="AG262" s="95"/>
      <c r="AH262" s="95"/>
      <c r="AI262" s="95"/>
      <c r="AJ262" s="95"/>
      <c r="AK262" s="95"/>
      <c r="AL262" s="95"/>
    </row>
    <row r="263" spans="2:41" s="1" customFormat="1" ht="11.1" customHeight="1" x14ac:dyDescent="0.15">
      <c r="B263" s="12" t="s">
        <v>1159</v>
      </c>
      <c r="C263" s="102">
        <v>1872185065.78001</v>
      </c>
      <c r="D263" s="102"/>
      <c r="E263" s="102"/>
      <c r="F263" s="102"/>
      <c r="G263" s="102"/>
      <c r="H263" s="102"/>
      <c r="I263" s="102"/>
      <c r="J263" s="102"/>
      <c r="K263" s="102"/>
      <c r="L263" s="102"/>
      <c r="M263" s="95">
        <v>0.12277124902804901</v>
      </c>
      <c r="N263" s="95"/>
      <c r="O263" s="95"/>
      <c r="P263" s="95"/>
      <c r="Q263" s="95"/>
      <c r="R263" s="95"/>
      <c r="S263" s="95"/>
      <c r="T263" s="95"/>
      <c r="U263" s="95"/>
      <c r="V263" s="93">
        <v>23292</v>
      </c>
      <c r="W263" s="93"/>
      <c r="X263" s="93"/>
      <c r="Y263" s="93"/>
      <c r="Z263" s="93"/>
      <c r="AA263" s="93"/>
      <c r="AB263" s="93"/>
      <c r="AC263" s="93"/>
      <c r="AD263" s="95">
        <v>0.103142270086439</v>
      </c>
      <c r="AE263" s="95"/>
      <c r="AF263" s="95"/>
      <c r="AG263" s="95"/>
      <c r="AH263" s="95"/>
      <c r="AI263" s="95"/>
      <c r="AJ263" s="95"/>
      <c r="AK263" s="95"/>
      <c r="AL263" s="95"/>
    </row>
    <row r="264" spans="2:41" s="1" customFormat="1" ht="11.1" customHeight="1" x14ac:dyDescent="0.15">
      <c r="B264" s="12" t="s">
        <v>1160</v>
      </c>
      <c r="C264" s="102">
        <v>2039736122.27</v>
      </c>
      <c r="D264" s="102"/>
      <c r="E264" s="102"/>
      <c r="F264" s="102"/>
      <c r="G264" s="102"/>
      <c r="H264" s="102"/>
      <c r="I264" s="102"/>
      <c r="J264" s="102"/>
      <c r="K264" s="102"/>
      <c r="L264" s="102"/>
      <c r="M264" s="95">
        <v>0.13375865238748799</v>
      </c>
      <c r="N264" s="95"/>
      <c r="O264" s="95"/>
      <c r="P264" s="95"/>
      <c r="Q264" s="95"/>
      <c r="R264" s="95"/>
      <c r="S264" s="95"/>
      <c r="T264" s="95"/>
      <c r="U264" s="95"/>
      <c r="V264" s="93">
        <v>22485</v>
      </c>
      <c r="W264" s="93"/>
      <c r="X264" s="93"/>
      <c r="Y264" s="93"/>
      <c r="Z264" s="93"/>
      <c r="AA264" s="93"/>
      <c r="AB264" s="93"/>
      <c r="AC264" s="93"/>
      <c r="AD264" s="95">
        <v>9.9568690661754305E-2</v>
      </c>
      <c r="AE264" s="95"/>
      <c r="AF264" s="95"/>
      <c r="AG264" s="95"/>
      <c r="AH264" s="95"/>
      <c r="AI264" s="95"/>
      <c r="AJ264" s="95"/>
      <c r="AK264" s="95"/>
      <c r="AL264" s="95"/>
    </row>
    <row r="265" spans="2:41" s="1" customFormat="1" ht="11.1" customHeight="1" x14ac:dyDescent="0.15">
      <c r="B265" s="12" t="s">
        <v>1161</v>
      </c>
      <c r="C265" s="102">
        <v>1982297729.3699901</v>
      </c>
      <c r="D265" s="102"/>
      <c r="E265" s="102"/>
      <c r="F265" s="102"/>
      <c r="G265" s="102"/>
      <c r="H265" s="102"/>
      <c r="I265" s="102"/>
      <c r="J265" s="102"/>
      <c r="K265" s="102"/>
      <c r="L265" s="102"/>
      <c r="M265" s="95">
        <v>0.12999204652816901</v>
      </c>
      <c r="N265" s="95"/>
      <c r="O265" s="95"/>
      <c r="P265" s="95"/>
      <c r="Q265" s="95"/>
      <c r="R265" s="95"/>
      <c r="S265" s="95"/>
      <c r="T265" s="95"/>
      <c r="U265" s="95"/>
      <c r="V265" s="93">
        <v>18731</v>
      </c>
      <c r="W265" s="93"/>
      <c r="X265" s="93"/>
      <c r="Y265" s="93"/>
      <c r="Z265" s="93"/>
      <c r="AA265" s="93"/>
      <c r="AB265" s="93"/>
      <c r="AC265" s="93"/>
      <c r="AD265" s="95">
        <v>8.2945125407396902E-2</v>
      </c>
      <c r="AE265" s="95"/>
      <c r="AF265" s="95"/>
      <c r="AG265" s="95"/>
      <c r="AH265" s="95"/>
      <c r="AI265" s="95"/>
      <c r="AJ265" s="95"/>
      <c r="AK265" s="95"/>
      <c r="AL265" s="95"/>
    </row>
    <row r="266" spans="2:41" s="1" customFormat="1" ht="11.1" customHeight="1" x14ac:dyDescent="0.15">
      <c r="B266" s="12" t="s">
        <v>1162</v>
      </c>
      <c r="C266" s="102">
        <v>981613956.31000102</v>
      </c>
      <c r="D266" s="102"/>
      <c r="E266" s="102"/>
      <c r="F266" s="102"/>
      <c r="G266" s="102"/>
      <c r="H266" s="102"/>
      <c r="I266" s="102"/>
      <c r="J266" s="102"/>
      <c r="K266" s="102"/>
      <c r="L266" s="102"/>
      <c r="M266" s="95">
        <v>6.4370757828544498E-2</v>
      </c>
      <c r="N266" s="95"/>
      <c r="O266" s="95"/>
      <c r="P266" s="95"/>
      <c r="Q266" s="95"/>
      <c r="R266" s="95"/>
      <c r="S266" s="95"/>
      <c r="T266" s="95"/>
      <c r="U266" s="95"/>
      <c r="V266" s="93">
        <v>7572</v>
      </c>
      <c r="W266" s="93"/>
      <c r="X266" s="93"/>
      <c r="Y266" s="93"/>
      <c r="Z266" s="93"/>
      <c r="AA266" s="93"/>
      <c r="AB266" s="93"/>
      <c r="AC266" s="93"/>
      <c r="AD266" s="95">
        <v>3.3530537055405998E-2</v>
      </c>
      <c r="AE266" s="95"/>
      <c r="AF266" s="95"/>
      <c r="AG266" s="95"/>
      <c r="AH266" s="95"/>
      <c r="AI266" s="95"/>
      <c r="AJ266" s="95"/>
      <c r="AK266" s="95"/>
      <c r="AL266" s="95"/>
    </row>
    <row r="267" spans="2:41" s="1" customFormat="1" ht="11.1" customHeight="1" x14ac:dyDescent="0.15">
      <c r="B267" s="12" t="s">
        <v>1163</v>
      </c>
      <c r="C267" s="102">
        <v>74989150.709999993</v>
      </c>
      <c r="D267" s="102"/>
      <c r="E267" s="102"/>
      <c r="F267" s="102"/>
      <c r="G267" s="102"/>
      <c r="H267" s="102"/>
      <c r="I267" s="102"/>
      <c r="J267" s="102"/>
      <c r="K267" s="102"/>
      <c r="L267" s="102"/>
      <c r="M267" s="95">
        <v>4.9175222388517098E-3</v>
      </c>
      <c r="N267" s="95"/>
      <c r="O267" s="95"/>
      <c r="P267" s="95"/>
      <c r="Q267" s="95"/>
      <c r="R267" s="95"/>
      <c r="S267" s="95"/>
      <c r="T267" s="95"/>
      <c r="U267" s="95"/>
      <c r="V267" s="93">
        <v>814</v>
      </c>
      <c r="W267" s="93"/>
      <c r="X267" s="93"/>
      <c r="Y267" s="93"/>
      <c r="Z267" s="93"/>
      <c r="AA267" s="93"/>
      <c r="AB267" s="93"/>
      <c r="AC267" s="93"/>
      <c r="AD267" s="95">
        <v>3.6045770157290598E-3</v>
      </c>
      <c r="AE267" s="95"/>
      <c r="AF267" s="95"/>
      <c r="AG267" s="95"/>
      <c r="AH267" s="95"/>
      <c r="AI267" s="95"/>
      <c r="AJ267" s="95"/>
      <c r="AK267" s="95"/>
      <c r="AL267" s="95"/>
    </row>
    <row r="268" spans="2:41" s="1" customFormat="1" ht="11.1" customHeight="1" x14ac:dyDescent="0.15">
      <c r="B268" s="12" t="s">
        <v>1164</v>
      </c>
      <c r="C268" s="102">
        <v>38513808.060000002</v>
      </c>
      <c r="D268" s="102"/>
      <c r="E268" s="102"/>
      <c r="F268" s="102"/>
      <c r="G268" s="102"/>
      <c r="H268" s="102"/>
      <c r="I268" s="102"/>
      <c r="J268" s="102"/>
      <c r="K268" s="102"/>
      <c r="L268" s="102"/>
      <c r="M268" s="95">
        <v>2.52559878122023E-3</v>
      </c>
      <c r="N268" s="95"/>
      <c r="O268" s="95"/>
      <c r="P268" s="95"/>
      <c r="Q268" s="95"/>
      <c r="R268" s="95"/>
      <c r="S268" s="95"/>
      <c r="T268" s="95"/>
      <c r="U268" s="95"/>
      <c r="V268" s="93">
        <v>451</v>
      </c>
      <c r="W268" s="93"/>
      <c r="X268" s="93"/>
      <c r="Y268" s="93"/>
      <c r="Z268" s="93"/>
      <c r="AA268" s="93"/>
      <c r="AB268" s="93"/>
      <c r="AC268" s="93"/>
      <c r="AD268" s="95">
        <v>1.9971305087147502E-3</v>
      </c>
      <c r="AE268" s="95"/>
      <c r="AF268" s="95"/>
      <c r="AG268" s="95"/>
      <c r="AH268" s="95"/>
      <c r="AI268" s="95"/>
      <c r="AJ268" s="95"/>
      <c r="AK268" s="95"/>
      <c r="AL268" s="95"/>
    </row>
    <row r="269" spans="2:41" s="1" customFormat="1" ht="11.1" customHeight="1" x14ac:dyDescent="0.15">
      <c r="B269" s="12" t="s">
        <v>1165</v>
      </c>
      <c r="C269" s="102">
        <v>256592472.09</v>
      </c>
      <c r="D269" s="102"/>
      <c r="E269" s="102"/>
      <c r="F269" s="102"/>
      <c r="G269" s="102"/>
      <c r="H269" s="102"/>
      <c r="I269" s="102"/>
      <c r="J269" s="102"/>
      <c r="K269" s="102"/>
      <c r="L269" s="102"/>
      <c r="M269" s="95">
        <v>1.6826423234264601E-2</v>
      </c>
      <c r="N269" s="95"/>
      <c r="O269" s="95"/>
      <c r="P269" s="95"/>
      <c r="Q269" s="95"/>
      <c r="R269" s="95"/>
      <c r="S269" s="95"/>
      <c r="T269" s="95"/>
      <c r="U269" s="95"/>
      <c r="V269" s="93">
        <v>2381</v>
      </c>
      <c r="W269" s="93"/>
      <c r="X269" s="93"/>
      <c r="Y269" s="93"/>
      <c r="Z269" s="93"/>
      <c r="AA269" s="93"/>
      <c r="AB269" s="93"/>
      <c r="AC269" s="93"/>
      <c r="AD269" s="95">
        <v>1.0543609182372101E-2</v>
      </c>
      <c r="AE269" s="95"/>
      <c r="AF269" s="95"/>
      <c r="AG269" s="95"/>
      <c r="AH269" s="95"/>
      <c r="AI269" s="95"/>
      <c r="AJ269" s="95"/>
      <c r="AK269" s="95"/>
      <c r="AL269" s="95"/>
    </row>
    <row r="270" spans="2:41" s="1" customFormat="1" ht="12.75" customHeight="1" x14ac:dyDescent="0.15">
      <c r="B270" s="38"/>
      <c r="C270" s="103">
        <v>15249377037.389999</v>
      </c>
      <c r="D270" s="103"/>
      <c r="E270" s="103"/>
      <c r="F270" s="103"/>
      <c r="G270" s="103"/>
      <c r="H270" s="103"/>
      <c r="I270" s="103"/>
      <c r="J270" s="103"/>
      <c r="K270" s="103"/>
      <c r="L270" s="103"/>
      <c r="M270" s="96">
        <v>1</v>
      </c>
      <c r="N270" s="96"/>
      <c r="O270" s="96"/>
      <c r="P270" s="96"/>
      <c r="Q270" s="96"/>
      <c r="R270" s="96"/>
      <c r="S270" s="96"/>
      <c r="T270" s="96"/>
      <c r="U270" s="96"/>
      <c r="V270" s="94">
        <v>225824</v>
      </c>
      <c r="W270" s="94"/>
      <c r="X270" s="94"/>
      <c r="Y270" s="94"/>
      <c r="Z270" s="94"/>
      <c r="AA270" s="94"/>
      <c r="AB270" s="94"/>
      <c r="AC270" s="94"/>
      <c r="AD270" s="96">
        <v>1</v>
      </c>
      <c r="AE270" s="96"/>
      <c r="AF270" s="96"/>
      <c r="AG270" s="96"/>
      <c r="AH270" s="96"/>
      <c r="AI270" s="96"/>
      <c r="AJ270" s="96"/>
      <c r="AK270" s="96"/>
      <c r="AL270" s="96"/>
    </row>
    <row r="271" spans="2:41" s="1" customFormat="1" ht="9" customHeight="1" x14ac:dyDescent="0.15"/>
    <row r="272" spans="2:41" s="1" customFormat="1" ht="19.149999999999999" customHeight="1" x14ac:dyDescent="0.15">
      <c r="B272" s="73" t="s">
        <v>1194</v>
      </c>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73"/>
      <c r="AC272" s="73"/>
      <c r="AD272" s="73"/>
      <c r="AE272" s="73"/>
      <c r="AF272" s="73"/>
      <c r="AG272" s="73"/>
      <c r="AH272" s="73"/>
      <c r="AI272" s="73"/>
      <c r="AJ272" s="73"/>
      <c r="AK272" s="73"/>
      <c r="AL272" s="73"/>
      <c r="AM272" s="73"/>
      <c r="AN272" s="73"/>
      <c r="AO272" s="73"/>
    </row>
    <row r="273" spans="2:39" s="1" customFormat="1" ht="7.9" customHeight="1" x14ac:dyDescent="0.15"/>
    <row r="274" spans="2:39" s="1" customFormat="1" ht="13.35" customHeight="1" x14ac:dyDescent="0.15">
      <c r="B274" s="100"/>
      <c r="C274" s="100"/>
      <c r="D274" s="71" t="s">
        <v>1060</v>
      </c>
      <c r="E274" s="71"/>
      <c r="F274" s="71"/>
      <c r="G274" s="71"/>
      <c r="H274" s="71"/>
      <c r="I274" s="71"/>
      <c r="J274" s="71"/>
      <c r="K274" s="71"/>
      <c r="L274" s="71"/>
      <c r="M274" s="71"/>
      <c r="N274" s="71" t="s">
        <v>1061</v>
      </c>
      <c r="O274" s="71"/>
      <c r="P274" s="71"/>
      <c r="Q274" s="71"/>
      <c r="R274" s="71"/>
      <c r="S274" s="71"/>
      <c r="T274" s="71"/>
      <c r="U274" s="71"/>
      <c r="V274" s="71"/>
      <c r="W274" s="71" t="s">
        <v>1062</v>
      </c>
      <c r="X274" s="71"/>
      <c r="Y274" s="71"/>
      <c r="Z274" s="71"/>
      <c r="AA274" s="71"/>
      <c r="AB274" s="71"/>
      <c r="AC274" s="71"/>
      <c r="AD274" s="71"/>
      <c r="AE274" s="71" t="s">
        <v>1061</v>
      </c>
      <c r="AF274" s="71"/>
      <c r="AG274" s="71"/>
      <c r="AH274" s="71"/>
      <c r="AI274" s="71"/>
      <c r="AJ274" s="71"/>
      <c r="AK274" s="71"/>
      <c r="AL274" s="71"/>
      <c r="AM274" s="39"/>
    </row>
    <row r="275" spans="2:39" s="1" customFormat="1" ht="11.1" customHeight="1" x14ac:dyDescent="0.15">
      <c r="B275" s="97" t="s">
        <v>1166</v>
      </c>
      <c r="C275" s="97"/>
      <c r="D275" s="102">
        <v>170461913.50999999</v>
      </c>
      <c r="E275" s="102"/>
      <c r="F275" s="102"/>
      <c r="G275" s="102"/>
      <c r="H275" s="102"/>
      <c r="I275" s="102"/>
      <c r="J275" s="102"/>
      <c r="K275" s="102"/>
      <c r="L275" s="102"/>
      <c r="M275" s="102"/>
      <c r="N275" s="95">
        <v>1.11782870272041E-2</v>
      </c>
      <c r="O275" s="95"/>
      <c r="P275" s="95"/>
      <c r="Q275" s="95"/>
      <c r="R275" s="95"/>
      <c r="S275" s="95"/>
      <c r="T275" s="95"/>
      <c r="U275" s="95"/>
      <c r="V275" s="95"/>
      <c r="W275" s="93">
        <v>12757</v>
      </c>
      <c r="X275" s="93"/>
      <c r="Y275" s="93"/>
      <c r="Z275" s="93"/>
      <c r="AA275" s="93"/>
      <c r="AB275" s="93"/>
      <c r="AC275" s="93"/>
      <c r="AD275" s="93"/>
      <c r="AE275" s="95">
        <v>5.6490895564687497E-2</v>
      </c>
      <c r="AF275" s="95"/>
      <c r="AG275" s="95"/>
      <c r="AH275" s="95"/>
      <c r="AI275" s="95"/>
      <c r="AJ275" s="95"/>
      <c r="AK275" s="95"/>
      <c r="AL275" s="95"/>
      <c r="AM275" s="40">
        <v>1</v>
      </c>
    </row>
    <row r="276" spans="2:39" s="1" customFormat="1" ht="11.1" customHeight="1" x14ac:dyDescent="0.15">
      <c r="B276" s="97" t="s">
        <v>1167</v>
      </c>
      <c r="C276" s="97"/>
      <c r="D276" s="102">
        <v>344773122.71000099</v>
      </c>
      <c r="E276" s="102"/>
      <c r="F276" s="102"/>
      <c r="G276" s="102"/>
      <c r="H276" s="102"/>
      <c r="I276" s="102"/>
      <c r="J276" s="102"/>
      <c r="K276" s="102"/>
      <c r="L276" s="102"/>
      <c r="M276" s="102"/>
      <c r="N276" s="95">
        <v>2.2608997198026601E-2</v>
      </c>
      <c r="O276" s="95"/>
      <c r="P276" s="95"/>
      <c r="Q276" s="95"/>
      <c r="R276" s="95"/>
      <c r="S276" s="95"/>
      <c r="T276" s="95"/>
      <c r="U276" s="95"/>
      <c r="V276" s="95"/>
      <c r="W276" s="93">
        <v>13979</v>
      </c>
      <c r="X276" s="93"/>
      <c r="Y276" s="93"/>
      <c r="Z276" s="93"/>
      <c r="AA276" s="93"/>
      <c r="AB276" s="93"/>
      <c r="AC276" s="93"/>
      <c r="AD276" s="93"/>
      <c r="AE276" s="95">
        <v>6.1902189315573203E-2</v>
      </c>
      <c r="AF276" s="95"/>
      <c r="AG276" s="95"/>
      <c r="AH276" s="95"/>
      <c r="AI276" s="95"/>
      <c r="AJ276" s="95"/>
      <c r="AK276" s="95"/>
      <c r="AL276" s="95"/>
      <c r="AM276" s="40">
        <v>2</v>
      </c>
    </row>
    <row r="277" spans="2:39" s="1" customFormat="1" ht="11.1" customHeight="1" x14ac:dyDescent="0.15">
      <c r="B277" s="97" t="s">
        <v>1168</v>
      </c>
      <c r="C277" s="97"/>
      <c r="D277" s="102">
        <v>758051725.97000206</v>
      </c>
      <c r="E277" s="102"/>
      <c r="F277" s="102"/>
      <c r="G277" s="102"/>
      <c r="H277" s="102"/>
      <c r="I277" s="102"/>
      <c r="J277" s="102"/>
      <c r="K277" s="102"/>
      <c r="L277" s="102"/>
      <c r="M277" s="102"/>
      <c r="N277" s="95">
        <v>4.9710340567443001E-2</v>
      </c>
      <c r="O277" s="95"/>
      <c r="P277" s="95"/>
      <c r="Q277" s="95"/>
      <c r="R277" s="95"/>
      <c r="S277" s="95"/>
      <c r="T277" s="95"/>
      <c r="U277" s="95"/>
      <c r="V277" s="95"/>
      <c r="W277" s="93">
        <v>19385</v>
      </c>
      <c r="X277" s="93"/>
      <c r="Y277" s="93"/>
      <c r="Z277" s="93"/>
      <c r="AA277" s="93"/>
      <c r="AB277" s="93"/>
      <c r="AC277" s="93"/>
      <c r="AD277" s="93"/>
      <c r="AE277" s="95">
        <v>8.58411860563979E-2</v>
      </c>
      <c r="AF277" s="95"/>
      <c r="AG277" s="95"/>
      <c r="AH277" s="95"/>
      <c r="AI277" s="95"/>
      <c r="AJ277" s="95"/>
      <c r="AK277" s="95"/>
      <c r="AL277" s="95"/>
      <c r="AM277" s="40">
        <v>3</v>
      </c>
    </row>
    <row r="278" spans="2:39" s="1" customFormat="1" ht="11.1" customHeight="1" x14ac:dyDescent="0.15">
      <c r="B278" s="97" t="s">
        <v>1169</v>
      </c>
      <c r="C278" s="97"/>
      <c r="D278" s="102">
        <v>1596302181.53</v>
      </c>
      <c r="E278" s="102"/>
      <c r="F278" s="102"/>
      <c r="G278" s="102"/>
      <c r="H278" s="102"/>
      <c r="I278" s="102"/>
      <c r="J278" s="102"/>
      <c r="K278" s="102"/>
      <c r="L278" s="102"/>
      <c r="M278" s="102"/>
      <c r="N278" s="95">
        <v>0.104679829058985</v>
      </c>
      <c r="O278" s="95"/>
      <c r="P278" s="95"/>
      <c r="Q278" s="95"/>
      <c r="R278" s="95"/>
      <c r="S278" s="95"/>
      <c r="T278" s="95"/>
      <c r="U278" s="95"/>
      <c r="V278" s="95"/>
      <c r="W278" s="93">
        <v>27790</v>
      </c>
      <c r="X278" s="93"/>
      <c r="Y278" s="93"/>
      <c r="Z278" s="93"/>
      <c r="AA278" s="93"/>
      <c r="AB278" s="93"/>
      <c r="AC278" s="93"/>
      <c r="AD278" s="93"/>
      <c r="AE278" s="95">
        <v>0.123060436446082</v>
      </c>
      <c r="AF278" s="95"/>
      <c r="AG278" s="95"/>
      <c r="AH278" s="95"/>
      <c r="AI278" s="95"/>
      <c r="AJ278" s="95"/>
      <c r="AK278" s="95"/>
      <c r="AL278" s="95"/>
      <c r="AM278" s="40">
        <v>4</v>
      </c>
    </row>
    <row r="279" spans="2:39" s="1" customFormat="1" ht="11.1" customHeight="1" x14ac:dyDescent="0.15">
      <c r="B279" s="97" t="s">
        <v>1170</v>
      </c>
      <c r="C279" s="97"/>
      <c r="D279" s="102">
        <v>2831580722.5999999</v>
      </c>
      <c r="E279" s="102"/>
      <c r="F279" s="102"/>
      <c r="G279" s="102"/>
      <c r="H279" s="102"/>
      <c r="I279" s="102"/>
      <c r="J279" s="102"/>
      <c r="K279" s="102"/>
      <c r="L279" s="102"/>
      <c r="M279" s="102"/>
      <c r="N279" s="95">
        <v>0.18568500966677101</v>
      </c>
      <c r="O279" s="95"/>
      <c r="P279" s="95"/>
      <c r="Q279" s="95"/>
      <c r="R279" s="95"/>
      <c r="S279" s="95"/>
      <c r="T279" s="95"/>
      <c r="U279" s="95"/>
      <c r="V279" s="95"/>
      <c r="W279" s="93">
        <v>34723</v>
      </c>
      <c r="X279" s="93"/>
      <c r="Y279" s="93"/>
      <c r="Z279" s="93"/>
      <c r="AA279" s="93"/>
      <c r="AB279" s="93"/>
      <c r="AC279" s="93"/>
      <c r="AD279" s="93"/>
      <c r="AE279" s="95">
        <v>0.153761336261868</v>
      </c>
      <c r="AF279" s="95"/>
      <c r="AG279" s="95"/>
      <c r="AH279" s="95"/>
      <c r="AI279" s="95"/>
      <c r="AJ279" s="95"/>
      <c r="AK279" s="95"/>
      <c r="AL279" s="95"/>
      <c r="AM279" s="40">
        <v>5</v>
      </c>
    </row>
    <row r="280" spans="2:39" s="1" customFormat="1" ht="11.1" customHeight="1" x14ac:dyDescent="0.15">
      <c r="B280" s="97" t="s">
        <v>1171</v>
      </c>
      <c r="C280" s="97"/>
      <c r="D280" s="102">
        <v>763500617.27999997</v>
      </c>
      <c r="E280" s="102"/>
      <c r="F280" s="102"/>
      <c r="G280" s="102"/>
      <c r="H280" s="102"/>
      <c r="I280" s="102"/>
      <c r="J280" s="102"/>
      <c r="K280" s="102"/>
      <c r="L280" s="102"/>
      <c r="M280" s="102"/>
      <c r="N280" s="95">
        <v>5.0067659512121103E-2</v>
      </c>
      <c r="O280" s="95"/>
      <c r="P280" s="95"/>
      <c r="Q280" s="95"/>
      <c r="R280" s="95"/>
      <c r="S280" s="95"/>
      <c r="T280" s="95"/>
      <c r="U280" s="95"/>
      <c r="V280" s="95"/>
      <c r="W280" s="93">
        <v>15166</v>
      </c>
      <c r="X280" s="93"/>
      <c r="Y280" s="93"/>
      <c r="Z280" s="93"/>
      <c r="AA280" s="93"/>
      <c r="AB280" s="93"/>
      <c r="AC280" s="93"/>
      <c r="AD280" s="93"/>
      <c r="AE280" s="95">
        <v>6.7158495111237101E-2</v>
      </c>
      <c r="AF280" s="95"/>
      <c r="AG280" s="95"/>
      <c r="AH280" s="95"/>
      <c r="AI280" s="95"/>
      <c r="AJ280" s="95"/>
      <c r="AK280" s="95"/>
      <c r="AL280" s="95"/>
      <c r="AM280" s="40">
        <v>6</v>
      </c>
    </row>
    <row r="281" spans="2:39" s="1" customFormat="1" ht="11.1" customHeight="1" x14ac:dyDescent="0.15">
      <c r="B281" s="97" t="s">
        <v>1172</v>
      </c>
      <c r="C281" s="97"/>
      <c r="D281" s="102">
        <v>728190785.24000096</v>
      </c>
      <c r="E281" s="102"/>
      <c r="F281" s="102"/>
      <c r="G281" s="102"/>
      <c r="H281" s="102"/>
      <c r="I281" s="102"/>
      <c r="J281" s="102"/>
      <c r="K281" s="102"/>
      <c r="L281" s="102"/>
      <c r="M281" s="102"/>
      <c r="N281" s="95">
        <v>4.7752166101903498E-2</v>
      </c>
      <c r="O281" s="95"/>
      <c r="P281" s="95"/>
      <c r="Q281" s="95"/>
      <c r="R281" s="95"/>
      <c r="S281" s="95"/>
      <c r="T281" s="95"/>
      <c r="U281" s="95"/>
      <c r="V281" s="95"/>
      <c r="W281" s="93">
        <v>12678</v>
      </c>
      <c r="X281" s="93"/>
      <c r="Y281" s="93"/>
      <c r="Z281" s="93"/>
      <c r="AA281" s="93"/>
      <c r="AB281" s="93"/>
      <c r="AC281" s="93"/>
      <c r="AD281" s="93"/>
      <c r="AE281" s="95">
        <v>5.6141065608615599E-2</v>
      </c>
      <c r="AF281" s="95"/>
      <c r="AG281" s="95"/>
      <c r="AH281" s="95"/>
      <c r="AI281" s="95"/>
      <c r="AJ281" s="95"/>
      <c r="AK281" s="95"/>
      <c r="AL281" s="95"/>
      <c r="AM281" s="40">
        <v>7</v>
      </c>
    </row>
    <row r="282" spans="2:39" s="1" customFormat="1" ht="11.1" customHeight="1" x14ac:dyDescent="0.15">
      <c r="B282" s="97" t="s">
        <v>1173</v>
      </c>
      <c r="C282" s="97"/>
      <c r="D282" s="102">
        <v>800902570.18000102</v>
      </c>
      <c r="E282" s="102"/>
      <c r="F282" s="102"/>
      <c r="G282" s="102"/>
      <c r="H282" s="102"/>
      <c r="I282" s="102"/>
      <c r="J282" s="102"/>
      <c r="K282" s="102"/>
      <c r="L282" s="102"/>
      <c r="M282" s="102"/>
      <c r="N282" s="95">
        <v>5.25203467798235E-2</v>
      </c>
      <c r="O282" s="95"/>
      <c r="P282" s="95"/>
      <c r="Q282" s="95"/>
      <c r="R282" s="95"/>
      <c r="S282" s="95"/>
      <c r="T282" s="95"/>
      <c r="U282" s="95"/>
      <c r="V282" s="95"/>
      <c r="W282" s="93">
        <v>12859</v>
      </c>
      <c r="X282" s="93"/>
      <c r="Y282" s="93"/>
      <c r="Z282" s="93"/>
      <c r="AA282" s="93"/>
      <c r="AB282" s="93"/>
      <c r="AC282" s="93"/>
      <c r="AD282" s="93"/>
      <c r="AE282" s="95">
        <v>5.69425747484767E-2</v>
      </c>
      <c r="AF282" s="95"/>
      <c r="AG282" s="95"/>
      <c r="AH282" s="95"/>
      <c r="AI282" s="95"/>
      <c r="AJ282" s="95"/>
      <c r="AK282" s="95"/>
      <c r="AL282" s="95"/>
      <c r="AM282" s="40">
        <v>8</v>
      </c>
    </row>
    <row r="283" spans="2:39" s="1" customFormat="1" ht="11.1" customHeight="1" x14ac:dyDescent="0.15">
      <c r="B283" s="97" t="s">
        <v>1174</v>
      </c>
      <c r="C283" s="97"/>
      <c r="D283" s="102">
        <v>883446830.99000299</v>
      </c>
      <c r="E283" s="102"/>
      <c r="F283" s="102"/>
      <c r="G283" s="102"/>
      <c r="H283" s="102"/>
      <c r="I283" s="102"/>
      <c r="J283" s="102"/>
      <c r="K283" s="102"/>
      <c r="L283" s="102"/>
      <c r="M283" s="102"/>
      <c r="N283" s="95">
        <v>5.7933306313030099E-2</v>
      </c>
      <c r="O283" s="95"/>
      <c r="P283" s="95"/>
      <c r="Q283" s="95"/>
      <c r="R283" s="95"/>
      <c r="S283" s="95"/>
      <c r="T283" s="95"/>
      <c r="U283" s="95"/>
      <c r="V283" s="95"/>
      <c r="W283" s="93">
        <v>12462</v>
      </c>
      <c r="X283" s="93"/>
      <c r="Y283" s="93"/>
      <c r="Z283" s="93"/>
      <c r="AA283" s="93"/>
      <c r="AB283" s="93"/>
      <c r="AC283" s="93"/>
      <c r="AD283" s="93"/>
      <c r="AE283" s="95">
        <v>5.5184568513532699E-2</v>
      </c>
      <c r="AF283" s="95"/>
      <c r="AG283" s="95"/>
      <c r="AH283" s="95"/>
      <c r="AI283" s="95"/>
      <c r="AJ283" s="95"/>
      <c r="AK283" s="95"/>
      <c r="AL283" s="95"/>
      <c r="AM283" s="40">
        <v>9</v>
      </c>
    </row>
    <row r="284" spans="2:39" s="1" customFormat="1" ht="11.1" customHeight="1" x14ac:dyDescent="0.15">
      <c r="B284" s="97" t="s">
        <v>1175</v>
      </c>
      <c r="C284" s="97"/>
      <c r="D284" s="102">
        <v>974362118.61000001</v>
      </c>
      <c r="E284" s="102"/>
      <c r="F284" s="102"/>
      <c r="G284" s="102"/>
      <c r="H284" s="102"/>
      <c r="I284" s="102"/>
      <c r="J284" s="102"/>
      <c r="K284" s="102"/>
      <c r="L284" s="102"/>
      <c r="M284" s="102"/>
      <c r="N284" s="95">
        <v>6.3895208061349504E-2</v>
      </c>
      <c r="O284" s="95"/>
      <c r="P284" s="95"/>
      <c r="Q284" s="95"/>
      <c r="R284" s="95"/>
      <c r="S284" s="95"/>
      <c r="T284" s="95"/>
      <c r="U284" s="95"/>
      <c r="V284" s="95"/>
      <c r="W284" s="93">
        <v>11399</v>
      </c>
      <c r="X284" s="93"/>
      <c r="Y284" s="93"/>
      <c r="Z284" s="93"/>
      <c r="AA284" s="93"/>
      <c r="AB284" s="93"/>
      <c r="AC284" s="93"/>
      <c r="AD284" s="93"/>
      <c r="AE284" s="95">
        <v>5.0477362902083003E-2</v>
      </c>
      <c r="AF284" s="95"/>
      <c r="AG284" s="95"/>
      <c r="AH284" s="95"/>
      <c r="AI284" s="95"/>
      <c r="AJ284" s="95"/>
      <c r="AK284" s="95"/>
      <c r="AL284" s="95"/>
      <c r="AM284" s="40">
        <v>10</v>
      </c>
    </row>
    <row r="285" spans="2:39" s="1" customFormat="1" ht="11.1" customHeight="1" x14ac:dyDescent="0.15">
      <c r="B285" s="97" t="s">
        <v>1176</v>
      </c>
      <c r="C285" s="97"/>
      <c r="D285" s="102">
        <v>2596868042.8400002</v>
      </c>
      <c r="E285" s="102"/>
      <c r="F285" s="102"/>
      <c r="G285" s="102"/>
      <c r="H285" s="102"/>
      <c r="I285" s="102"/>
      <c r="J285" s="102"/>
      <c r="K285" s="102"/>
      <c r="L285" s="102"/>
      <c r="M285" s="102"/>
      <c r="N285" s="95">
        <v>0.17029338552471501</v>
      </c>
      <c r="O285" s="95"/>
      <c r="P285" s="95"/>
      <c r="Q285" s="95"/>
      <c r="R285" s="95"/>
      <c r="S285" s="95"/>
      <c r="T285" s="95"/>
      <c r="U285" s="95"/>
      <c r="V285" s="95"/>
      <c r="W285" s="93">
        <v>29585</v>
      </c>
      <c r="X285" s="93"/>
      <c r="Y285" s="93"/>
      <c r="Z285" s="93"/>
      <c r="AA285" s="93"/>
      <c r="AB285" s="93"/>
      <c r="AC285" s="93"/>
      <c r="AD285" s="93"/>
      <c r="AE285" s="95">
        <v>0.131009104435312</v>
      </c>
      <c r="AF285" s="95"/>
      <c r="AG285" s="95"/>
      <c r="AH285" s="95"/>
      <c r="AI285" s="95"/>
      <c r="AJ285" s="95"/>
      <c r="AK285" s="95"/>
      <c r="AL285" s="95"/>
      <c r="AM285" s="40">
        <v>11</v>
      </c>
    </row>
    <row r="286" spans="2:39" s="1" customFormat="1" ht="11.1" customHeight="1" x14ac:dyDescent="0.15">
      <c r="B286" s="97" t="s">
        <v>1177</v>
      </c>
      <c r="C286" s="97"/>
      <c r="D286" s="102">
        <v>1152331030.28</v>
      </c>
      <c r="E286" s="102"/>
      <c r="F286" s="102"/>
      <c r="G286" s="102"/>
      <c r="H286" s="102"/>
      <c r="I286" s="102"/>
      <c r="J286" s="102"/>
      <c r="K286" s="102"/>
      <c r="L286" s="102"/>
      <c r="M286" s="102"/>
      <c r="N286" s="95">
        <v>7.5565777372714596E-2</v>
      </c>
      <c r="O286" s="95"/>
      <c r="P286" s="95"/>
      <c r="Q286" s="95"/>
      <c r="R286" s="95"/>
      <c r="S286" s="95"/>
      <c r="T286" s="95"/>
      <c r="U286" s="95"/>
      <c r="V286" s="95"/>
      <c r="W286" s="93">
        <v>10969</v>
      </c>
      <c r="X286" s="93"/>
      <c r="Y286" s="93"/>
      <c r="Z286" s="93"/>
      <c r="AA286" s="93"/>
      <c r="AB286" s="93"/>
      <c r="AC286" s="93"/>
      <c r="AD286" s="93"/>
      <c r="AE286" s="95">
        <v>4.8573225166501303E-2</v>
      </c>
      <c r="AF286" s="95"/>
      <c r="AG286" s="95"/>
      <c r="AH286" s="95"/>
      <c r="AI286" s="95"/>
      <c r="AJ286" s="95"/>
      <c r="AK286" s="95"/>
      <c r="AL286" s="95"/>
      <c r="AM286" s="40">
        <v>12</v>
      </c>
    </row>
    <row r="287" spans="2:39" s="1" customFormat="1" ht="11.1" customHeight="1" x14ac:dyDescent="0.15">
      <c r="B287" s="97" t="s">
        <v>1178</v>
      </c>
      <c r="C287" s="97"/>
      <c r="D287" s="102">
        <v>469731057.18000001</v>
      </c>
      <c r="E287" s="102"/>
      <c r="F287" s="102"/>
      <c r="G287" s="102"/>
      <c r="H287" s="102"/>
      <c r="I287" s="102"/>
      <c r="J287" s="102"/>
      <c r="K287" s="102"/>
      <c r="L287" s="102"/>
      <c r="M287" s="102"/>
      <c r="N287" s="95">
        <v>3.0803294851210299E-2</v>
      </c>
      <c r="O287" s="95"/>
      <c r="P287" s="95"/>
      <c r="Q287" s="95"/>
      <c r="R287" s="95"/>
      <c r="S287" s="95"/>
      <c r="T287" s="95"/>
      <c r="U287" s="95"/>
      <c r="V287" s="95"/>
      <c r="W287" s="93">
        <v>4163</v>
      </c>
      <c r="X287" s="93"/>
      <c r="Y287" s="93"/>
      <c r="Z287" s="93"/>
      <c r="AA287" s="93"/>
      <c r="AB287" s="93"/>
      <c r="AC287" s="93"/>
      <c r="AD287" s="93"/>
      <c r="AE287" s="95">
        <v>1.8434710216806E-2</v>
      </c>
      <c r="AF287" s="95"/>
      <c r="AG287" s="95"/>
      <c r="AH287" s="95"/>
      <c r="AI287" s="95"/>
      <c r="AJ287" s="95"/>
      <c r="AK287" s="95"/>
      <c r="AL287" s="95"/>
      <c r="AM287" s="40">
        <v>13</v>
      </c>
    </row>
    <row r="288" spans="2:39" s="1" customFormat="1" ht="11.1" customHeight="1" x14ac:dyDescent="0.15">
      <c r="B288" s="97" t="s">
        <v>1179</v>
      </c>
      <c r="C288" s="97"/>
      <c r="D288" s="102">
        <v>1178874318.47</v>
      </c>
      <c r="E288" s="102"/>
      <c r="F288" s="102"/>
      <c r="G288" s="102"/>
      <c r="H288" s="102"/>
      <c r="I288" s="102"/>
      <c r="J288" s="102"/>
      <c r="K288" s="102"/>
      <c r="L288" s="102"/>
      <c r="M288" s="102"/>
      <c r="N288" s="95">
        <v>7.7306391964702306E-2</v>
      </c>
      <c r="O288" s="95"/>
      <c r="P288" s="95"/>
      <c r="Q288" s="95"/>
      <c r="R288" s="95"/>
      <c r="S288" s="95"/>
      <c r="T288" s="95"/>
      <c r="U288" s="95"/>
      <c r="V288" s="95"/>
      <c r="W288" s="93">
        <v>7909</v>
      </c>
      <c r="X288" s="93"/>
      <c r="Y288" s="93"/>
      <c r="Z288" s="93"/>
      <c r="AA288" s="93"/>
      <c r="AB288" s="93"/>
      <c r="AC288" s="93"/>
      <c r="AD288" s="93"/>
      <c r="AE288" s="95">
        <v>3.5022849652827003E-2</v>
      </c>
      <c r="AF288" s="95"/>
      <c r="AG288" s="95"/>
      <c r="AH288" s="95"/>
      <c r="AI288" s="95"/>
      <c r="AJ288" s="95"/>
      <c r="AK288" s="95"/>
      <c r="AL288" s="95"/>
      <c r="AM288" s="40">
        <v>14</v>
      </c>
    </row>
    <row r="289" spans="2:41" s="1" customFormat="1" ht="11.1" customHeight="1" x14ac:dyDescent="0.15">
      <c r="B289" s="100"/>
      <c r="C289" s="100"/>
      <c r="D289" s="103">
        <v>15249377037.389999</v>
      </c>
      <c r="E289" s="103"/>
      <c r="F289" s="103"/>
      <c r="G289" s="103"/>
      <c r="H289" s="103"/>
      <c r="I289" s="103"/>
      <c r="J289" s="103"/>
      <c r="K289" s="103"/>
      <c r="L289" s="103"/>
      <c r="M289" s="103"/>
      <c r="N289" s="96">
        <v>1</v>
      </c>
      <c r="O289" s="96"/>
      <c r="P289" s="96"/>
      <c r="Q289" s="96"/>
      <c r="R289" s="96"/>
      <c r="S289" s="96"/>
      <c r="T289" s="96"/>
      <c r="U289" s="96"/>
      <c r="V289" s="96"/>
      <c r="W289" s="94">
        <v>225824</v>
      </c>
      <c r="X289" s="94"/>
      <c r="Y289" s="94"/>
      <c r="Z289" s="94"/>
      <c r="AA289" s="94"/>
      <c r="AB289" s="94"/>
      <c r="AC289" s="94"/>
      <c r="AD289" s="94"/>
      <c r="AE289" s="96">
        <v>1</v>
      </c>
      <c r="AF289" s="96"/>
      <c r="AG289" s="96"/>
      <c r="AH289" s="96"/>
      <c r="AI289" s="96"/>
      <c r="AJ289" s="96"/>
      <c r="AK289" s="96"/>
      <c r="AL289" s="96"/>
      <c r="AM289" s="41"/>
    </row>
    <row r="290" spans="2:41" s="1" customFormat="1" ht="9" customHeight="1" x14ac:dyDescent="0.15"/>
    <row r="291" spans="2:41" s="1" customFormat="1" ht="19.149999999999999" customHeight="1" x14ac:dyDescent="0.15">
      <c r="B291" s="73" t="s">
        <v>1195</v>
      </c>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c r="AI291" s="73"/>
      <c r="AJ291" s="73"/>
      <c r="AK291" s="73"/>
      <c r="AL291" s="73"/>
      <c r="AM291" s="73"/>
      <c r="AN291" s="73"/>
      <c r="AO291" s="73"/>
    </row>
    <row r="292" spans="2:41" s="1" customFormat="1" ht="7.9" customHeight="1" x14ac:dyDescent="0.15"/>
    <row r="293" spans="2:41" s="1" customFormat="1" ht="10.7" customHeight="1" x14ac:dyDescent="0.15">
      <c r="B293" s="71" t="s">
        <v>1063</v>
      </c>
      <c r="C293" s="71"/>
      <c r="D293" s="71" t="s">
        <v>1060</v>
      </c>
      <c r="E293" s="71"/>
      <c r="F293" s="71"/>
      <c r="G293" s="71"/>
      <c r="H293" s="71"/>
      <c r="I293" s="71"/>
      <c r="J293" s="71"/>
      <c r="K293" s="71"/>
      <c r="L293" s="71"/>
      <c r="M293" s="71"/>
      <c r="N293" s="71" t="s">
        <v>1061</v>
      </c>
      <c r="O293" s="71"/>
      <c r="P293" s="71"/>
      <c r="Q293" s="71"/>
      <c r="R293" s="71"/>
      <c r="S293" s="71"/>
      <c r="T293" s="71"/>
      <c r="U293" s="71"/>
      <c r="V293" s="71"/>
      <c r="W293" s="71" t="s">
        <v>1062</v>
      </c>
      <c r="X293" s="71"/>
      <c r="Y293" s="71"/>
      <c r="Z293" s="71"/>
      <c r="AA293" s="71"/>
      <c r="AB293" s="71"/>
      <c r="AC293" s="71"/>
      <c r="AD293" s="71"/>
      <c r="AE293" s="71" t="s">
        <v>1061</v>
      </c>
      <c r="AF293" s="71"/>
      <c r="AG293" s="71"/>
      <c r="AH293" s="71"/>
      <c r="AI293" s="71"/>
      <c r="AJ293" s="71"/>
      <c r="AK293" s="71"/>
      <c r="AL293" s="71"/>
    </row>
    <row r="294" spans="2:41" s="1" customFormat="1" ht="10.7" customHeight="1" x14ac:dyDescent="0.15">
      <c r="B294" s="97" t="s">
        <v>1180</v>
      </c>
      <c r="C294" s="97"/>
      <c r="D294" s="102">
        <v>322981175.31999898</v>
      </c>
      <c r="E294" s="102"/>
      <c r="F294" s="102"/>
      <c r="G294" s="102"/>
      <c r="H294" s="102"/>
      <c r="I294" s="102"/>
      <c r="J294" s="102"/>
      <c r="K294" s="102"/>
      <c r="L294" s="102"/>
      <c r="M294" s="102"/>
      <c r="N294" s="95">
        <v>2.1179958665070699E-2</v>
      </c>
      <c r="O294" s="95"/>
      <c r="P294" s="95"/>
      <c r="Q294" s="95"/>
      <c r="R294" s="95"/>
      <c r="S294" s="95"/>
      <c r="T294" s="95"/>
      <c r="U294" s="95"/>
      <c r="V294" s="95"/>
      <c r="W294" s="93">
        <v>13561</v>
      </c>
      <c r="X294" s="93"/>
      <c r="Y294" s="93"/>
      <c r="Z294" s="93"/>
      <c r="AA294" s="93"/>
      <c r="AB294" s="93"/>
      <c r="AC294" s="93"/>
      <c r="AD294" s="93"/>
      <c r="AE294" s="95">
        <v>6.0051190307496102E-2</v>
      </c>
      <c r="AF294" s="95"/>
      <c r="AG294" s="95"/>
      <c r="AH294" s="95"/>
      <c r="AI294" s="95"/>
      <c r="AJ294" s="95"/>
      <c r="AK294" s="95"/>
      <c r="AL294" s="95"/>
    </row>
    <row r="295" spans="2:41" s="1" customFormat="1" ht="10.7" customHeight="1" x14ac:dyDescent="0.15">
      <c r="B295" s="97" t="s">
        <v>1065</v>
      </c>
      <c r="C295" s="97"/>
      <c r="D295" s="102">
        <v>456697214.5</v>
      </c>
      <c r="E295" s="102"/>
      <c r="F295" s="102"/>
      <c r="G295" s="102"/>
      <c r="H295" s="102"/>
      <c r="I295" s="102"/>
      <c r="J295" s="102"/>
      <c r="K295" s="102"/>
      <c r="L295" s="102"/>
      <c r="M295" s="102"/>
      <c r="N295" s="95">
        <v>2.9948581727648499E-2</v>
      </c>
      <c r="O295" s="95"/>
      <c r="P295" s="95"/>
      <c r="Q295" s="95"/>
      <c r="R295" s="95"/>
      <c r="S295" s="95"/>
      <c r="T295" s="95"/>
      <c r="U295" s="95"/>
      <c r="V295" s="95"/>
      <c r="W295" s="93">
        <v>14413</v>
      </c>
      <c r="X295" s="93"/>
      <c r="Y295" s="93"/>
      <c r="Z295" s="93"/>
      <c r="AA295" s="93"/>
      <c r="AB295" s="93"/>
      <c r="AC295" s="93"/>
      <c r="AD295" s="93"/>
      <c r="AE295" s="95">
        <v>6.3824039960323098E-2</v>
      </c>
      <c r="AF295" s="95"/>
      <c r="AG295" s="95"/>
      <c r="AH295" s="95"/>
      <c r="AI295" s="95"/>
      <c r="AJ295" s="95"/>
      <c r="AK295" s="95"/>
      <c r="AL295" s="95"/>
    </row>
    <row r="296" spans="2:41" s="1" customFormat="1" ht="10.7" customHeight="1" x14ac:dyDescent="0.15">
      <c r="B296" s="97" t="s">
        <v>1066</v>
      </c>
      <c r="C296" s="97"/>
      <c r="D296" s="102">
        <v>609059629.919999</v>
      </c>
      <c r="E296" s="102"/>
      <c r="F296" s="102"/>
      <c r="G296" s="102"/>
      <c r="H296" s="102"/>
      <c r="I296" s="102"/>
      <c r="J296" s="102"/>
      <c r="K296" s="102"/>
      <c r="L296" s="102"/>
      <c r="M296" s="102"/>
      <c r="N296" s="95">
        <v>3.9939967936174901E-2</v>
      </c>
      <c r="O296" s="95"/>
      <c r="P296" s="95"/>
      <c r="Q296" s="95"/>
      <c r="R296" s="95"/>
      <c r="S296" s="95"/>
      <c r="T296" s="95"/>
      <c r="U296" s="95"/>
      <c r="V296" s="95"/>
      <c r="W296" s="93">
        <v>18950</v>
      </c>
      <c r="X296" s="93"/>
      <c r="Y296" s="93"/>
      <c r="Z296" s="93"/>
      <c r="AA296" s="93"/>
      <c r="AB296" s="93"/>
      <c r="AC296" s="93"/>
      <c r="AD296" s="93"/>
      <c r="AE296" s="95">
        <v>8.3914907184356E-2</v>
      </c>
      <c r="AF296" s="95"/>
      <c r="AG296" s="95"/>
      <c r="AH296" s="95"/>
      <c r="AI296" s="95"/>
      <c r="AJ296" s="95"/>
      <c r="AK296" s="95"/>
      <c r="AL296" s="95"/>
    </row>
    <row r="297" spans="2:41" s="1" customFormat="1" ht="10.7" customHeight="1" x14ac:dyDescent="0.15">
      <c r="B297" s="97" t="s">
        <v>1067</v>
      </c>
      <c r="C297" s="97"/>
      <c r="D297" s="102">
        <v>1053268263.92</v>
      </c>
      <c r="E297" s="102"/>
      <c r="F297" s="102"/>
      <c r="G297" s="102"/>
      <c r="H297" s="102"/>
      <c r="I297" s="102"/>
      <c r="J297" s="102"/>
      <c r="K297" s="102"/>
      <c r="L297" s="102"/>
      <c r="M297" s="102"/>
      <c r="N297" s="95">
        <v>6.9069592897958304E-2</v>
      </c>
      <c r="O297" s="95"/>
      <c r="P297" s="95"/>
      <c r="Q297" s="95"/>
      <c r="R297" s="95"/>
      <c r="S297" s="95"/>
      <c r="T297" s="95"/>
      <c r="U297" s="95"/>
      <c r="V297" s="95"/>
      <c r="W297" s="93">
        <v>24836</v>
      </c>
      <c r="X297" s="93"/>
      <c r="Y297" s="93"/>
      <c r="Z297" s="93"/>
      <c r="AA297" s="93"/>
      <c r="AB297" s="93"/>
      <c r="AC297" s="93"/>
      <c r="AD297" s="93"/>
      <c r="AE297" s="95">
        <v>0.10997945302536501</v>
      </c>
      <c r="AF297" s="95"/>
      <c r="AG297" s="95"/>
      <c r="AH297" s="95"/>
      <c r="AI297" s="95"/>
      <c r="AJ297" s="95"/>
      <c r="AK297" s="95"/>
      <c r="AL297" s="95"/>
    </row>
    <row r="298" spans="2:41" s="1" customFormat="1" ht="10.7" customHeight="1" x14ac:dyDescent="0.15">
      <c r="B298" s="97" t="s">
        <v>1068</v>
      </c>
      <c r="C298" s="97"/>
      <c r="D298" s="102">
        <v>971369046.17999601</v>
      </c>
      <c r="E298" s="102"/>
      <c r="F298" s="102"/>
      <c r="G298" s="102"/>
      <c r="H298" s="102"/>
      <c r="I298" s="102"/>
      <c r="J298" s="102"/>
      <c r="K298" s="102"/>
      <c r="L298" s="102"/>
      <c r="M298" s="102"/>
      <c r="N298" s="95">
        <v>6.3698932998921404E-2</v>
      </c>
      <c r="O298" s="95"/>
      <c r="P298" s="95"/>
      <c r="Q298" s="95"/>
      <c r="R298" s="95"/>
      <c r="S298" s="95"/>
      <c r="T298" s="95"/>
      <c r="U298" s="95"/>
      <c r="V298" s="95"/>
      <c r="W298" s="93">
        <v>19423</v>
      </c>
      <c r="X298" s="93"/>
      <c r="Y298" s="93"/>
      <c r="Z298" s="93"/>
      <c r="AA298" s="93"/>
      <c r="AB298" s="93"/>
      <c r="AC298" s="93"/>
      <c r="AD298" s="93"/>
      <c r="AE298" s="95">
        <v>8.6009458693495799E-2</v>
      </c>
      <c r="AF298" s="95"/>
      <c r="AG298" s="95"/>
      <c r="AH298" s="95"/>
      <c r="AI298" s="95"/>
      <c r="AJ298" s="95"/>
      <c r="AK298" s="95"/>
      <c r="AL298" s="95"/>
    </row>
    <row r="299" spans="2:41" s="1" customFormat="1" ht="10.7" customHeight="1" x14ac:dyDescent="0.15">
      <c r="B299" s="97" t="s">
        <v>1069</v>
      </c>
      <c r="C299" s="97"/>
      <c r="D299" s="102">
        <v>1143298973.0899999</v>
      </c>
      <c r="E299" s="102"/>
      <c r="F299" s="102"/>
      <c r="G299" s="102"/>
      <c r="H299" s="102"/>
      <c r="I299" s="102"/>
      <c r="J299" s="102"/>
      <c r="K299" s="102"/>
      <c r="L299" s="102"/>
      <c r="M299" s="102"/>
      <c r="N299" s="95">
        <v>7.4973487132408201E-2</v>
      </c>
      <c r="O299" s="95"/>
      <c r="P299" s="95"/>
      <c r="Q299" s="95"/>
      <c r="R299" s="95"/>
      <c r="S299" s="95"/>
      <c r="T299" s="95"/>
      <c r="U299" s="95"/>
      <c r="V299" s="95"/>
      <c r="W299" s="93">
        <v>18558</v>
      </c>
      <c r="X299" s="93"/>
      <c r="Y299" s="93"/>
      <c r="Z299" s="93"/>
      <c r="AA299" s="93"/>
      <c r="AB299" s="93"/>
      <c r="AC299" s="93"/>
      <c r="AD299" s="93"/>
      <c r="AE299" s="95">
        <v>8.2179042085872206E-2</v>
      </c>
      <c r="AF299" s="95"/>
      <c r="AG299" s="95"/>
      <c r="AH299" s="95"/>
      <c r="AI299" s="95"/>
      <c r="AJ299" s="95"/>
      <c r="AK299" s="95"/>
      <c r="AL299" s="95"/>
    </row>
    <row r="300" spans="2:41" s="1" customFormat="1" ht="10.7" customHeight="1" x14ac:dyDescent="0.15">
      <c r="B300" s="97" t="s">
        <v>1070</v>
      </c>
      <c r="C300" s="97"/>
      <c r="D300" s="102">
        <v>1502462007.5899999</v>
      </c>
      <c r="E300" s="102"/>
      <c r="F300" s="102"/>
      <c r="G300" s="102"/>
      <c r="H300" s="102"/>
      <c r="I300" s="102"/>
      <c r="J300" s="102"/>
      <c r="K300" s="102"/>
      <c r="L300" s="102"/>
      <c r="M300" s="102"/>
      <c r="N300" s="95">
        <v>9.8526123651222305E-2</v>
      </c>
      <c r="O300" s="95"/>
      <c r="P300" s="95"/>
      <c r="Q300" s="95"/>
      <c r="R300" s="95"/>
      <c r="S300" s="95"/>
      <c r="T300" s="95"/>
      <c r="U300" s="95"/>
      <c r="V300" s="95"/>
      <c r="W300" s="93">
        <v>21315</v>
      </c>
      <c r="X300" s="93"/>
      <c r="Y300" s="93"/>
      <c r="Z300" s="93"/>
      <c r="AA300" s="93"/>
      <c r="AB300" s="93"/>
      <c r="AC300" s="93"/>
      <c r="AD300" s="93"/>
      <c r="AE300" s="95">
        <v>9.4387664730055304E-2</v>
      </c>
      <c r="AF300" s="95"/>
      <c r="AG300" s="95"/>
      <c r="AH300" s="95"/>
      <c r="AI300" s="95"/>
      <c r="AJ300" s="95"/>
      <c r="AK300" s="95"/>
      <c r="AL300" s="95"/>
    </row>
    <row r="301" spans="2:41" s="1" customFormat="1" ht="10.7" customHeight="1" x14ac:dyDescent="0.15">
      <c r="B301" s="97" t="s">
        <v>1071</v>
      </c>
      <c r="C301" s="97"/>
      <c r="D301" s="102">
        <v>1230617560.3199999</v>
      </c>
      <c r="E301" s="102"/>
      <c r="F301" s="102"/>
      <c r="G301" s="102"/>
      <c r="H301" s="102"/>
      <c r="I301" s="102"/>
      <c r="J301" s="102"/>
      <c r="K301" s="102"/>
      <c r="L301" s="102"/>
      <c r="M301" s="102"/>
      <c r="N301" s="95">
        <v>8.0699530039990697E-2</v>
      </c>
      <c r="O301" s="95"/>
      <c r="P301" s="95"/>
      <c r="Q301" s="95"/>
      <c r="R301" s="95"/>
      <c r="S301" s="95"/>
      <c r="T301" s="95"/>
      <c r="U301" s="95"/>
      <c r="V301" s="95"/>
      <c r="W301" s="93">
        <v>15842</v>
      </c>
      <c r="X301" s="93"/>
      <c r="Y301" s="93"/>
      <c r="Z301" s="93"/>
      <c r="AA301" s="93"/>
      <c r="AB301" s="93"/>
      <c r="AC301" s="93"/>
      <c r="AD301" s="93"/>
      <c r="AE301" s="95">
        <v>7.0151976760663204E-2</v>
      </c>
      <c r="AF301" s="95"/>
      <c r="AG301" s="95"/>
      <c r="AH301" s="95"/>
      <c r="AI301" s="95"/>
      <c r="AJ301" s="95"/>
      <c r="AK301" s="95"/>
      <c r="AL301" s="95"/>
    </row>
    <row r="302" spans="2:41" s="1" customFormat="1" ht="10.7" customHeight="1" x14ac:dyDescent="0.15">
      <c r="B302" s="97" t="s">
        <v>1072</v>
      </c>
      <c r="C302" s="97"/>
      <c r="D302" s="102">
        <v>1542441882.2100101</v>
      </c>
      <c r="E302" s="102"/>
      <c r="F302" s="102"/>
      <c r="G302" s="102"/>
      <c r="H302" s="102"/>
      <c r="I302" s="102"/>
      <c r="J302" s="102"/>
      <c r="K302" s="102"/>
      <c r="L302" s="102"/>
      <c r="M302" s="102"/>
      <c r="N302" s="95">
        <v>0.101147861871871</v>
      </c>
      <c r="O302" s="95"/>
      <c r="P302" s="95"/>
      <c r="Q302" s="95"/>
      <c r="R302" s="95"/>
      <c r="S302" s="95"/>
      <c r="T302" s="95"/>
      <c r="U302" s="95"/>
      <c r="V302" s="95"/>
      <c r="W302" s="93">
        <v>18117</v>
      </c>
      <c r="X302" s="93"/>
      <c r="Y302" s="93"/>
      <c r="Z302" s="93"/>
      <c r="AA302" s="93"/>
      <c r="AB302" s="93"/>
      <c r="AC302" s="93"/>
      <c r="AD302" s="93"/>
      <c r="AE302" s="95">
        <v>8.0226193850077898E-2</v>
      </c>
      <c r="AF302" s="95"/>
      <c r="AG302" s="95"/>
      <c r="AH302" s="95"/>
      <c r="AI302" s="95"/>
      <c r="AJ302" s="95"/>
      <c r="AK302" s="95"/>
      <c r="AL302" s="95"/>
    </row>
    <row r="303" spans="2:41" s="1" customFormat="1" ht="10.7" customHeight="1" x14ac:dyDescent="0.15">
      <c r="B303" s="97" t="s">
        <v>1073</v>
      </c>
      <c r="C303" s="97"/>
      <c r="D303" s="102">
        <v>2289054491.52</v>
      </c>
      <c r="E303" s="102"/>
      <c r="F303" s="102"/>
      <c r="G303" s="102"/>
      <c r="H303" s="102"/>
      <c r="I303" s="102"/>
      <c r="J303" s="102"/>
      <c r="K303" s="102"/>
      <c r="L303" s="102"/>
      <c r="M303" s="102"/>
      <c r="N303" s="95">
        <v>0.15010806578573399</v>
      </c>
      <c r="O303" s="95"/>
      <c r="P303" s="95"/>
      <c r="Q303" s="95"/>
      <c r="R303" s="95"/>
      <c r="S303" s="95"/>
      <c r="T303" s="95"/>
      <c r="U303" s="95"/>
      <c r="V303" s="95"/>
      <c r="W303" s="93">
        <v>24498</v>
      </c>
      <c r="X303" s="93"/>
      <c r="Y303" s="93"/>
      <c r="Z303" s="93"/>
      <c r="AA303" s="93"/>
      <c r="AB303" s="93"/>
      <c r="AC303" s="93"/>
      <c r="AD303" s="93"/>
      <c r="AE303" s="95">
        <v>0.108482712200652</v>
      </c>
      <c r="AF303" s="95"/>
      <c r="AG303" s="95"/>
      <c r="AH303" s="95"/>
      <c r="AI303" s="95"/>
      <c r="AJ303" s="95"/>
      <c r="AK303" s="95"/>
      <c r="AL303" s="95"/>
    </row>
    <row r="304" spans="2:41" s="1" customFormat="1" ht="10.7" customHeight="1" x14ac:dyDescent="0.15">
      <c r="B304" s="97" t="s">
        <v>1074</v>
      </c>
      <c r="C304" s="97"/>
      <c r="D304" s="102">
        <v>1041779651.72</v>
      </c>
      <c r="E304" s="102"/>
      <c r="F304" s="102"/>
      <c r="G304" s="102"/>
      <c r="H304" s="102"/>
      <c r="I304" s="102"/>
      <c r="J304" s="102"/>
      <c r="K304" s="102"/>
      <c r="L304" s="102"/>
      <c r="M304" s="102"/>
      <c r="N304" s="95">
        <v>6.8316210502609998E-2</v>
      </c>
      <c r="O304" s="95"/>
      <c r="P304" s="95"/>
      <c r="Q304" s="95"/>
      <c r="R304" s="95"/>
      <c r="S304" s="95"/>
      <c r="T304" s="95"/>
      <c r="U304" s="95"/>
      <c r="V304" s="95"/>
      <c r="W304" s="93">
        <v>10777</v>
      </c>
      <c r="X304" s="93"/>
      <c r="Y304" s="93"/>
      <c r="Z304" s="93"/>
      <c r="AA304" s="93"/>
      <c r="AB304" s="93"/>
      <c r="AC304" s="93"/>
      <c r="AD304" s="93"/>
      <c r="AE304" s="95">
        <v>4.7723005526427699E-2</v>
      </c>
      <c r="AF304" s="95"/>
      <c r="AG304" s="95"/>
      <c r="AH304" s="95"/>
      <c r="AI304" s="95"/>
      <c r="AJ304" s="95"/>
      <c r="AK304" s="95"/>
      <c r="AL304" s="95"/>
    </row>
    <row r="305" spans="2:41" s="1" customFormat="1" ht="10.7" customHeight="1" x14ac:dyDescent="0.15">
      <c r="B305" s="97" t="s">
        <v>1075</v>
      </c>
      <c r="C305" s="97"/>
      <c r="D305" s="102">
        <v>1556466183.1700001</v>
      </c>
      <c r="E305" s="102"/>
      <c r="F305" s="102"/>
      <c r="G305" s="102"/>
      <c r="H305" s="102"/>
      <c r="I305" s="102"/>
      <c r="J305" s="102"/>
      <c r="K305" s="102"/>
      <c r="L305" s="102"/>
      <c r="M305" s="102"/>
      <c r="N305" s="95">
        <v>0.102067525732605</v>
      </c>
      <c r="O305" s="95"/>
      <c r="P305" s="95"/>
      <c r="Q305" s="95"/>
      <c r="R305" s="95"/>
      <c r="S305" s="95"/>
      <c r="T305" s="95"/>
      <c r="U305" s="95"/>
      <c r="V305" s="95"/>
      <c r="W305" s="93">
        <v>14135</v>
      </c>
      <c r="X305" s="93"/>
      <c r="Y305" s="93"/>
      <c r="Z305" s="93"/>
      <c r="AA305" s="93"/>
      <c r="AB305" s="93"/>
      <c r="AC305" s="93"/>
      <c r="AD305" s="93"/>
      <c r="AE305" s="95">
        <v>6.2592992773133099E-2</v>
      </c>
      <c r="AF305" s="95"/>
      <c r="AG305" s="95"/>
      <c r="AH305" s="95"/>
      <c r="AI305" s="95"/>
      <c r="AJ305" s="95"/>
      <c r="AK305" s="95"/>
      <c r="AL305" s="95"/>
    </row>
    <row r="306" spans="2:41" s="1" customFormat="1" ht="10.7" customHeight="1" x14ac:dyDescent="0.15">
      <c r="B306" s="97" t="s">
        <v>1076</v>
      </c>
      <c r="C306" s="97"/>
      <c r="D306" s="102">
        <v>1475882941.95</v>
      </c>
      <c r="E306" s="102"/>
      <c r="F306" s="102"/>
      <c r="G306" s="102"/>
      <c r="H306" s="102"/>
      <c r="I306" s="102"/>
      <c r="J306" s="102"/>
      <c r="K306" s="102"/>
      <c r="L306" s="102"/>
      <c r="M306" s="102"/>
      <c r="N306" s="95">
        <v>9.6783162901099298E-2</v>
      </c>
      <c r="O306" s="95"/>
      <c r="P306" s="95"/>
      <c r="Q306" s="95"/>
      <c r="R306" s="95"/>
      <c r="S306" s="95"/>
      <c r="T306" s="95"/>
      <c r="U306" s="95"/>
      <c r="V306" s="95"/>
      <c r="W306" s="93">
        <v>10931</v>
      </c>
      <c r="X306" s="93"/>
      <c r="Y306" s="93"/>
      <c r="Z306" s="93"/>
      <c r="AA306" s="93"/>
      <c r="AB306" s="93"/>
      <c r="AC306" s="93"/>
      <c r="AD306" s="93"/>
      <c r="AE306" s="95">
        <v>4.8404952529403397E-2</v>
      </c>
      <c r="AF306" s="95"/>
      <c r="AG306" s="95"/>
      <c r="AH306" s="95"/>
      <c r="AI306" s="95"/>
      <c r="AJ306" s="95"/>
      <c r="AK306" s="95"/>
      <c r="AL306" s="95"/>
    </row>
    <row r="307" spans="2:41" s="1" customFormat="1" ht="10.7" customHeight="1" x14ac:dyDescent="0.15">
      <c r="B307" s="97" t="s">
        <v>1077</v>
      </c>
      <c r="C307" s="97"/>
      <c r="D307" s="102">
        <v>37649761.539999999</v>
      </c>
      <c r="E307" s="102"/>
      <c r="F307" s="102"/>
      <c r="G307" s="102"/>
      <c r="H307" s="102"/>
      <c r="I307" s="102"/>
      <c r="J307" s="102"/>
      <c r="K307" s="102"/>
      <c r="L307" s="102"/>
      <c r="M307" s="102"/>
      <c r="N307" s="95">
        <v>2.46893767841706E-3</v>
      </c>
      <c r="O307" s="95"/>
      <c r="P307" s="95"/>
      <c r="Q307" s="95"/>
      <c r="R307" s="95"/>
      <c r="S307" s="95"/>
      <c r="T307" s="95"/>
      <c r="U307" s="95"/>
      <c r="V307" s="95"/>
      <c r="W307" s="93">
        <v>314</v>
      </c>
      <c r="X307" s="93"/>
      <c r="Y307" s="93"/>
      <c r="Z307" s="93"/>
      <c r="AA307" s="93"/>
      <c r="AB307" s="93"/>
      <c r="AC307" s="93"/>
      <c r="AD307" s="93"/>
      <c r="AE307" s="95">
        <v>1.39046336970384E-3</v>
      </c>
      <c r="AF307" s="95"/>
      <c r="AG307" s="95"/>
      <c r="AH307" s="95"/>
      <c r="AI307" s="95"/>
      <c r="AJ307" s="95"/>
      <c r="AK307" s="95"/>
      <c r="AL307" s="95"/>
    </row>
    <row r="308" spans="2:41" s="1" customFormat="1" ht="10.7" customHeight="1" x14ac:dyDescent="0.15">
      <c r="B308" s="97" t="s">
        <v>1078</v>
      </c>
      <c r="C308" s="97"/>
      <c r="D308" s="102">
        <v>13885118.83</v>
      </c>
      <c r="E308" s="102"/>
      <c r="F308" s="102"/>
      <c r="G308" s="102"/>
      <c r="H308" s="102"/>
      <c r="I308" s="102"/>
      <c r="J308" s="102"/>
      <c r="K308" s="102"/>
      <c r="L308" s="102"/>
      <c r="M308" s="102"/>
      <c r="N308" s="95">
        <v>9.1053679084431005E-4</v>
      </c>
      <c r="O308" s="95"/>
      <c r="P308" s="95"/>
      <c r="Q308" s="95"/>
      <c r="R308" s="95"/>
      <c r="S308" s="95"/>
      <c r="T308" s="95"/>
      <c r="U308" s="95"/>
      <c r="V308" s="95"/>
      <c r="W308" s="93">
        <v>132</v>
      </c>
      <c r="X308" s="93"/>
      <c r="Y308" s="93"/>
      <c r="Z308" s="93"/>
      <c r="AA308" s="93"/>
      <c r="AB308" s="93"/>
      <c r="AC308" s="93"/>
      <c r="AD308" s="93"/>
      <c r="AE308" s="95">
        <v>5.8452600255065905E-4</v>
      </c>
      <c r="AF308" s="95"/>
      <c r="AG308" s="95"/>
      <c r="AH308" s="95"/>
      <c r="AI308" s="95"/>
      <c r="AJ308" s="95"/>
      <c r="AK308" s="95"/>
      <c r="AL308" s="95"/>
    </row>
    <row r="309" spans="2:41" s="1" customFormat="1" ht="10.7" customHeight="1" x14ac:dyDescent="0.15">
      <c r="B309" s="97" t="s">
        <v>1079</v>
      </c>
      <c r="C309" s="97"/>
      <c r="D309" s="102">
        <v>1898822.9</v>
      </c>
      <c r="E309" s="102"/>
      <c r="F309" s="102"/>
      <c r="G309" s="102"/>
      <c r="H309" s="102"/>
      <c r="I309" s="102"/>
      <c r="J309" s="102"/>
      <c r="K309" s="102"/>
      <c r="L309" s="102"/>
      <c r="M309" s="102"/>
      <c r="N309" s="95">
        <v>1.24518063612977E-4</v>
      </c>
      <c r="O309" s="95"/>
      <c r="P309" s="95"/>
      <c r="Q309" s="95"/>
      <c r="R309" s="95"/>
      <c r="S309" s="95"/>
      <c r="T309" s="95"/>
      <c r="U309" s="95"/>
      <c r="V309" s="95"/>
      <c r="W309" s="93">
        <v>15</v>
      </c>
      <c r="X309" s="93"/>
      <c r="Y309" s="93"/>
      <c r="Z309" s="93"/>
      <c r="AA309" s="93"/>
      <c r="AB309" s="93"/>
      <c r="AC309" s="93"/>
      <c r="AD309" s="93"/>
      <c r="AE309" s="95">
        <v>6.6423409380756695E-5</v>
      </c>
      <c r="AF309" s="95"/>
      <c r="AG309" s="95"/>
      <c r="AH309" s="95"/>
      <c r="AI309" s="95"/>
      <c r="AJ309" s="95"/>
      <c r="AK309" s="95"/>
      <c r="AL309" s="95"/>
    </row>
    <row r="310" spans="2:41" s="1" customFormat="1" ht="10.7" customHeight="1" x14ac:dyDescent="0.15">
      <c r="B310" s="97" t="s">
        <v>1080</v>
      </c>
      <c r="C310" s="97"/>
      <c r="D310" s="102">
        <v>564312.71</v>
      </c>
      <c r="E310" s="102"/>
      <c r="F310" s="102"/>
      <c r="G310" s="102"/>
      <c r="H310" s="102"/>
      <c r="I310" s="102"/>
      <c r="J310" s="102"/>
      <c r="K310" s="102"/>
      <c r="L310" s="102"/>
      <c r="M310" s="102"/>
      <c r="N310" s="95">
        <v>3.7005623811147197E-5</v>
      </c>
      <c r="O310" s="95"/>
      <c r="P310" s="95"/>
      <c r="Q310" s="95"/>
      <c r="R310" s="95"/>
      <c r="S310" s="95"/>
      <c r="T310" s="95"/>
      <c r="U310" s="95"/>
      <c r="V310" s="95"/>
      <c r="W310" s="93">
        <v>7</v>
      </c>
      <c r="X310" s="93"/>
      <c r="Y310" s="93"/>
      <c r="Z310" s="93"/>
      <c r="AA310" s="93"/>
      <c r="AB310" s="93"/>
      <c r="AC310" s="93"/>
      <c r="AD310" s="93"/>
      <c r="AE310" s="95">
        <v>3.0997591044353103E-5</v>
      </c>
      <c r="AF310" s="95"/>
      <c r="AG310" s="95"/>
      <c r="AH310" s="95"/>
      <c r="AI310" s="95"/>
      <c r="AJ310" s="95"/>
      <c r="AK310" s="95"/>
      <c r="AL310" s="95"/>
    </row>
    <row r="311" spans="2:41" s="1" customFormat="1" ht="9.6" customHeight="1" x14ac:dyDescent="0.15">
      <c r="B311" s="100"/>
      <c r="C311" s="100"/>
      <c r="D311" s="103">
        <v>15249377037.389999</v>
      </c>
      <c r="E311" s="103"/>
      <c r="F311" s="103"/>
      <c r="G311" s="103"/>
      <c r="H311" s="103"/>
      <c r="I311" s="103"/>
      <c r="J311" s="103"/>
      <c r="K311" s="103"/>
      <c r="L311" s="103"/>
      <c r="M311" s="103"/>
      <c r="N311" s="96">
        <v>1</v>
      </c>
      <c r="O311" s="96"/>
      <c r="P311" s="96"/>
      <c r="Q311" s="96"/>
      <c r="R311" s="96"/>
      <c r="S311" s="96"/>
      <c r="T311" s="96"/>
      <c r="U311" s="96"/>
      <c r="V311" s="96"/>
      <c r="W311" s="94">
        <v>225824</v>
      </c>
      <c r="X311" s="94"/>
      <c r="Y311" s="94"/>
      <c r="Z311" s="94"/>
      <c r="AA311" s="94"/>
      <c r="AB311" s="94"/>
      <c r="AC311" s="94"/>
      <c r="AD311" s="94"/>
      <c r="AE311" s="96">
        <v>1</v>
      </c>
      <c r="AF311" s="96"/>
      <c r="AG311" s="96"/>
      <c r="AH311" s="96"/>
      <c r="AI311" s="96"/>
      <c r="AJ311" s="96"/>
      <c r="AK311" s="96"/>
      <c r="AL311" s="96"/>
    </row>
    <row r="312" spans="2:41" s="1" customFormat="1" ht="9" customHeight="1" x14ac:dyDescent="0.15"/>
    <row r="313" spans="2:41" s="1" customFormat="1" ht="19.149999999999999" customHeight="1" x14ac:dyDescent="0.15">
      <c r="B313" s="73" t="s">
        <v>1196</v>
      </c>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3"/>
      <c r="AL313" s="73"/>
      <c r="AM313" s="73"/>
      <c r="AN313" s="73"/>
      <c r="AO313" s="73"/>
    </row>
    <row r="314" spans="2:41" s="1" customFormat="1" ht="7.9" customHeight="1" x14ac:dyDescent="0.15"/>
    <row r="315" spans="2:41" s="1" customFormat="1" ht="12.2" customHeight="1" x14ac:dyDescent="0.15">
      <c r="B315" s="71" t="s">
        <v>1063</v>
      </c>
      <c r="C315" s="71"/>
      <c r="D315" s="71" t="s">
        <v>1060</v>
      </c>
      <c r="E315" s="71"/>
      <c r="F315" s="71"/>
      <c r="G315" s="71"/>
      <c r="H315" s="71"/>
      <c r="I315" s="71"/>
      <c r="J315" s="71"/>
      <c r="K315" s="71"/>
      <c r="L315" s="71"/>
      <c r="M315" s="71"/>
      <c r="N315" s="71" t="s">
        <v>1061</v>
      </c>
      <c r="O315" s="71"/>
      <c r="P315" s="71"/>
      <c r="Q315" s="71"/>
      <c r="R315" s="71"/>
      <c r="S315" s="71"/>
      <c r="T315" s="71"/>
      <c r="U315" s="71"/>
      <c r="V315" s="71"/>
      <c r="W315" s="71" t="s">
        <v>1062</v>
      </c>
      <c r="X315" s="71"/>
      <c r="Y315" s="71"/>
      <c r="Z315" s="71"/>
      <c r="AA315" s="71"/>
      <c r="AB315" s="71"/>
      <c r="AC315" s="71"/>
      <c r="AD315" s="71"/>
      <c r="AE315" s="71" t="s">
        <v>1061</v>
      </c>
      <c r="AF315" s="71"/>
      <c r="AG315" s="71"/>
      <c r="AH315" s="71"/>
      <c r="AI315" s="71"/>
      <c r="AJ315" s="71"/>
      <c r="AK315" s="71"/>
      <c r="AL315" s="71"/>
      <c r="AM315" s="71"/>
    </row>
    <row r="316" spans="2:41" s="1" customFormat="1" ht="12.2" customHeight="1" x14ac:dyDescent="0.15">
      <c r="B316" s="97" t="s">
        <v>1147</v>
      </c>
      <c r="C316" s="97"/>
      <c r="D316" s="102">
        <v>12742505232.2502</v>
      </c>
      <c r="E316" s="102"/>
      <c r="F316" s="102"/>
      <c r="G316" s="102"/>
      <c r="H316" s="102"/>
      <c r="I316" s="102"/>
      <c r="J316" s="102"/>
      <c r="K316" s="102"/>
      <c r="L316" s="102"/>
      <c r="M316" s="102"/>
      <c r="N316" s="95">
        <v>0.83560824819313195</v>
      </c>
      <c r="O316" s="95"/>
      <c r="P316" s="95"/>
      <c r="Q316" s="95"/>
      <c r="R316" s="95"/>
      <c r="S316" s="95"/>
      <c r="T316" s="95"/>
      <c r="U316" s="95"/>
      <c r="V316" s="95"/>
      <c r="W316" s="93">
        <v>187971</v>
      </c>
      <c r="X316" s="93"/>
      <c r="Y316" s="93"/>
      <c r="Z316" s="93"/>
      <c r="AA316" s="93"/>
      <c r="AB316" s="93"/>
      <c r="AC316" s="93"/>
      <c r="AD316" s="93"/>
      <c r="AE316" s="95">
        <v>0.83237831231401505</v>
      </c>
      <c r="AF316" s="95"/>
      <c r="AG316" s="95"/>
      <c r="AH316" s="95"/>
      <c r="AI316" s="95"/>
      <c r="AJ316" s="95"/>
      <c r="AK316" s="95"/>
      <c r="AL316" s="95"/>
      <c r="AM316" s="95"/>
    </row>
    <row r="317" spans="2:41" s="1" customFormat="1" ht="12.2" customHeight="1" x14ac:dyDescent="0.15">
      <c r="B317" s="97" t="s">
        <v>1180</v>
      </c>
      <c r="C317" s="97"/>
      <c r="D317" s="102">
        <v>1352731581.02002</v>
      </c>
      <c r="E317" s="102"/>
      <c r="F317" s="102"/>
      <c r="G317" s="102"/>
      <c r="H317" s="102"/>
      <c r="I317" s="102"/>
      <c r="J317" s="102"/>
      <c r="K317" s="102"/>
      <c r="L317" s="102"/>
      <c r="M317" s="102"/>
      <c r="N317" s="95">
        <v>8.8707333926050097E-2</v>
      </c>
      <c r="O317" s="95"/>
      <c r="P317" s="95"/>
      <c r="Q317" s="95"/>
      <c r="R317" s="95"/>
      <c r="S317" s="95"/>
      <c r="T317" s="95"/>
      <c r="U317" s="95"/>
      <c r="V317" s="95"/>
      <c r="W317" s="93">
        <v>25040</v>
      </c>
      <c r="X317" s="93"/>
      <c r="Y317" s="93"/>
      <c r="Z317" s="93"/>
      <c r="AA317" s="93"/>
      <c r="AB317" s="93"/>
      <c r="AC317" s="93"/>
      <c r="AD317" s="93"/>
      <c r="AE317" s="95">
        <v>0.110882811392943</v>
      </c>
      <c r="AF317" s="95"/>
      <c r="AG317" s="95"/>
      <c r="AH317" s="95"/>
      <c r="AI317" s="95"/>
      <c r="AJ317" s="95"/>
      <c r="AK317" s="95"/>
      <c r="AL317" s="95"/>
      <c r="AM317" s="95"/>
    </row>
    <row r="318" spans="2:41" s="1" customFormat="1" ht="12.2" customHeight="1" x14ac:dyDescent="0.15">
      <c r="B318" s="97" t="s">
        <v>1065</v>
      </c>
      <c r="C318" s="97"/>
      <c r="D318" s="102">
        <v>334630403.81999999</v>
      </c>
      <c r="E318" s="102"/>
      <c r="F318" s="102"/>
      <c r="G318" s="102"/>
      <c r="H318" s="102"/>
      <c r="I318" s="102"/>
      <c r="J318" s="102"/>
      <c r="K318" s="102"/>
      <c r="L318" s="102"/>
      <c r="M318" s="102"/>
      <c r="N318" s="95">
        <v>2.1943873707071002E-2</v>
      </c>
      <c r="O318" s="95"/>
      <c r="P318" s="95"/>
      <c r="Q318" s="95"/>
      <c r="R318" s="95"/>
      <c r="S318" s="95"/>
      <c r="T318" s="95"/>
      <c r="U318" s="95"/>
      <c r="V318" s="95"/>
      <c r="W318" s="93">
        <v>4074</v>
      </c>
      <c r="X318" s="93"/>
      <c r="Y318" s="93"/>
      <c r="Z318" s="93"/>
      <c r="AA318" s="93"/>
      <c r="AB318" s="93"/>
      <c r="AC318" s="93"/>
      <c r="AD318" s="93"/>
      <c r="AE318" s="95">
        <v>1.80405979878135E-2</v>
      </c>
      <c r="AF318" s="95"/>
      <c r="AG318" s="95"/>
      <c r="AH318" s="95"/>
      <c r="AI318" s="95"/>
      <c r="AJ318" s="95"/>
      <c r="AK318" s="95"/>
      <c r="AL318" s="95"/>
      <c r="AM318" s="95"/>
    </row>
    <row r="319" spans="2:41" s="1" customFormat="1" ht="12.2" customHeight="1" x14ac:dyDescent="0.15">
      <c r="B319" s="97" t="s">
        <v>1066</v>
      </c>
      <c r="C319" s="97"/>
      <c r="D319" s="102">
        <v>258614125.66</v>
      </c>
      <c r="E319" s="102"/>
      <c r="F319" s="102"/>
      <c r="G319" s="102"/>
      <c r="H319" s="102"/>
      <c r="I319" s="102"/>
      <c r="J319" s="102"/>
      <c r="K319" s="102"/>
      <c r="L319" s="102"/>
      <c r="M319" s="102"/>
      <c r="N319" s="95">
        <v>1.69589960970798E-2</v>
      </c>
      <c r="O319" s="95"/>
      <c r="P319" s="95"/>
      <c r="Q319" s="95"/>
      <c r="R319" s="95"/>
      <c r="S319" s="95"/>
      <c r="T319" s="95"/>
      <c r="U319" s="95"/>
      <c r="V319" s="95"/>
      <c r="W319" s="93">
        <v>2990</v>
      </c>
      <c r="X319" s="93"/>
      <c r="Y319" s="93"/>
      <c r="Z319" s="93"/>
      <c r="AA319" s="93"/>
      <c r="AB319" s="93"/>
      <c r="AC319" s="93"/>
      <c r="AD319" s="93"/>
      <c r="AE319" s="95">
        <v>1.32403996032308E-2</v>
      </c>
      <c r="AF319" s="95"/>
      <c r="AG319" s="95"/>
      <c r="AH319" s="95"/>
      <c r="AI319" s="95"/>
      <c r="AJ319" s="95"/>
      <c r="AK319" s="95"/>
      <c r="AL319" s="95"/>
      <c r="AM319" s="95"/>
    </row>
    <row r="320" spans="2:41" s="1" customFormat="1" ht="12.2" customHeight="1" x14ac:dyDescent="0.15">
      <c r="B320" s="97" t="s">
        <v>1067</v>
      </c>
      <c r="C320" s="97"/>
      <c r="D320" s="102">
        <v>133791581.36</v>
      </c>
      <c r="E320" s="102"/>
      <c r="F320" s="102"/>
      <c r="G320" s="102"/>
      <c r="H320" s="102"/>
      <c r="I320" s="102"/>
      <c r="J320" s="102"/>
      <c r="K320" s="102"/>
      <c r="L320" s="102"/>
      <c r="M320" s="102"/>
      <c r="N320" s="95">
        <v>8.7735768505135606E-3</v>
      </c>
      <c r="O320" s="95"/>
      <c r="P320" s="95"/>
      <c r="Q320" s="95"/>
      <c r="R320" s="95"/>
      <c r="S320" s="95"/>
      <c r="T320" s="95"/>
      <c r="U320" s="95"/>
      <c r="V320" s="95"/>
      <c r="W320" s="93">
        <v>1349</v>
      </c>
      <c r="X320" s="93"/>
      <c r="Y320" s="93"/>
      <c r="Z320" s="93"/>
      <c r="AA320" s="93"/>
      <c r="AB320" s="93"/>
      <c r="AC320" s="93"/>
      <c r="AD320" s="93"/>
      <c r="AE320" s="95">
        <v>5.9736786169760497E-3</v>
      </c>
      <c r="AF320" s="95"/>
      <c r="AG320" s="95"/>
      <c r="AH320" s="95"/>
      <c r="AI320" s="95"/>
      <c r="AJ320" s="95"/>
      <c r="AK320" s="95"/>
      <c r="AL320" s="95"/>
      <c r="AM320" s="95"/>
    </row>
    <row r="321" spans="2:39" s="1" customFormat="1" ht="12.2" customHeight="1" x14ac:dyDescent="0.15">
      <c r="B321" s="97" t="s">
        <v>1068</v>
      </c>
      <c r="C321" s="97"/>
      <c r="D321" s="102">
        <v>52806044.5499999</v>
      </c>
      <c r="E321" s="102"/>
      <c r="F321" s="102"/>
      <c r="G321" s="102"/>
      <c r="H321" s="102"/>
      <c r="I321" s="102"/>
      <c r="J321" s="102"/>
      <c r="K321" s="102"/>
      <c r="L321" s="102"/>
      <c r="M321" s="102"/>
      <c r="N321" s="95">
        <v>3.4628329026506299E-3</v>
      </c>
      <c r="O321" s="95"/>
      <c r="P321" s="95"/>
      <c r="Q321" s="95"/>
      <c r="R321" s="95"/>
      <c r="S321" s="95"/>
      <c r="T321" s="95"/>
      <c r="U321" s="95"/>
      <c r="V321" s="95"/>
      <c r="W321" s="93">
        <v>360</v>
      </c>
      <c r="X321" s="93"/>
      <c r="Y321" s="93"/>
      <c r="Z321" s="93"/>
      <c r="AA321" s="93"/>
      <c r="AB321" s="93"/>
      <c r="AC321" s="93"/>
      <c r="AD321" s="93"/>
      <c r="AE321" s="95">
        <v>1.59416182513816E-3</v>
      </c>
      <c r="AF321" s="95"/>
      <c r="AG321" s="95"/>
      <c r="AH321" s="95"/>
      <c r="AI321" s="95"/>
      <c r="AJ321" s="95"/>
      <c r="AK321" s="95"/>
      <c r="AL321" s="95"/>
      <c r="AM321" s="95"/>
    </row>
    <row r="322" spans="2:39" s="1" customFormat="1" ht="12.2" customHeight="1" x14ac:dyDescent="0.15">
      <c r="B322" s="97" t="s">
        <v>1069</v>
      </c>
      <c r="C322" s="97"/>
      <c r="D322" s="102">
        <v>25720644.41</v>
      </c>
      <c r="E322" s="102"/>
      <c r="F322" s="102"/>
      <c r="G322" s="102"/>
      <c r="H322" s="102"/>
      <c r="I322" s="102"/>
      <c r="J322" s="102"/>
      <c r="K322" s="102"/>
      <c r="L322" s="102"/>
      <c r="M322" s="102"/>
      <c r="N322" s="95">
        <v>1.6866685338643699E-3</v>
      </c>
      <c r="O322" s="95"/>
      <c r="P322" s="95"/>
      <c r="Q322" s="95"/>
      <c r="R322" s="95"/>
      <c r="S322" s="95"/>
      <c r="T322" s="95"/>
      <c r="U322" s="95"/>
      <c r="V322" s="95"/>
      <c r="W322" s="93">
        <v>357</v>
      </c>
      <c r="X322" s="93"/>
      <c r="Y322" s="93"/>
      <c r="Z322" s="93"/>
      <c r="AA322" s="93"/>
      <c r="AB322" s="93"/>
      <c r="AC322" s="93"/>
      <c r="AD322" s="93"/>
      <c r="AE322" s="95">
        <v>1.58087714326201E-3</v>
      </c>
      <c r="AF322" s="95"/>
      <c r="AG322" s="95"/>
      <c r="AH322" s="95"/>
      <c r="AI322" s="95"/>
      <c r="AJ322" s="95"/>
      <c r="AK322" s="95"/>
      <c r="AL322" s="95"/>
      <c r="AM322" s="95"/>
    </row>
    <row r="323" spans="2:39" s="1" customFormat="1" ht="12.2" customHeight="1" x14ac:dyDescent="0.15">
      <c r="B323" s="97" t="s">
        <v>1071</v>
      </c>
      <c r="C323" s="97"/>
      <c r="D323" s="102">
        <v>11458768.789999999</v>
      </c>
      <c r="E323" s="102"/>
      <c r="F323" s="102"/>
      <c r="G323" s="102"/>
      <c r="H323" s="102"/>
      <c r="I323" s="102"/>
      <c r="J323" s="102"/>
      <c r="K323" s="102"/>
      <c r="L323" s="102"/>
      <c r="M323" s="102"/>
      <c r="N323" s="95">
        <v>7.51425370485891E-4</v>
      </c>
      <c r="O323" s="95"/>
      <c r="P323" s="95"/>
      <c r="Q323" s="95"/>
      <c r="R323" s="95"/>
      <c r="S323" s="95"/>
      <c r="T323" s="95"/>
      <c r="U323" s="95"/>
      <c r="V323" s="95"/>
      <c r="W323" s="93">
        <v>67</v>
      </c>
      <c r="X323" s="93"/>
      <c r="Y323" s="93"/>
      <c r="Z323" s="93"/>
      <c r="AA323" s="93"/>
      <c r="AB323" s="93"/>
      <c r="AC323" s="93"/>
      <c r="AD323" s="93"/>
      <c r="AE323" s="95">
        <v>2.9669122856738E-4</v>
      </c>
      <c r="AF323" s="95"/>
      <c r="AG323" s="95"/>
      <c r="AH323" s="95"/>
      <c r="AI323" s="95"/>
      <c r="AJ323" s="95"/>
      <c r="AK323" s="95"/>
      <c r="AL323" s="95"/>
      <c r="AM323" s="95"/>
    </row>
    <row r="324" spans="2:39" s="1" customFormat="1" ht="12.2" customHeight="1" x14ac:dyDescent="0.15">
      <c r="B324" s="97" t="s">
        <v>1070</v>
      </c>
      <c r="C324" s="97"/>
      <c r="D324" s="102">
        <v>337118655.52999902</v>
      </c>
      <c r="E324" s="102"/>
      <c r="F324" s="102"/>
      <c r="G324" s="102"/>
      <c r="H324" s="102"/>
      <c r="I324" s="102"/>
      <c r="J324" s="102"/>
      <c r="K324" s="102"/>
      <c r="L324" s="102"/>
      <c r="M324" s="102"/>
      <c r="N324" s="95">
        <v>2.21070444191531E-2</v>
      </c>
      <c r="O324" s="95"/>
      <c r="P324" s="95"/>
      <c r="Q324" s="95"/>
      <c r="R324" s="95"/>
      <c r="S324" s="95"/>
      <c r="T324" s="95"/>
      <c r="U324" s="95"/>
      <c r="V324" s="95"/>
      <c r="W324" s="93">
        <v>3616</v>
      </c>
      <c r="X324" s="93"/>
      <c r="Y324" s="93"/>
      <c r="Z324" s="93"/>
      <c r="AA324" s="93"/>
      <c r="AB324" s="93"/>
      <c r="AC324" s="93"/>
      <c r="AD324" s="93"/>
      <c r="AE324" s="95">
        <v>1.6012469888054399E-2</v>
      </c>
      <c r="AF324" s="95"/>
      <c r="AG324" s="95"/>
      <c r="AH324" s="95"/>
      <c r="AI324" s="95"/>
      <c r="AJ324" s="95"/>
      <c r="AK324" s="95"/>
      <c r="AL324" s="95"/>
      <c r="AM324" s="95"/>
    </row>
    <row r="325" spans="2:39" s="1" customFormat="1" ht="9.6" customHeight="1" x14ac:dyDescent="0.15">
      <c r="B325" s="100"/>
      <c r="C325" s="100"/>
      <c r="D325" s="103">
        <v>15249377037.3902</v>
      </c>
      <c r="E325" s="103"/>
      <c r="F325" s="103"/>
      <c r="G325" s="103"/>
      <c r="H325" s="103"/>
      <c r="I325" s="103"/>
      <c r="J325" s="103"/>
      <c r="K325" s="103"/>
      <c r="L325" s="103"/>
      <c r="M325" s="103"/>
      <c r="N325" s="96">
        <v>1</v>
      </c>
      <c r="O325" s="96"/>
      <c r="P325" s="96"/>
      <c r="Q325" s="96"/>
      <c r="R325" s="96"/>
      <c r="S325" s="96"/>
      <c r="T325" s="96"/>
      <c r="U325" s="96"/>
      <c r="V325" s="96"/>
      <c r="W325" s="94">
        <v>225824</v>
      </c>
      <c r="X325" s="94"/>
      <c r="Y325" s="94"/>
      <c r="Z325" s="94"/>
      <c r="AA325" s="94"/>
      <c r="AB325" s="94"/>
      <c r="AC325" s="94"/>
      <c r="AD325" s="94"/>
      <c r="AE325" s="96">
        <v>1</v>
      </c>
      <c r="AF325" s="96"/>
      <c r="AG325" s="96"/>
      <c r="AH325" s="96"/>
      <c r="AI325" s="96"/>
      <c r="AJ325" s="96"/>
      <c r="AK325" s="96"/>
      <c r="AL325" s="96"/>
      <c r="AM325" s="96"/>
    </row>
    <row r="326" spans="2:39" s="1" customFormat="1" ht="28.7" customHeight="1" x14ac:dyDescent="0.15"/>
  </sheetData>
  <mergeCells count="1345">
    <mergeCell ref="W316:AD316"/>
    <mergeCell ref="W317:AD317"/>
    <mergeCell ref="W318:AD318"/>
    <mergeCell ref="W319:AD319"/>
    <mergeCell ref="W320:AD320"/>
    <mergeCell ref="W321:AD321"/>
    <mergeCell ref="W322:AD322"/>
    <mergeCell ref="W323:AD323"/>
    <mergeCell ref="W324:AD324"/>
    <mergeCell ref="W325:AD325"/>
    <mergeCell ref="X240:AF240"/>
    <mergeCell ref="X241:AF241"/>
    <mergeCell ref="X242:AF242"/>
    <mergeCell ref="X243:AF243"/>
    <mergeCell ref="Y220:AG220"/>
    <mergeCell ref="Y221:AG221"/>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W296:AD296"/>
    <mergeCell ref="W297:AD297"/>
    <mergeCell ref="W298:AD298"/>
    <mergeCell ref="W299:AD299"/>
    <mergeCell ref="W300:AD300"/>
    <mergeCell ref="W301:AD301"/>
    <mergeCell ref="W302:AD302"/>
    <mergeCell ref="W303:AD303"/>
    <mergeCell ref="W304:AD304"/>
    <mergeCell ref="W305:AD305"/>
    <mergeCell ref="W306:AD306"/>
    <mergeCell ref="W307:AD307"/>
    <mergeCell ref="W308:AD308"/>
    <mergeCell ref="W309:AD309"/>
    <mergeCell ref="W310:AD310"/>
    <mergeCell ref="W311:AD311"/>
    <mergeCell ref="W315:AD315"/>
    <mergeCell ref="W276:AD276"/>
    <mergeCell ref="W277:AD277"/>
    <mergeCell ref="W278:AD278"/>
    <mergeCell ref="W279:AD279"/>
    <mergeCell ref="W280:AD280"/>
    <mergeCell ref="W281:AD281"/>
    <mergeCell ref="W282:AD282"/>
    <mergeCell ref="W283:AD283"/>
    <mergeCell ref="W284:AD284"/>
    <mergeCell ref="W285:AD285"/>
    <mergeCell ref="W286:AD286"/>
    <mergeCell ref="W287:AD287"/>
    <mergeCell ref="W288:AD288"/>
    <mergeCell ref="W289:AD289"/>
    <mergeCell ref="W293:AD293"/>
    <mergeCell ref="W294:AD294"/>
    <mergeCell ref="W295:AD295"/>
    <mergeCell ref="T95:AB95"/>
    <mergeCell ref="T96:AB96"/>
    <mergeCell ref="V255:AC255"/>
    <mergeCell ref="V256:AC256"/>
    <mergeCell ref="V257:AC257"/>
    <mergeCell ref="V258:AC258"/>
    <mergeCell ref="V259:AC259"/>
    <mergeCell ref="V260:AC260"/>
    <mergeCell ref="V261:AC261"/>
    <mergeCell ref="V262:AC262"/>
    <mergeCell ref="V263:AC263"/>
    <mergeCell ref="V264:AC264"/>
    <mergeCell ref="V265:AC265"/>
    <mergeCell ref="V266:AC266"/>
    <mergeCell ref="V267:AC267"/>
    <mergeCell ref="V268:AC268"/>
    <mergeCell ref="V269:AC269"/>
    <mergeCell ref="W247:AD247"/>
    <mergeCell ref="W248:AD248"/>
    <mergeCell ref="W249:AD249"/>
    <mergeCell ref="W250:AD250"/>
    <mergeCell ref="W251:AD251"/>
    <mergeCell ref="Z212:AG212"/>
    <mergeCell ref="Z213:AG213"/>
    <mergeCell ref="Z214:AG214"/>
    <mergeCell ref="Z215:AG215"/>
    <mergeCell ref="Z216:AG216"/>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92:AB92"/>
    <mergeCell ref="T93:AB93"/>
    <mergeCell ref="T94:AB94"/>
    <mergeCell ref="T58:AB58"/>
    <mergeCell ref="T59:AB59"/>
    <mergeCell ref="T60:AB60"/>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134:AB134"/>
    <mergeCell ref="T135:AB135"/>
    <mergeCell ref="T136:AB136"/>
    <mergeCell ref="T137:AB137"/>
    <mergeCell ref="T138:AB138"/>
    <mergeCell ref="T139:AB139"/>
    <mergeCell ref="T14:AB14"/>
    <mergeCell ref="T140:AB140"/>
    <mergeCell ref="T141:AB141"/>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40:AB40"/>
    <mergeCell ref="T118:AB118"/>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4:AB54"/>
    <mergeCell ref="T55:AB55"/>
    <mergeCell ref="R202:Z202"/>
    <mergeCell ref="R203:Z203"/>
    <mergeCell ref="R204:Z204"/>
    <mergeCell ref="R205:Z205"/>
    <mergeCell ref="R206:Z206"/>
    <mergeCell ref="R207:Z207"/>
    <mergeCell ref="R208:Z208"/>
    <mergeCell ref="S179:AA179"/>
    <mergeCell ref="S180:AA180"/>
    <mergeCell ref="S181:AA181"/>
    <mergeCell ref="S182:AA182"/>
    <mergeCell ref="S183:AA183"/>
    <mergeCell ref="S184:AA184"/>
    <mergeCell ref="S185:AA185"/>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R172:AA172"/>
    <mergeCell ref="R173:AA173"/>
    <mergeCell ref="R174:AA174"/>
    <mergeCell ref="R175:AA175"/>
    <mergeCell ref="R189:Z189"/>
    <mergeCell ref="R190:Z190"/>
    <mergeCell ref="R191:Z191"/>
    <mergeCell ref="R192:Z192"/>
    <mergeCell ref="R193:Z193"/>
    <mergeCell ref="R194:Z194"/>
    <mergeCell ref="R195:Z195"/>
    <mergeCell ref="R196:Z196"/>
    <mergeCell ref="R197:Z197"/>
    <mergeCell ref="R198:Z198"/>
    <mergeCell ref="R199:Z199"/>
    <mergeCell ref="R200:Z200"/>
    <mergeCell ref="R201:Z201"/>
    <mergeCell ref="Q212:Y212"/>
    <mergeCell ref="Q213:Y213"/>
    <mergeCell ref="Q214:Y214"/>
    <mergeCell ref="Q215:Y215"/>
    <mergeCell ref="Q216:Y216"/>
    <mergeCell ref="R145:AA145"/>
    <mergeCell ref="R146:AA146"/>
    <mergeCell ref="R147:AA147"/>
    <mergeCell ref="R148:AA148"/>
    <mergeCell ref="R149:AA149"/>
    <mergeCell ref="R150:AA150"/>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R168:AA168"/>
    <mergeCell ref="R169:AA169"/>
    <mergeCell ref="R170:AA170"/>
    <mergeCell ref="R171:AA171"/>
    <mergeCell ref="N318:V318"/>
    <mergeCell ref="N319:V319"/>
    <mergeCell ref="N320:V320"/>
    <mergeCell ref="N321:V321"/>
    <mergeCell ref="N322:V322"/>
    <mergeCell ref="N323:V323"/>
    <mergeCell ref="N324:V324"/>
    <mergeCell ref="N325:V325"/>
    <mergeCell ref="O240:W240"/>
    <mergeCell ref="O241:W241"/>
    <mergeCell ref="O242:W242"/>
    <mergeCell ref="O243:W243"/>
    <mergeCell ref="P220:X220"/>
    <mergeCell ref="P221:X221"/>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V270:AC270"/>
    <mergeCell ref="W274:AD274"/>
    <mergeCell ref="W275:AD275"/>
    <mergeCell ref="N298:V298"/>
    <mergeCell ref="N299:V29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5:V315"/>
    <mergeCell ref="N316:V316"/>
    <mergeCell ref="N317:V317"/>
    <mergeCell ref="M270:U270"/>
    <mergeCell ref="N247:V247"/>
    <mergeCell ref="N248:V248"/>
    <mergeCell ref="N249:V249"/>
    <mergeCell ref="N250:V250"/>
    <mergeCell ref="N251:V251"/>
    <mergeCell ref="N274:V274"/>
    <mergeCell ref="N275:V275"/>
    <mergeCell ref="N276:V276"/>
    <mergeCell ref="N277:V277"/>
    <mergeCell ref="N278:V278"/>
    <mergeCell ref="N279:V279"/>
    <mergeCell ref="N280:V280"/>
    <mergeCell ref="N281:V281"/>
    <mergeCell ref="N282:V282"/>
    <mergeCell ref="N283:V283"/>
    <mergeCell ref="N284:V284"/>
    <mergeCell ref="J173:Q173"/>
    <mergeCell ref="J174:Q174"/>
    <mergeCell ref="J175:Q175"/>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J44:S44"/>
    <mergeCell ref="J45:S45"/>
    <mergeCell ref="J46:S46"/>
    <mergeCell ref="J47:S47"/>
    <mergeCell ref="J48:S48"/>
    <mergeCell ref="J49:S49"/>
    <mergeCell ref="J158:Q158"/>
    <mergeCell ref="J159:Q159"/>
    <mergeCell ref="J16:S16"/>
    <mergeCell ref="J160:Q160"/>
    <mergeCell ref="J161:Q161"/>
    <mergeCell ref="J162:Q162"/>
    <mergeCell ref="J163:Q163"/>
    <mergeCell ref="J164:Q164"/>
    <mergeCell ref="J165:Q165"/>
    <mergeCell ref="J166:Q166"/>
    <mergeCell ref="J167:Q167"/>
    <mergeCell ref="J168:Q168"/>
    <mergeCell ref="J169:Q169"/>
    <mergeCell ref="J17:S17"/>
    <mergeCell ref="J170:Q170"/>
    <mergeCell ref="J171:Q171"/>
    <mergeCell ref="J172:Q172"/>
    <mergeCell ref="J50:S50"/>
    <mergeCell ref="J51:S51"/>
    <mergeCell ref="J52:S52"/>
    <mergeCell ref="J53:S53"/>
    <mergeCell ref="J54:S54"/>
    <mergeCell ref="J55:S55"/>
    <mergeCell ref="J56:S56"/>
    <mergeCell ref="J57:S57"/>
    <mergeCell ref="J58:S58"/>
    <mergeCell ref="J59:S59"/>
    <mergeCell ref="J60:S60"/>
    <mergeCell ref="K64:S64"/>
    <mergeCell ref="K65:S65"/>
    <mergeCell ref="K66:S66"/>
    <mergeCell ref="K67:S67"/>
    <mergeCell ref="H208:Q208"/>
    <mergeCell ref="I179:R179"/>
    <mergeCell ref="I180:R180"/>
    <mergeCell ref="I181:R181"/>
    <mergeCell ref="I182:R182"/>
    <mergeCell ref="I183:R183"/>
    <mergeCell ref="I184:R184"/>
    <mergeCell ref="I185:R185"/>
    <mergeCell ref="J100:S100"/>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J116:S116"/>
    <mergeCell ref="J117:S117"/>
    <mergeCell ref="J118:S118"/>
    <mergeCell ref="J119:S119"/>
    <mergeCell ref="J120:S120"/>
    <mergeCell ref="J121:S121"/>
    <mergeCell ref="J122:S122"/>
    <mergeCell ref="J123:S123"/>
    <mergeCell ref="D319:M319"/>
    <mergeCell ref="D320:M320"/>
    <mergeCell ref="D321:M321"/>
    <mergeCell ref="D322:M322"/>
    <mergeCell ref="D323:M323"/>
    <mergeCell ref="D324:M324"/>
    <mergeCell ref="D325:M325"/>
    <mergeCell ref="E240:N240"/>
    <mergeCell ref="E241:N241"/>
    <mergeCell ref="E242:N242"/>
    <mergeCell ref="E243:N243"/>
    <mergeCell ref="F220:O220"/>
    <mergeCell ref="F221:O221"/>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M255:U255"/>
    <mergeCell ref="M256:U256"/>
    <mergeCell ref="M257:U257"/>
    <mergeCell ref="M258:U25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5:M315"/>
    <mergeCell ref="D316:M316"/>
    <mergeCell ref="D317:M317"/>
    <mergeCell ref="D318:M318"/>
    <mergeCell ref="D274:M274"/>
    <mergeCell ref="D275:M275"/>
    <mergeCell ref="D276:M276"/>
    <mergeCell ref="D277:M277"/>
    <mergeCell ref="D278:M278"/>
    <mergeCell ref="D279:M279"/>
    <mergeCell ref="D280:M280"/>
    <mergeCell ref="D281:M281"/>
    <mergeCell ref="D282:M282"/>
    <mergeCell ref="D283:M283"/>
    <mergeCell ref="D284:M284"/>
    <mergeCell ref="D285:M285"/>
    <mergeCell ref="D286:M286"/>
    <mergeCell ref="D287:M287"/>
    <mergeCell ref="D288:M288"/>
    <mergeCell ref="D289:M289"/>
    <mergeCell ref="D293:M293"/>
    <mergeCell ref="C255:L255"/>
    <mergeCell ref="C256:L256"/>
    <mergeCell ref="C257:L257"/>
    <mergeCell ref="C258:L258"/>
    <mergeCell ref="C259:L259"/>
    <mergeCell ref="C260:L260"/>
    <mergeCell ref="C261:L261"/>
    <mergeCell ref="C262:L262"/>
    <mergeCell ref="C263:L263"/>
    <mergeCell ref="C264:L264"/>
    <mergeCell ref="C265:L265"/>
    <mergeCell ref="C266:L266"/>
    <mergeCell ref="C267:L267"/>
    <mergeCell ref="C268:L268"/>
    <mergeCell ref="C269:L269"/>
    <mergeCell ref="C270:L270"/>
    <mergeCell ref="D247:M247"/>
    <mergeCell ref="D248:M248"/>
    <mergeCell ref="D249:M249"/>
    <mergeCell ref="D250:M250"/>
    <mergeCell ref="D251:M251"/>
    <mergeCell ref="M259:U259"/>
    <mergeCell ref="M260:U260"/>
    <mergeCell ref="M261:U261"/>
    <mergeCell ref="M262:U262"/>
    <mergeCell ref="M263:U263"/>
    <mergeCell ref="M264:U264"/>
    <mergeCell ref="M265:U265"/>
    <mergeCell ref="M266:U266"/>
    <mergeCell ref="M267:U267"/>
    <mergeCell ref="M268:U268"/>
    <mergeCell ref="M269:U269"/>
    <mergeCell ref="B316:C316"/>
    <mergeCell ref="B317:C317"/>
    <mergeCell ref="B318:C318"/>
    <mergeCell ref="B319:C319"/>
    <mergeCell ref="B32:I32"/>
    <mergeCell ref="B320:C320"/>
    <mergeCell ref="B321:C321"/>
    <mergeCell ref="B322:C322"/>
    <mergeCell ref="B323:C323"/>
    <mergeCell ref="B324:C324"/>
    <mergeCell ref="B325:C325"/>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299:C299"/>
    <mergeCell ref="B30:I30"/>
    <mergeCell ref="B300:C300"/>
    <mergeCell ref="B301:C301"/>
    <mergeCell ref="B302:C302"/>
    <mergeCell ref="B303:C303"/>
    <mergeCell ref="B304:C304"/>
    <mergeCell ref="B305:C305"/>
    <mergeCell ref="B306:C306"/>
    <mergeCell ref="B307:C307"/>
    <mergeCell ref="B308:C308"/>
    <mergeCell ref="B309:C309"/>
    <mergeCell ref="B31:I31"/>
    <mergeCell ref="B310:C310"/>
    <mergeCell ref="B311:C311"/>
    <mergeCell ref="B313:AO313"/>
    <mergeCell ref="B315:C315"/>
    <mergeCell ref="B54:I54"/>
    <mergeCell ref="B55:I55"/>
    <mergeCell ref="B56:I56"/>
    <mergeCell ref="B57:I57"/>
    <mergeCell ref="B58:I58"/>
    <mergeCell ref="B59:I59"/>
    <mergeCell ref="B60:I60"/>
    <mergeCell ref="B62:AO62"/>
    <mergeCell ref="B64:J64"/>
    <mergeCell ref="B65:J65"/>
    <mergeCell ref="B66:J66"/>
    <mergeCell ref="B67:J67"/>
    <mergeCell ref="B68:J68"/>
    <mergeCell ref="B69:J69"/>
    <mergeCell ref="B70:J70"/>
    <mergeCell ref="B280:C280"/>
    <mergeCell ref="B281:C281"/>
    <mergeCell ref="B282:C282"/>
    <mergeCell ref="B283:C283"/>
    <mergeCell ref="B284:C284"/>
    <mergeCell ref="B285:C285"/>
    <mergeCell ref="B286:C286"/>
    <mergeCell ref="B287:C287"/>
    <mergeCell ref="B288:C288"/>
    <mergeCell ref="B289:C289"/>
    <mergeCell ref="B291:AO291"/>
    <mergeCell ref="B293:C293"/>
    <mergeCell ref="B294:C294"/>
    <mergeCell ref="B295:C295"/>
    <mergeCell ref="B296:C296"/>
    <mergeCell ref="B297:C297"/>
    <mergeCell ref="B298:C298"/>
    <mergeCell ref="D294:M294"/>
    <mergeCell ref="D295:M295"/>
    <mergeCell ref="D296:M296"/>
    <mergeCell ref="D297:M297"/>
    <mergeCell ref="D298:M298"/>
    <mergeCell ref="N285:V285"/>
    <mergeCell ref="N286:V286"/>
    <mergeCell ref="N287:V287"/>
    <mergeCell ref="N288:V288"/>
    <mergeCell ref="N289:V289"/>
    <mergeCell ref="N293:V293"/>
    <mergeCell ref="N294:V294"/>
    <mergeCell ref="N295:V295"/>
    <mergeCell ref="N296:V296"/>
    <mergeCell ref="N297:V297"/>
    <mergeCell ref="B245:AO245"/>
    <mergeCell ref="B247:C247"/>
    <mergeCell ref="B248:C248"/>
    <mergeCell ref="B249:C249"/>
    <mergeCell ref="B25:I25"/>
    <mergeCell ref="B250:C250"/>
    <mergeCell ref="B251:C251"/>
    <mergeCell ref="B253:AO253"/>
    <mergeCell ref="B26:I26"/>
    <mergeCell ref="B272:AO272"/>
    <mergeCell ref="B274:C274"/>
    <mergeCell ref="B275:C275"/>
    <mergeCell ref="B276:C276"/>
    <mergeCell ref="B277:C277"/>
    <mergeCell ref="B278:C278"/>
    <mergeCell ref="B279:C279"/>
    <mergeCell ref="B28:AO28"/>
    <mergeCell ref="B71:J71"/>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227:E227"/>
    <mergeCell ref="B228:E228"/>
    <mergeCell ref="B229:E229"/>
    <mergeCell ref="B23:I23"/>
    <mergeCell ref="B230:E230"/>
    <mergeCell ref="B231:E231"/>
    <mergeCell ref="B232:E232"/>
    <mergeCell ref="B233:E233"/>
    <mergeCell ref="B234:E234"/>
    <mergeCell ref="B235:E235"/>
    <mergeCell ref="B236:E236"/>
    <mergeCell ref="B238:AO238"/>
    <mergeCell ref="B24:I24"/>
    <mergeCell ref="B240:D240"/>
    <mergeCell ref="B241:D241"/>
    <mergeCell ref="B242:D242"/>
    <mergeCell ref="B243:D243"/>
    <mergeCell ref="B86:J86"/>
    <mergeCell ref="B87:J87"/>
    <mergeCell ref="B88:J88"/>
    <mergeCell ref="B89:J89"/>
    <mergeCell ref="B90:J90"/>
    <mergeCell ref="B91:J91"/>
    <mergeCell ref="B92:J92"/>
    <mergeCell ref="B93:J93"/>
    <mergeCell ref="B94:J94"/>
    <mergeCell ref="B95:J95"/>
    <mergeCell ref="B96:J96"/>
    <mergeCell ref="B98:AO98"/>
    <mergeCell ref="G212:P212"/>
    <mergeCell ref="G213:P213"/>
    <mergeCell ref="G214:P214"/>
    <mergeCell ref="B208:G208"/>
    <mergeCell ref="B21:I21"/>
    <mergeCell ref="B210:AO210"/>
    <mergeCell ref="B212:F212"/>
    <mergeCell ref="B213:F213"/>
    <mergeCell ref="B214:F214"/>
    <mergeCell ref="B215:F215"/>
    <mergeCell ref="B216:F216"/>
    <mergeCell ref="B218:AO218"/>
    <mergeCell ref="B22:I22"/>
    <mergeCell ref="B220:E220"/>
    <mergeCell ref="B221:E221"/>
    <mergeCell ref="B222:E222"/>
    <mergeCell ref="B223:E223"/>
    <mergeCell ref="B224:E224"/>
    <mergeCell ref="B225:E225"/>
    <mergeCell ref="B226:E226"/>
    <mergeCell ref="G215:P215"/>
    <mergeCell ref="G216:P216"/>
    <mergeCell ref="H189:Q189"/>
    <mergeCell ref="H190:Q190"/>
    <mergeCell ref="H191:Q191"/>
    <mergeCell ref="H192:Q192"/>
    <mergeCell ref="H193:Q193"/>
    <mergeCell ref="H194:Q194"/>
    <mergeCell ref="H195:Q195"/>
    <mergeCell ref="H196:Q196"/>
    <mergeCell ref="H197:Q197"/>
    <mergeCell ref="H198:Q198"/>
    <mergeCell ref="H199:Q199"/>
    <mergeCell ref="H200:Q200"/>
    <mergeCell ref="H201:Q201"/>
    <mergeCell ref="B192:G192"/>
    <mergeCell ref="B193:G193"/>
    <mergeCell ref="B194:G194"/>
    <mergeCell ref="B195:G195"/>
    <mergeCell ref="B196:G196"/>
    <mergeCell ref="B197:G197"/>
    <mergeCell ref="B198:G198"/>
    <mergeCell ref="B199:G199"/>
    <mergeCell ref="B20:I20"/>
    <mergeCell ref="B200:G200"/>
    <mergeCell ref="B201:G201"/>
    <mergeCell ref="B202:G202"/>
    <mergeCell ref="B203:G203"/>
    <mergeCell ref="B204:G204"/>
    <mergeCell ref="B205:G205"/>
    <mergeCell ref="B206:G206"/>
    <mergeCell ref="B207:G207"/>
    <mergeCell ref="H202:Q202"/>
    <mergeCell ref="H203:Q203"/>
    <mergeCell ref="H204:Q204"/>
    <mergeCell ref="H205:Q205"/>
    <mergeCell ref="H206:Q206"/>
    <mergeCell ref="H207:Q207"/>
    <mergeCell ref="J124:S124"/>
    <mergeCell ref="J125:S125"/>
    <mergeCell ref="J126:S126"/>
    <mergeCell ref="J127:S127"/>
    <mergeCell ref="J128:S128"/>
    <mergeCell ref="J129:S129"/>
    <mergeCell ref="J130:S130"/>
    <mergeCell ref="J131:S131"/>
    <mergeCell ref="J132:S132"/>
    <mergeCell ref="B173:I173"/>
    <mergeCell ref="B174:I174"/>
    <mergeCell ref="B175:I175"/>
    <mergeCell ref="B177:AO177"/>
    <mergeCell ref="B179:H179"/>
    <mergeCell ref="B18:I18"/>
    <mergeCell ref="B180:H180"/>
    <mergeCell ref="B181:H181"/>
    <mergeCell ref="B182:H182"/>
    <mergeCell ref="B183:H183"/>
    <mergeCell ref="B184:H184"/>
    <mergeCell ref="B185:H185"/>
    <mergeCell ref="B187:AO187"/>
    <mergeCell ref="B189:G189"/>
    <mergeCell ref="B19:I19"/>
    <mergeCell ref="B190:G190"/>
    <mergeCell ref="B191:G191"/>
    <mergeCell ref="J133:S133"/>
    <mergeCell ref="J134:S134"/>
    <mergeCell ref="J135:S135"/>
    <mergeCell ref="J136:S136"/>
    <mergeCell ref="J137:S137"/>
    <mergeCell ref="J138:S138"/>
    <mergeCell ref="J139:S139"/>
    <mergeCell ref="J140:S140"/>
    <mergeCell ref="J141:S141"/>
    <mergeCell ref="J145:Q145"/>
    <mergeCell ref="J146:Q146"/>
    <mergeCell ref="J147:Q147"/>
    <mergeCell ref="J148:Q148"/>
    <mergeCell ref="J149:Q149"/>
    <mergeCell ref="J150:Q150"/>
    <mergeCell ref="B158:I158"/>
    <mergeCell ref="B159:I159"/>
    <mergeCell ref="B16:I16"/>
    <mergeCell ref="B160:I160"/>
    <mergeCell ref="B161:I161"/>
    <mergeCell ref="B162:I162"/>
    <mergeCell ref="B163:I163"/>
    <mergeCell ref="B164:I164"/>
    <mergeCell ref="B165:I165"/>
    <mergeCell ref="B166:I166"/>
    <mergeCell ref="B167:I167"/>
    <mergeCell ref="B168:I168"/>
    <mergeCell ref="B169:I169"/>
    <mergeCell ref="B17:I17"/>
    <mergeCell ref="B170:I170"/>
    <mergeCell ref="B171:I171"/>
    <mergeCell ref="B172:I172"/>
    <mergeCell ref="B140:I140"/>
    <mergeCell ref="B141:I141"/>
    <mergeCell ref="B143:AO143"/>
    <mergeCell ref="B145:I145"/>
    <mergeCell ref="B146:I146"/>
    <mergeCell ref="B147:I147"/>
    <mergeCell ref="B148:I148"/>
    <mergeCell ref="B149:I149"/>
    <mergeCell ref="B15:I15"/>
    <mergeCell ref="B150:I150"/>
    <mergeCell ref="B151:I151"/>
    <mergeCell ref="B152:I152"/>
    <mergeCell ref="B153:I153"/>
    <mergeCell ref="B154:I154"/>
    <mergeCell ref="B155:I155"/>
    <mergeCell ref="B156:I156"/>
    <mergeCell ref="B157:I157"/>
    <mergeCell ref="J15:S15"/>
    <mergeCell ref="J151:Q151"/>
    <mergeCell ref="J152:Q152"/>
    <mergeCell ref="J153:Q153"/>
    <mergeCell ref="J154:Q154"/>
    <mergeCell ref="J155:Q155"/>
    <mergeCell ref="J156:Q156"/>
    <mergeCell ref="J157:Q157"/>
    <mergeCell ref="K68:S68"/>
    <mergeCell ref="K69:S69"/>
    <mergeCell ref="K70:S70"/>
    <mergeCell ref="K71:S71"/>
    <mergeCell ref="K72:S72"/>
    <mergeCell ref="K73:S73"/>
    <mergeCell ref="K74:S74"/>
    <mergeCell ref="B124:I124"/>
    <mergeCell ref="B125:I125"/>
    <mergeCell ref="B126:I126"/>
    <mergeCell ref="B127:I127"/>
    <mergeCell ref="B128:I128"/>
    <mergeCell ref="B129:I129"/>
    <mergeCell ref="B13:I13"/>
    <mergeCell ref="B130:I130"/>
    <mergeCell ref="B131:I131"/>
    <mergeCell ref="B132:I132"/>
    <mergeCell ref="B133:I133"/>
    <mergeCell ref="B134:I134"/>
    <mergeCell ref="B135:I135"/>
    <mergeCell ref="B136:I136"/>
    <mergeCell ref="B137:I137"/>
    <mergeCell ref="B138:I138"/>
    <mergeCell ref="B139:I139"/>
    <mergeCell ref="B14:I14"/>
    <mergeCell ref="B108:I108"/>
    <mergeCell ref="B109:I109"/>
    <mergeCell ref="B11:AO11"/>
    <mergeCell ref="B110:I110"/>
    <mergeCell ref="B111:I111"/>
    <mergeCell ref="B112:I112"/>
    <mergeCell ref="B113:I113"/>
    <mergeCell ref="B114:I114"/>
    <mergeCell ref="B115:I115"/>
    <mergeCell ref="B116:I116"/>
    <mergeCell ref="B117:I117"/>
    <mergeCell ref="B118:I118"/>
    <mergeCell ref="B119:I119"/>
    <mergeCell ref="B120:I120"/>
    <mergeCell ref="B121:I121"/>
    <mergeCell ref="B122:I122"/>
    <mergeCell ref="B123:I123"/>
    <mergeCell ref="J13:S13"/>
    <mergeCell ref="J14:S14"/>
    <mergeCell ref="K75:S75"/>
    <mergeCell ref="K76:S76"/>
    <mergeCell ref="K77:S77"/>
    <mergeCell ref="K78:S78"/>
    <mergeCell ref="K79:S79"/>
    <mergeCell ref="K80:S80"/>
    <mergeCell ref="K81:S81"/>
    <mergeCell ref="K82:S82"/>
    <mergeCell ref="K83:S83"/>
    <mergeCell ref="K84:S84"/>
    <mergeCell ref="K85:S85"/>
    <mergeCell ref="K86:S86"/>
    <mergeCell ref="K87:S87"/>
    <mergeCell ref="AK53:AL53"/>
    <mergeCell ref="AK54:AL54"/>
    <mergeCell ref="AK55:AL55"/>
    <mergeCell ref="AK56:AL56"/>
    <mergeCell ref="AK57:AL57"/>
    <mergeCell ref="AK58:AL58"/>
    <mergeCell ref="AK59:AL59"/>
    <mergeCell ref="AK60:AL60"/>
    <mergeCell ref="B1:K3"/>
    <mergeCell ref="B100:I100"/>
    <mergeCell ref="B101:I101"/>
    <mergeCell ref="B102:I102"/>
    <mergeCell ref="B103:I103"/>
    <mergeCell ref="B104:I104"/>
    <mergeCell ref="B105:I105"/>
    <mergeCell ref="B106:I106"/>
    <mergeCell ref="B107:I107"/>
    <mergeCell ref="B5:AO5"/>
    <mergeCell ref="B7:J9"/>
    <mergeCell ref="K88:S88"/>
    <mergeCell ref="K89:S89"/>
    <mergeCell ref="K90:S90"/>
    <mergeCell ref="K91:S91"/>
    <mergeCell ref="K92:S92"/>
    <mergeCell ref="K93:S93"/>
    <mergeCell ref="K94:S94"/>
    <mergeCell ref="K95:S95"/>
    <mergeCell ref="K96:S96"/>
    <mergeCell ref="L2:AO2"/>
    <mergeCell ref="L8:T8"/>
    <mergeCell ref="T56:AB56"/>
    <mergeCell ref="T57:AB57"/>
    <mergeCell ref="AJ200:AM200"/>
    <mergeCell ref="AJ201:AM201"/>
    <mergeCell ref="AJ202:AM202"/>
    <mergeCell ref="AJ203:AM203"/>
    <mergeCell ref="AJ204:AM204"/>
    <mergeCell ref="AJ205:AM205"/>
    <mergeCell ref="AJ206:AM206"/>
    <mergeCell ref="AJ207:AM207"/>
    <mergeCell ref="AJ208:AM208"/>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H91:AN91"/>
    <mergeCell ref="AH92:AN92"/>
    <mergeCell ref="AH93:AN93"/>
    <mergeCell ref="AH94:AN94"/>
    <mergeCell ref="AH95:AN95"/>
    <mergeCell ref="AH96:AN96"/>
    <mergeCell ref="AJ189:AM189"/>
    <mergeCell ref="AJ190:AM190"/>
    <mergeCell ref="AJ191:AM191"/>
    <mergeCell ref="AJ192:AM192"/>
    <mergeCell ref="AJ193:AM193"/>
    <mergeCell ref="AJ194:AM194"/>
    <mergeCell ref="AJ195:AM195"/>
    <mergeCell ref="AJ196:AM196"/>
    <mergeCell ref="AJ197:AM197"/>
    <mergeCell ref="AJ198:AM198"/>
    <mergeCell ref="AJ199:AM199"/>
    <mergeCell ref="AH232:AM232"/>
    <mergeCell ref="AH233:AM233"/>
    <mergeCell ref="AH234:AM234"/>
    <mergeCell ref="AH235:AM235"/>
    <mergeCell ref="AH236:AM236"/>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86:AN86"/>
    <mergeCell ref="AH87:AN87"/>
    <mergeCell ref="AH88:AN88"/>
    <mergeCell ref="AH89:AN89"/>
    <mergeCell ref="AH90:AN90"/>
    <mergeCell ref="AH212:AM212"/>
    <mergeCell ref="AH213:AM213"/>
    <mergeCell ref="AH214:AM214"/>
    <mergeCell ref="AH215:AM215"/>
    <mergeCell ref="AH216:AM216"/>
    <mergeCell ref="AH220:AM220"/>
    <mergeCell ref="AH221:AM221"/>
    <mergeCell ref="AH222:AM222"/>
    <mergeCell ref="AH223:AM223"/>
    <mergeCell ref="AH224:AM224"/>
    <mergeCell ref="AH225:AM225"/>
    <mergeCell ref="AH226:AM226"/>
    <mergeCell ref="AH227:AM227"/>
    <mergeCell ref="AH228:AM228"/>
    <mergeCell ref="AH229:AM229"/>
    <mergeCell ref="AH230:AM230"/>
    <mergeCell ref="AH231:AM231"/>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H137:AL137"/>
    <mergeCell ref="AH138:AL138"/>
    <mergeCell ref="AH139:AL139"/>
    <mergeCell ref="AH140:AL140"/>
    <mergeCell ref="AH141:AL141"/>
    <mergeCell ref="AG183:AM183"/>
    <mergeCell ref="AG184:AM184"/>
    <mergeCell ref="AG185:AM185"/>
    <mergeCell ref="AG240:AM240"/>
    <mergeCell ref="AG241:AM241"/>
    <mergeCell ref="AG242:AM242"/>
    <mergeCell ref="AG243:AM243"/>
    <mergeCell ref="AH100:AL100"/>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E311:AL311"/>
    <mergeCell ref="AE315:AM315"/>
    <mergeCell ref="AE316:AM316"/>
    <mergeCell ref="AE317:AM317"/>
    <mergeCell ref="AE318:AM318"/>
    <mergeCell ref="AE319:AM319"/>
    <mergeCell ref="AE320:AM320"/>
    <mergeCell ref="AE321:AM321"/>
    <mergeCell ref="AE322:AM322"/>
    <mergeCell ref="AE323:AM323"/>
    <mergeCell ref="AE324:AM324"/>
    <mergeCell ref="AE325:AM325"/>
    <mergeCell ref="AF145:AM145"/>
    <mergeCell ref="AF146:AM146"/>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E294:AL294"/>
    <mergeCell ref="AE295:AL295"/>
    <mergeCell ref="AE296:AL296"/>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274:AL274"/>
    <mergeCell ref="AE275:AL275"/>
    <mergeCell ref="AE276:AL276"/>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3:AL293"/>
    <mergeCell ref="AD256:AL256"/>
    <mergeCell ref="AD257:AL25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E247:AL247"/>
    <mergeCell ref="AE248:AL248"/>
    <mergeCell ref="AE249:AL249"/>
    <mergeCell ref="AE250:AL250"/>
    <mergeCell ref="AE251:AL251"/>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D255:AL255"/>
    <mergeCell ref="AF165:AM165"/>
    <mergeCell ref="AF166:AM166"/>
    <mergeCell ref="AF167:AM167"/>
    <mergeCell ref="AF168:AM168"/>
    <mergeCell ref="AF169:AM169"/>
    <mergeCell ref="AF170:AM170"/>
    <mergeCell ref="AF171:AM171"/>
    <mergeCell ref="AF172:AM172"/>
    <mergeCell ref="AF173:AM173"/>
    <mergeCell ref="AF174:AM174"/>
    <mergeCell ref="AF175:AM175"/>
    <mergeCell ref="AG179:AM179"/>
    <mergeCell ref="AG180:AM180"/>
    <mergeCell ref="AG181:AM181"/>
    <mergeCell ref="AG182:AM182"/>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80:AG80"/>
    <mergeCell ref="AC139:AG139"/>
    <mergeCell ref="AC14:AK14"/>
    <mergeCell ref="AC140:AG140"/>
    <mergeCell ref="AC141:AG141"/>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45:AJ45"/>
    <mergeCell ref="AC123:AG123"/>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C60:AJ60"/>
    <mergeCell ref="AB174:AE174"/>
    <mergeCell ref="AB175:AE175"/>
    <mergeCell ref="AB179:AF179"/>
    <mergeCell ref="AB180:AF180"/>
    <mergeCell ref="AB181:AF181"/>
    <mergeCell ref="AB182:AF182"/>
    <mergeCell ref="AB183:AF183"/>
    <mergeCell ref="AB184:AF184"/>
    <mergeCell ref="AB185:AF185"/>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A206:AI206"/>
    <mergeCell ref="AA207:AI207"/>
    <mergeCell ref="AA208:AI208"/>
    <mergeCell ref="AB145:AE145"/>
    <mergeCell ref="AB146:AE146"/>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A189:AI189"/>
    <mergeCell ref="AA190:AI190"/>
    <mergeCell ref="AA191:AI191"/>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s>
  <pageMargins left="0.7" right="0.7" top="0.75" bottom="0.75" header="0.3" footer="0.3"/>
  <pageSetup paperSize="9" scale="68" orientation="portrait" r:id="rId1"/>
  <headerFooter alignWithMargins="0">
    <oddFooter>&amp;R&amp;1#&amp;"Calibri"&amp;10&amp;K0000FFClassification : Internal</oddFooter>
  </headerFooter>
  <rowBreaks count="4" manualBreakCount="4">
    <brk id="61" max="40" man="1"/>
    <brk id="142" max="16383" man="1"/>
    <brk id="217" max="40" man="1"/>
    <brk id="31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60" zoomScaleNormal="100" workbookViewId="0">
      <selection activeCell="E3" sqref="E3"/>
    </sheetView>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8" t="s">
        <v>907</v>
      </c>
      <c r="E2" s="68"/>
    </row>
    <row r="3" spans="2:5" s="1" customFormat="1" ht="6.4" customHeight="1" x14ac:dyDescent="0.15">
      <c r="B3" s="62"/>
      <c r="C3" s="62"/>
    </row>
    <row r="4" spans="2:5" s="1" customFormat="1" ht="9.6" customHeight="1" x14ac:dyDescent="0.15"/>
    <row r="5" spans="2:5" s="1" customFormat="1" ht="33" customHeight="1" x14ac:dyDescent="0.15">
      <c r="B5" s="64" t="s">
        <v>1181</v>
      </c>
      <c r="C5" s="64"/>
      <c r="D5" s="64"/>
      <c r="E5" s="64"/>
    </row>
    <row r="6" spans="2:5" s="1" customFormat="1" ht="6.95" customHeight="1" x14ac:dyDescent="0.15"/>
    <row r="7" spans="2:5" s="1" customFormat="1" ht="5.25" customHeight="1" x14ac:dyDescent="0.15">
      <c r="B7" s="57" t="s">
        <v>1053</v>
      </c>
    </row>
    <row r="8" spans="2:5" s="1" customFormat="1" ht="21.4" customHeight="1" x14ac:dyDescent="0.15">
      <c r="B8" s="57"/>
      <c r="D8" s="4">
        <v>44620</v>
      </c>
    </row>
    <row r="9" spans="2:5" s="1" customFormat="1" ht="2.65" customHeight="1" x14ac:dyDescent="0.15">
      <c r="B9" s="57"/>
    </row>
    <row r="10" spans="2:5" s="1" customFormat="1" ht="2.1" customHeight="1" x14ac:dyDescent="0.15"/>
    <row r="11" spans="2:5" s="1" customFormat="1" ht="19.149999999999999" customHeight="1" x14ac:dyDescent="0.15">
      <c r="B11" s="73" t="s">
        <v>1182</v>
      </c>
      <c r="C11" s="73"/>
      <c r="D11" s="73"/>
      <c r="E11" s="73"/>
    </row>
    <row r="12" spans="2:5" s="1" customFormat="1" ht="238.35" customHeight="1" x14ac:dyDescent="0.15"/>
    <row r="13" spans="2:5" s="1" customFormat="1" ht="19.149999999999999" customHeight="1" x14ac:dyDescent="0.15">
      <c r="B13" s="73" t="s">
        <v>1183</v>
      </c>
      <c r="C13" s="73"/>
      <c r="D13" s="73"/>
      <c r="E13" s="73"/>
    </row>
    <row r="14" spans="2:5" s="1" customFormat="1" ht="371.1" customHeight="1" x14ac:dyDescent="0.15"/>
    <row r="15" spans="2:5" s="1" customFormat="1" ht="19.149999999999999" customHeight="1" x14ac:dyDescent="0.15">
      <c r="B15" s="73" t="s">
        <v>1184</v>
      </c>
      <c r="C15" s="73"/>
      <c r="D15" s="73"/>
      <c r="E15" s="73"/>
    </row>
    <row r="16" spans="2:5" s="1" customFormat="1" ht="354.6" customHeight="1" x14ac:dyDescent="0.15"/>
    <row r="17" spans="2:5" s="1" customFormat="1" ht="19.149999999999999" customHeight="1" x14ac:dyDescent="0.15">
      <c r="B17" s="73" t="s">
        <v>1185</v>
      </c>
      <c r="C17" s="73"/>
      <c r="D17" s="73"/>
      <c r="E17" s="73"/>
    </row>
    <row r="18" spans="2:5" s="1" customFormat="1" ht="365.25" customHeight="1" x14ac:dyDescent="0.15"/>
    <row r="19" spans="2:5" s="1" customFormat="1" ht="19.149999999999999" customHeight="1" x14ac:dyDescent="0.15">
      <c r="B19" s="73" t="s">
        <v>1186</v>
      </c>
      <c r="C19" s="73"/>
      <c r="D19" s="73"/>
      <c r="E19" s="73"/>
    </row>
    <row r="20" spans="2:5" s="1" customFormat="1" ht="352.5" customHeight="1" x14ac:dyDescent="0.15"/>
    <row r="21" spans="2:5" s="1" customFormat="1" ht="19.149999999999999" customHeight="1" x14ac:dyDescent="0.15">
      <c r="B21" s="73" t="s">
        <v>1187</v>
      </c>
      <c r="C21" s="73"/>
      <c r="D21" s="73"/>
      <c r="E21" s="73"/>
    </row>
    <row r="22" spans="2:5" s="1" customFormat="1" ht="374.85" customHeight="1" x14ac:dyDescent="0.15"/>
    <row r="23" spans="2:5" s="1" customFormat="1" ht="19.7" customHeight="1" x14ac:dyDescent="0.15">
      <c r="B23" s="73" t="s">
        <v>1188</v>
      </c>
      <c r="C23" s="73"/>
      <c r="D23" s="73"/>
      <c r="E23" s="73"/>
    </row>
    <row r="24" spans="2:5" s="1" customFormat="1" ht="233.65" customHeight="1" x14ac:dyDescent="0.15"/>
    <row r="25" spans="2:5" s="1" customFormat="1" ht="19.149999999999999" customHeight="1" x14ac:dyDescent="0.15">
      <c r="B25" s="73" t="s">
        <v>1189</v>
      </c>
      <c r="C25" s="73"/>
      <c r="D25" s="73"/>
      <c r="E25" s="73"/>
    </row>
    <row r="26" spans="2:5" s="1" customFormat="1" ht="175.9" customHeight="1" x14ac:dyDescent="0.15"/>
    <row r="27" spans="2:5" s="1" customFormat="1" ht="19.149999999999999" customHeight="1" x14ac:dyDescent="0.15">
      <c r="B27" s="73" t="s">
        <v>1190</v>
      </c>
      <c r="C27" s="73"/>
      <c r="D27" s="73"/>
      <c r="E27" s="73"/>
    </row>
    <row r="28" spans="2:5" s="1" customFormat="1" ht="256.5" customHeight="1" x14ac:dyDescent="0.15"/>
    <row r="29" spans="2:5" s="1" customFormat="1" ht="19.149999999999999" customHeight="1" x14ac:dyDescent="0.15">
      <c r="B29" s="73" t="s">
        <v>1191</v>
      </c>
      <c r="C29" s="73"/>
      <c r="D29" s="73"/>
      <c r="E29" s="73"/>
    </row>
    <row r="30" spans="2:5" s="1" customFormat="1" ht="195.2" customHeight="1" x14ac:dyDescent="0.15"/>
    <row r="31" spans="2:5" s="1" customFormat="1" ht="19.149999999999999" customHeight="1" x14ac:dyDescent="0.15">
      <c r="B31" s="73" t="s">
        <v>1192</v>
      </c>
      <c r="C31" s="73"/>
      <c r="D31" s="73"/>
      <c r="E31" s="73"/>
    </row>
    <row r="32" spans="2:5" s="1" customFormat="1" ht="193.15" customHeight="1" x14ac:dyDescent="0.15"/>
    <row r="33" spans="2:5" s="1" customFormat="1" ht="19.149999999999999" customHeight="1" x14ac:dyDescent="0.15">
      <c r="B33" s="73" t="s">
        <v>1193</v>
      </c>
      <c r="C33" s="73"/>
      <c r="D33" s="73"/>
      <c r="E33" s="73"/>
    </row>
    <row r="34" spans="2:5" s="1" customFormat="1" ht="318.39999999999998" customHeight="1" x14ac:dyDescent="0.15"/>
    <row r="35" spans="2:5" s="1" customFormat="1" ht="19.149999999999999" customHeight="1" x14ac:dyDescent="0.15">
      <c r="B35" s="73" t="s">
        <v>1194</v>
      </c>
      <c r="C35" s="73"/>
      <c r="D35" s="73"/>
      <c r="E35" s="73"/>
    </row>
    <row r="36" spans="2:5" s="1" customFormat="1" ht="278.85000000000002" customHeight="1" x14ac:dyDescent="0.15"/>
    <row r="37" spans="2:5" s="1" customFormat="1" ht="19.149999999999999" customHeight="1" x14ac:dyDescent="0.15">
      <c r="B37" s="73" t="s">
        <v>1195</v>
      </c>
      <c r="C37" s="73"/>
      <c r="D37" s="73"/>
      <c r="E37" s="73"/>
    </row>
    <row r="38" spans="2:5" s="1" customFormat="1" ht="409.6" customHeight="1" x14ac:dyDescent="0.15"/>
    <row r="39" spans="2:5" s="1" customFormat="1" ht="1.1499999999999999" customHeight="1" x14ac:dyDescent="0.15">
      <c r="B39" s="73" t="s">
        <v>1196</v>
      </c>
      <c r="C39" s="73"/>
      <c r="D39" s="73"/>
      <c r="E39" s="73"/>
    </row>
    <row r="40" spans="2:5" s="1" customFormat="1" ht="19.149999999999999" customHeight="1" x14ac:dyDescent="0.15">
      <c r="B40" s="73"/>
      <c r="C40" s="73"/>
      <c r="D40" s="73"/>
      <c r="E40" s="73"/>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33" orientation="portrait" r:id="rId1"/>
  <headerFooter alignWithMargins="0">
    <oddFooter>&amp;R&amp;1#&amp;"Calibri"&amp;10&amp;K0000FFClassification : Internal</oddFooter>
  </headerFooter>
  <rowBreaks count="2" manualBreakCount="2">
    <brk id="18" max="6" man="1"/>
    <brk id="34"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8" t="s">
        <v>907</v>
      </c>
      <c r="E2" s="68"/>
      <c r="F2" s="68"/>
      <c r="G2" s="68"/>
      <c r="H2" s="68"/>
    </row>
    <row r="3" spans="2:8" s="1" customFormat="1" ht="6.4" customHeight="1" x14ac:dyDescent="0.15">
      <c r="B3" s="62"/>
      <c r="C3" s="62"/>
    </row>
    <row r="4" spans="2:8" s="1" customFormat="1" ht="9" customHeight="1" x14ac:dyDescent="0.15"/>
    <row r="5" spans="2:8" s="1" customFormat="1" ht="33" customHeight="1" x14ac:dyDescent="0.15">
      <c r="B5" s="64" t="s">
        <v>1202</v>
      </c>
      <c r="C5" s="64"/>
      <c r="D5" s="64"/>
      <c r="E5" s="64"/>
      <c r="F5" s="64"/>
      <c r="G5" s="64"/>
      <c r="H5" s="64"/>
    </row>
    <row r="6" spans="2:8" s="1" customFormat="1" ht="14.45" customHeight="1" x14ac:dyDescent="0.15"/>
    <row r="7" spans="2:8" s="1" customFormat="1" ht="22.9" customHeight="1" x14ac:dyDescent="0.15">
      <c r="B7" s="9" t="s">
        <v>1053</v>
      </c>
      <c r="D7" s="4">
        <v>44620</v>
      </c>
    </row>
    <row r="8" spans="2:8" s="1" customFormat="1" ht="12.75" customHeight="1" x14ac:dyDescent="0.15"/>
    <row r="9" spans="2:8" s="1" customFormat="1" ht="19.149999999999999" customHeight="1" x14ac:dyDescent="0.15">
      <c r="B9" s="104" t="s">
        <v>1203</v>
      </c>
      <c r="C9" s="104"/>
      <c r="D9" s="104"/>
      <c r="E9" s="104"/>
      <c r="F9" s="104"/>
      <c r="G9" s="104"/>
    </row>
    <row r="10" spans="2:8" s="1" customFormat="1" ht="14.85" customHeight="1" x14ac:dyDescent="0.15"/>
    <row r="11" spans="2:8" s="1" customFormat="1" ht="14.85" customHeight="1" x14ac:dyDescent="0.15">
      <c r="B11" s="5"/>
      <c r="C11" s="105" t="s">
        <v>1060</v>
      </c>
      <c r="D11" s="105"/>
      <c r="E11" s="25" t="s">
        <v>1061</v>
      </c>
      <c r="F11" s="25" t="s">
        <v>1062</v>
      </c>
      <c r="G11" s="25" t="s">
        <v>1061</v>
      </c>
    </row>
    <row r="12" spans="2:8" s="1" customFormat="1" ht="14.85" customHeight="1" x14ac:dyDescent="0.15">
      <c r="B12" s="8" t="s">
        <v>1197</v>
      </c>
      <c r="C12" s="106">
        <v>15227128242.3004</v>
      </c>
      <c r="D12" s="106"/>
      <c r="E12" s="42">
        <v>0.99854100301703896</v>
      </c>
      <c r="F12" s="43">
        <v>225631</v>
      </c>
      <c r="G12" s="42">
        <v>0.999145352132634</v>
      </c>
    </row>
    <row r="13" spans="2:8" s="1" customFormat="1" ht="2.65" customHeight="1" x14ac:dyDescent="0.15"/>
    <row r="14" spans="2:8" s="1" customFormat="1" ht="14.85" customHeight="1" x14ac:dyDescent="0.15">
      <c r="B14" s="8" t="s">
        <v>1198</v>
      </c>
      <c r="C14" s="106">
        <v>14481263.09</v>
      </c>
      <c r="D14" s="106"/>
      <c r="E14" s="42">
        <v>9.4962981467987002E-4</v>
      </c>
      <c r="F14" s="43">
        <v>117</v>
      </c>
      <c r="G14" s="42">
        <v>5.1810259316990197E-4</v>
      </c>
    </row>
    <row r="15" spans="2:8" s="1" customFormat="1" ht="16.5" customHeight="1" x14ac:dyDescent="0.15">
      <c r="B15" s="8" t="s">
        <v>1199</v>
      </c>
      <c r="C15" s="106">
        <v>3884611.84</v>
      </c>
      <c r="D15" s="106"/>
      <c r="E15" s="42">
        <v>2.5473905133798798E-4</v>
      </c>
      <c r="F15" s="43">
        <v>41</v>
      </c>
      <c r="G15" s="42">
        <v>1.8155731897406799E-4</v>
      </c>
    </row>
    <row r="16" spans="2:8" s="1" customFormat="1" ht="17.649999999999999" customHeight="1" x14ac:dyDescent="0.15">
      <c r="B16" s="8" t="s">
        <v>1200</v>
      </c>
      <c r="C16" s="106">
        <v>2542328.64</v>
      </c>
      <c r="D16" s="106"/>
      <c r="E16" s="42">
        <v>1.6671688514006001E-4</v>
      </c>
      <c r="F16" s="43">
        <v>26</v>
      </c>
      <c r="G16" s="42">
        <v>1.15133909593312E-4</v>
      </c>
    </row>
    <row r="17" spans="2:7" s="1" customFormat="1" ht="17.649999999999999" customHeight="1" x14ac:dyDescent="0.15">
      <c r="B17" s="8" t="s">
        <v>1201</v>
      </c>
      <c r="C17" s="106">
        <v>1340591.52</v>
      </c>
      <c r="D17" s="106"/>
      <c r="E17" s="42">
        <v>8.7911231830192798E-5</v>
      </c>
      <c r="F17" s="43">
        <v>9</v>
      </c>
      <c r="G17" s="42">
        <v>3.9854045628453999E-5</v>
      </c>
    </row>
    <row r="18" spans="2:7" s="1" customFormat="1" ht="16.5" customHeight="1" x14ac:dyDescent="0.15">
      <c r="B18" s="6" t="s">
        <v>67</v>
      </c>
      <c r="C18" s="107">
        <v>15249377037.389999</v>
      </c>
      <c r="D18" s="107"/>
      <c r="E18" s="44">
        <v>1</v>
      </c>
      <c r="F18" s="45">
        <v>225824</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69"/>
  <sheetViews>
    <sheetView zoomScaleNormal="100" workbookViewId="0"/>
  </sheetViews>
  <sheetFormatPr defaultRowHeight="1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62"/>
      <c r="C1" s="62"/>
      <c r="D1" s="62"/>
      <c r="E1" s="62"/>
      <c r="F1" s="62"/>
    </row>
    <row r="2" spans="2:13" s="1" customFormat="1" ht="22.9" customHeight="1" x14ac:dyDescent="0.15">
      <c r="B2" s="62"/>
      <c r="C2" s="62"/>
      <c r="D2" s="62"/>
      <c r="E2" s="62"/>
      <c r="F2" s="62"/>
      <c r="H2" s="68" t="s">
        <v>907</v>
      </c>
      <c r="I2" s="68"/>
      <c r="J2" s="68"/>
      <c r="K2" s="68"/>
      <c r="L2" s="68"/>
      <c r="M2" s="68"/>
    </row>
    <row r="3" spans="2:13" s="1" customFormat="1" ht="5.85" customHeight="1" x14ac:dyDescent="0.15">
      <c r="B3" s="62"/>
      <c r="C3" s="62"/>
      <c r="D3" s="62"/>
      <c r="E3" s="62"/>
      <c r="F3" s="62"/>
    </row>
    <row r="4" spans="2:13" s="1" customFormat="1" ht="2.1" customHeight="1" x14ac:dyDescent="0.15"/>
    <row r="5" spans="2:13" s="1" customFormat="1" ht="31.9" customHeight="1" x14ac:dyDescent="0.15">
      <c r="B5" s="64" t="s">
        <v>1213</v>
      </c>
      <c r="C5" s="64"/>
      <c r="D5" s="64"/>
      <c r="E5" s="64"/>
      <c r="F5" s="64"/>
      <c r="G5" s="64"/>
      <c r="H5" s="64"/>
      <c r="I5" s="64"/>
      <c r="J5" s="64"/>
      <c r="K5" s="64"/>
      <c r="L5" s="64"/>
      <c r="M5" s="64"/>
    </row>
    <row r="6" spans="2:13" s="1" customFormat="1" ht="2.1" customHeight="1" x14ac:dyDescent="0.15"/>
    <row r="7" spans="2:13" s="1" customFormat="1" ht="2.1" customHeight="1" x14ac:dyDescent="0.15">
      <c r="B7" s="57" t="s">
        <v>1053</v>
      </c>
      <c r="C7" s="57"/>
      <c r="D7" s="57"/>
    </row>
    <row r="8" spans="2:13" s="1" customFormat="1" ht="20.25" customHeight="1" x14ac:dyDescent="0.15">
      <c r="B8" s="57"/>
      <c r="C8" s="57"/>
      <c r="D8" s="57"/>
      <c r="G8" s="113">
        <v>44593</v>
      </c>
      <c r="H8" s="113"/>
    </row>
    <row r="9" spans="2:13" s="1" customFormat="1" ht="5.25" customHeight="1" x14ac:dyDescent="0.15"/>
    <row r="10" spans="2:13" s="1" customFormat="1" ht="17.649999999999999" customHeight="1" x14ac:dyDescent="0.15">
      <c r="B10" s="108" t="s">
        <v>1214</v>
      </c>
      <c r="C10" s="108"/>
      <c r="D10" s="108"/>
      <c r="E10" s="108"/>
      <c r="F10" s="109" t="s">
        <v>1215</v>
      </c>
      <c r="G10" s="109"/>
      <c r="H10" s="114" t="s">
        <v>1216</v>
      </c>
      <c r="I10" s="114"/>
      <c r="J10" s="114"/>
      <c r="K10" s="114"/>
      <c r="L10" s="114"/>
    </row>
    <row r="11" spans="2:13" s="1" customFormat="1" ht="27.2" customHeight="1" x14ac:dyDescent="0.15">
      <c r="B11" s="46" t="s">
        <v>1204</v>
      </c>
      <c r="C11" s="6" t="s">
        <v>1205</v>
      </c>
      <c r="D11" s="25" t="s">
        <v>1206</v>
      </c>
      <c r="E11" s="46" t="s">
        <v>1207</v>
      </c>
      <c r="F11" s="111" t="s">
        <v>1208</v>
      </c>
      <c r="G11" s="111"/>
      <c r="H11" s="105" t="s">
        <v>1209</v>
      </c>
      <c r="I11" s="105"/>
      <c r="J11" s="25" t="s">
        <v>1210</v>
      </c>
      <c r="K11" s="25" t="s">
        <v>1211</v>
      </c>
      <c r="L11" s="25" t="s">
        <v>1212</v>
      </c>
    </row>
    <row r="12" spans="2:13" s="1" customFormat="1" ht="12.75" customHeight="1" x14ac:dyDescent="0.15">
      <c r="B12" s="47">
        <v>44593</v>
      </c>
      <c r="C12" s="48">
        <v>44621</v>
      </c>
      <c r="D12" s="13">
        <v>1</v>
      </c>
      <c r="E12" s="49">
        <v>28</v>
      </c>
      <c r="F12" s="110">
        <v>11500000000</v>
      </c>
      <c r="G12" s="110"/>
      <c r="H12" s="93">
        <v>15149859353.2572</v>
      </c>
      <c r="I12" s="93"/>
      <c r="J12" s="13">
        <v>15126648805.0541</v>
      </c>
      <c r="K12" s="13">
        <v>15091897264.834101</v>
      </c>
      <c r="L12" s="13">
        <v>15034149043.7901</v>
      </c>
    </row>
    <row r="13" spans="2:13" s="1" customFormat="1" ht="12.75" customHeight="1" x14ac:dyDescent="0.15">
      <c r="B13" s="47">
        <v>44593</v>
      </c>
      <c r="C13" s="48">
        <v>44652</v>
      </c>
      <c r="D13" s="13">
        <v>2</v>
      </c>
      <c r="E13" s="49">
        <v>59</v>
      </c>
      <c r="F13" s="110">
        <v>11500000000</v>
      </c>
      <c r="G13" s="110"/>
      <c r="H13" s="93">
        <v>15051181785.569799</v>
      </c>
      <c r="I13" s="93"/>
      <c r="J13" s="13">
        <v>15002633609.946899</v>
      </c>
      <c r="K13" s="13">
        <v>14930099849.6259</v>
      </c>
      <c r="L13" s="13">
        <v>14809975600.1562</v>
      </c>
    </row>
    <row r="14" spans="2:13" s="1" customFormat="1" ht="12.75" customHeight="1" x14ac:dyDescent="0.15">
      <c r="B14" s="47">
        <v>44593</v>
      </c>
      <c r="C14" s="48">
        <v>44682</v>
      </c>
      <c r="D14" s="13">
        <v>3</v>
      </c>
      <c r="E14" s="49">
        <v>89</v>
      </c>
      <c r="F14" s="110">
        <v>11500000000</v>
      </c>
      <c r="G14" s="110"/>
      <c r="H14" s="93">
        <v>14956301743.741699</v>
      </c>
      <c r="I14" s="93"/>
      <c r="J14" s="13">
        <v>14883589416.0261</v>
      </c>
      <c r="K14" s="13">
        <v>14775175809.662001</v>
      </c>
      <c r="L14" s="13">
        <v>14596219022.073601</v>
      </c>
    </row>
    <row r="15" spans="2:13" s="1" customFormat="1" ht="12.75" customHeight="1" x14ac:dyDescent="0.15">
      <c r="B15" s="47">
        <v>44593</v>
      </c>
      <c r="C15" s="48">
        <v>44713</v>
      </c>
      <c r="D15" s="13">
        <v>4</v>
      </c>
      <c r="E15" s="49">
        <v>120</v>
      </c>
      <c r="F15" s="110">
        <v>11500000000</v>
      </c>
      <c r="G15" s="110"/>
      <c r="H15" s="93">
        <v>14855999745.3015</v>
      </c>
      <c r="I15" s="93"/>
      <c r="J15" s="13">
        <v>14758700674.4391</v>
      </c>
      <c r="K15" s="13">
        <v>14613935761.9286</v>
      </c>
      <c r="L15" s="13">
        <v>14375783637.9669</v>
      </c>
    </row>
    <row r="16" spans="2:13" s="1" customFormat="1" ht="12.75" customHeight="1" x14ac:dyDescent="0.15">
      <c r="B16" s="47">
        <v>44593</v>
      </c>
      <c r="C16" s="48">
        <v>44743</v>
      </c>
      <c r="D16" s="13">
        <v>5</v>
      </c>
      <c r="E16" s="49">
        <v>150</v>
      </c>
      <c r="F16" s="110">
        <v>11500000000</v>
      </c>
      <c r="G16" s="110"/>
      <c r="H16" s="93">
        <v>14758482413.8599</v>
      </c>
      <c r="I16" s="93"/>
      <c r="J16" s="13">
        <v>14637756015.463301</v>
      </c>
      <c r="K16" s="13">
        <v>14458503368.653999</v>
      </c>
      <c r="L16" s="13">
        <v>14164581832.8654</v>
      </c>
    </row>
    <row r="17" spans="2:12" s="1" customFormat="1" ht="12.75" customHeight="1" x14ac:dyDescent="0.15">
      <c r="B17" s="47">
        <v>44593</v>
      </c>
      <c r="C17" s="48">
        <v>44774</v>
      </c>
      <c r="D17" s="13">
        <v>6</v>
      </c>
      <c r="E17" s="49">
        <v>181</v>
      </c>
      <c r="F17" s="110">
        <v>11500000000</v>
      </c>
      <c r="G17" s="110"/>
      <c r="H17" s="93">
        <v>14662080163.175699</v>
      </c>
      <c r="I17" s="93"/>
      <c r="J17" s="13">
        <v>14517477798.764601</v>
      </c>
      <c r="K17" s="13">
        <v>14303229264.8421</v>
      </c>
      <c r="L17" s="13">
        <v>13953113816.1759</v>
      </c>
    </row>
    <row r="18" spans="2:12" s="1" customFormat="1" ht="12.75" customHeight="1" x14ac:dyDescent="0.15">
      <c r="B18" s="47">
        <v>44593</v>
      </c>
      <c r="C18" s="48">
        <v>44805</v>
      </c>
      <c r="D18" s="13">
        <v>7</v>
      </c>
      <c r="E18" s="49">
        <v>212</v>
      </c>
      <c r="F18" s="110">
        <v>11500000000</v>
      </c>
      <c r="G18" s="110"/>
      <c r="H18" s="93">
        <v>14562608325.1824</v>
      </c>
      <c r="I18" s="93"/>
      <c r="J18" s="13">
        <v>14394531316.523001</v>
      </c>
      <c r="K18" s="13">
        <v>14146029231.389099</v>
      </c>
      <c r="L18" s="13">
        <v>13741312224.8102</v>
      </c>
    </row>
    <row r="19" spans="2:12" s="1" customFormat="1" ht="12.75" customHeight="1" x14ac:dyDescent="0.15">
      <c r="B19" s="47">
        <v>44593</v>
      </c>
      <c r="C19" s="48">
        <v>44835</v>
      </c>
      <c r="D19" s="13">
        <v>8</v>
      </c>
      <c r="E19" s="49">
        <v>242</v>
      </c>
      <c r="F19" s="110">
        <v>11500000000</v>
      </c>
      <c r="G19" s="110"/>
      <c r="H19" s="93">
        <v>14466625161.050501</v>
      </c>
      <c r="I19" s="93"/>
      <c r="J19" s="13">
        <v>14276184406.1877</v>
      </c>
      <c r="K19" s="13">
        <v>13995194506.6049</v>
      </c>
      <c r="L19" s="13">
        <v>13539065166.2658</v>
      </c>
    </row>
    <row r="20" spans="2:12" s="1" customFormat="1" ht="12.75" customHeight="1" x14ac:dyDescent="0.15">
      <c r="B20" s="47">
        <v>44593</v>
      </c>
      <c r="C20" s="48">
        <v>44866</v>
      </c>
      <c r="D20" s="13">
        <v>9</v>
      </c>
      <c r="E20" s="49">
        <v>273</v>
      </c>
      <c r="F20" s="110">
        <v>11500000000</v>
      </c>
      <c r="G20" s="110"/>
      <c r="H20" s="93">
        <v>14370454845.8095</v>
      </c>
      <c r="I20" s="93"/>
      <c r="J20" s="13">
        <v>14157227590.469</v>
      </c>
      <c r="K20" s="13">
        <v>13843282966.448299</v>
      </c>
      <c r="L20" s="13">
        <v>13335381843.2279</v>
      </c>
    </row>
    <row r="21" spans="2:12" s="1" customFormat="1" ht="12.75" customHeight="1" x14ac:dyDescent="0.15">
      <c r="B21" s="47">
        <v>44593</v>
      </c>
      <c r="C21" s="48">
        <v>44896</v>
      </c>
      <c r="D21" s="13">
        <v>10</v>
      </c>
      <c r="E21" s="49">
        <v>303</v>
      </c>
      <c r="F21" s="110">
        <v>11500000000</v>
      </c>
      <c r="G21" s="110"/>
      <c r="H21" s="93">
        <v>14270926209.819799</v>
      </c>
      <c r="I21" s="93"/>
      <c r="J21" s="13">
        <v>14036098922.031799</v>
      </c>
      <c r="K21" s="13">
        <v>13691059885.7463</v>
      </c>
      <c r="L21" s="13">
        <v>13134680498.004499</v>
      </c>
    </row>
    <row r="22" spans="2:12" s="1" customFormat="1" ht="12.75" customHeight="1" x14ac:dyDescent="0.15">
      <c r="B22" s="47">
        <v>44593</v>
      </c>
      <c r="C22" s="48">
        <v>44927</v>
      </c>
      <c r="D22" s="13">
        <v>11</v>
      </c>
      <c r="E22" s="49">
        <v>334</v>
      </c>
      <c r="F22" s="110">
        <v>11500000000</v>
      </c>
      <c r="G22" s="110"/>
      <c r="H22" s="93">
        <v>14174837304.3652</v>
      </c>
      <c r="I22" s="93"/>
      <c r="J22" s="13">
        <v>13917945183.807899</v>
      </c>
      <c r="K22" s="13">
        <v>13541284553.057301</v>
      </c>
      <c r="L22" s="13">
        <v>12935967828.472601</v>
      </c>
    </row>
    <row r="23" spans="2:12" s="1" customFormat="1" ht="12.75" customHeight="1" x14ac:dyDescent="0.15">
      <c r="B23" s="47">
        <v>44593</v>
      </c>
      <c r="C23" s="48">
        <v>44958</v>
      </c>
      <c r="D23" s="13">
        <v>12</v>
      </c>
      <c r="E23" s="49">
        <v>365</v>
      </c>
      <c r="F23" s="110">
        <v>11500000000</v>
      </c>
      <c r="G23" s="110"/>
      <c r="H23" s="93">
        <v>14076053135.989</v>
      </c>
      <c r="I23" s="93"/>
      <c r="J23" s="13">
        <v>13797509935.508301</v>
      </c>
      <c r="K23" s="13">
        <v>13389968366.6455</v>
      </c>
      <c r="L23" s="13">
        <v>12737237097.2328</v>
      </c>
    </row>
    <row r="24" spans="2:12" s="1" customFormat="1" ht="12.75" customHeight="1" x14ac:dyDescent="0.15">
      <c r="B24" s="47">
        <v>44593</v>
      </c>
      <c r="C24" s="48">
        <v>44986</v>
      </c>
      <c r="D24" s="13">
        <v>13</v>
      </c>
      <c r="E24" s="49">
        <v>393</v>
      </c>
      <c r="F24" s="110">
        <v>11500000000</v>
      </c>
      <c r="G24" s="110"/>
      <c r="H24" s="93">
        <v>13977308168.3519</v>
      </c>
      <c r="I24" s="93"/>
      <c r="J24" s="13">
        <v>13679728604.2446</v>
      </c>
      <c r="K24" s="13">
        <v>13245166837.120199</v>
      </c>
      <c r="L24" s="13">
        <v>12551283127.4646</v>
      </c>
    </row>
    <row r="25" spans="2:12" s="1" customFormat="1" ht="12.75" customHeight="1" x14ac:dyDescent="0.15">
      <c r="B25" s="47">
        <v>44593</v>
      </c>
      <c r="C25" s="48">
        <v>45017</v>
      </c>
      <c r="D25" s="13">
        <v>14</v>
      </c>
      <c r="E25" s="49">
        <v>424</v>
      </c>
      <c r="F25" s="110">
        <v>11500000000</v>
      </c>
      <c r="G25" s="110"/>
      <c r="H25" s="93">
        <v>13882792102.8472</v>
      </c>
      <c r="I25" s="93"/>
      <c r="J25" s="13">
        <v>13564179865.103001</v>
      </c>
      <c r="K25" s="13">
        <v>13099888060.336399</v>
      </c>
      <c r="L25" s="13">
        <v>12361036745.128</v>
      </c>
    </row>
    <row r="26" spans="2:12" s="1" customFormat="1" ht="12.75" customHeight="1" x14ac:dyDescent="0.15">
      <c r="B26" s="47">
        <v>44593</v>
      </c>
      <c r="C26" s="48">
        <v>45047</v>
      </c>
      <c r="D26" s="13">
        <v>15</v>
      </c>
      <c r="E26" s="49">
        <v>454</v>
      </c>
      <c r="F26" s="110">
        <v>11500000000</v>
      </c>
      <c r="G26" s="110"/>
      <c r="H26" s="93">
        <v>13782355844.5427</v>
      </c>
      <c r="I26" s="93"/>
      <c r="J26" s="13">
        <v>13443945369.876499</v>
      </c>
      <c r="K26" s="13">
        <v>12951812567.8158</v>
      </c>
      <c r="L26" s="13">
        <v>12171215365.9737</v>
      </c>
    </row>
    <row r="27" spans="2:12" s="1" customFormat="1" ht="12.75" customHeight="1" x14ac:dyDescent="0.15">
      <c r="B27" s="47">
        <v>44593</v>
      </c>
      <c r="C27" s="48">
        <v>45078</v>
      </c>
      <c r="D27" s="13">
        <v>16</v>
      </c>
      <c r="E27" s="49">
        <v>485</v>
      </c>
      <c r="F27" s="110">
        <v>11500000000</v>
      </c>
      <c r="G27" s="110"/>
      <c r="H27" s="93">
        <v>13682254143.657301</v>
      </c>
      <c r="I27" s="93"/>
      <c r="J27" s="13">
        <v>13323665240.2377</v>
      </c>
      <c r="K27" s="13">
        <v>12803291020.510599</v>
      </c>
      <c r="L27" s="13">
        <v>11980684540.4802</v>
      </c>
    </row>
    <row r="28" spans="2:12" s="1" customFormat="1" ht="12.75" customHeight="1" x14ac:dyDescent="0.15">
      <c r="B28" s="47">
        <v>44593</v>
      </c>
      <c r="C28" s="48">
        <v>45108</v>
      </c>
      <c r="D28" s="13">
        <v>17</v>
      </c>
      <c r="E28" s="49">
        <v>515</v>
      </c>
      <c r="F28" s="110">
        <v>11500000000</v>
      </c>
      <c r="G28" s="110"/>
      <c r="H28" s="93">
        <v>13582922762.9519</v>
      </c>
      <c r="I28" s="93"/>
      <c r="J28" s="13">
        <v>13205226382.738501</v>
      </c>
      <c r="K28" s="13">
        <v>12658245751.3904</v>
      </c>
      <c r="L28" s="13">
        <v>11796403580.540001</v>
      </c>
    </row>
    <row r="29" spans="2:12" s="1" customFormat="1" ht="12.75" customHeight="1" x14ac:dyDescent="0.15">
      <c r="B29" s="47">
        <v>44593</v>
      </c>
      <c r="C29" s="48">
        <v>45139</v>
      </c>
      <c r="D29" s="13">
        <v>18</v>
      </c>
      <c r="E29" s="49">
        <v>546</v>
      </c>
      <c r="F29" s="110">
        <v>11500000000</v>
      </c>
      <c r="G29" s="110"/>
      <c r="H29" s="93">
        <v>13485797921.6493</v>
      </c>
      <c r="I29" s="93"/>
      <c r="J29" s="13">
        <v>13088565372.768</v>
      </c>
      <c r="K29" s="13">
        <v>12514508897.919399</v>
      </c>
      <c r="L29" s="13">
        <v>11613056268.717899</v>
      </c>
    </row>
    <row r="30" spans="2:12" s="1" customFormat="1" ht="12.75" customHeight="1" x14ac:dyDescent="0.15">
      <c r="B30" s="47">
        <v>44593</v>
      </c>
      <c r="C30" s="48">
        <v>45170</v>
      </c>
      <c r="D30" s="13">
        <v>19</v>
      </c>
      <c r="E30" s="49">
        <v>577</v>
      </c>
      <c r="F30" s="110">
        <v>11500000000</v>
      </c>
      <c r="G30" s="110"/>
      <c r="H30" s="93">
        <v>13385022677.4865</v>
      </c>
      <c r="I30" s="93"/>
      <c r="J30" s="13">
        <v>12968725238.1756</v>
      </c>
      <c r="K30" s="13">
        <v>12368389317.4324</v>
      </c>
      <c r="L30" s="13">
        <v>11428848755.049299</v>
      </c>
    </row>
    <row r="31" spans="2:12" s="1" customFormat="1" ht="12.75" customHeight="1" x14ac:dyDescent="0.15">
      <c r="B31" s="47">
        <v>44593</v>
      </c>
      <c r="C31" s="48">
        <v>45200</v>
      </c>
      <c r="D31" s="13">
        <v>20</v>
      </c>
      <c r="E31" s="49">
        <v>607</v>
      </c>
      <c r="F31" s="110">
        <v>11500000000</v>
      </c>
      <c r="G31" s="110"/>
      <c r="H31" s="93">
        <v>13288632026.654499</v>
      </c>
      <c r="I31" s="93"/>
      <c r="J31" s="13">
        <v>12854198844.7442</v>
      </c>
      <c r="K31" s="13">
        <v>12228991382.485399</v>
      </c>
      <c r="L31" s="13">
        <v>11253718846.153601</v>
      </c>
    </row>
    <row r="32" spans="2:12" s="1" customFormat="1" ht="12.75" customHeight="1" x14ac:dyDescent="0.15">
      <c r="B32" s="47">
        <v>44593</v>
      </c>
      <c r="C32" s="48">
        <v>45231</v>
      </c>
      <c r="D32" s="13">
        <v>21</v>
      </c>
      <c r="E32" s="49">
        <v>638</v>
      </c>
      <c r="F32" s="110">
        <v>11500000000</v>
      </c>
      <c r="G32" s="110"/>
      <c r="H32" s="93">
        <v>13189939724.404301</v>
      </c>
      <c r="I32" s="93"/>
      <c r="J32" s="13">
        <v>12737093244.9881</v>
      </c>
      <c r="K32" s="13">
        <v>12086764105.9967</v>
      </c>
      <c r="L32" s="13">
        <v>11075723051.8794</v>
      </c>
    </row>
    <row r="33" spans="2:12" s="1" customFormat="1" ht="12.75" customHeight="1" x14ac:dyDescent="0.15">
      <c r="B33" s="47">
        <v>44593</v>
      </c>
      <c r="C33" s="48">
        <v>45261</v>
      </c>
      <c r="D33" s="13">
        <v>22</v>
      </c>
      <c r="E33" s="49">
        <v>668</v>
      </c>
      <c r="F33" s="110">
        <v>11500000000</v>
      </c>
      <c r="G33" s="110"/>
      <c r="H33" s="93">
        <v>13090282962.3228</v>
      </c>
      <c r="I33" s="93"/>
      <c r="J33" s="13">
        <v>12620109179.355499</v>
      </c>
      <c r="K33" s="13">
        <v>11946277463.165001</v>
      </c>
      <c r="L33" s="13">
        <v>10902114084.703199</v>
      </c>
    </row>
    <row r="34" spans="2:12" s="1" customFormat="1" ht="12.75" customHeight="1" x14ac:dyDescent="0.15">
      <c r="B34" s="47">
        <v>44593</v>
      </c>
      <c r="C34" s="48">
        <v>45292</v>
      </c>
      <c r="D34" s="13">
        <v>23</v>
      </c>
      <c r="E34" s="49">
        <v>699</v>
      </c>
      <c r="F34" s="110">
        <v>11500000000</v>
      </c>
      <c r="G34" s="110"/>
      <c r="H34" s="93">
        <v>12995338596.6831</v>
      </c>
      <c r="I34" s="93"/>
      <c r="J34" s="13">
        <v>12507325613.3335</v>
      </c>
      <c r="K34" s="13">
        <v>11809405480.410601</v>
      </c>
      <c r="L34" s="13">
        <v>10731558048.0879</v>
      </c>
    </row>
    <row r="35" spans="2:12" s="1" customFormat="1" ht="12.75" customHeight="1" x14ac:dyDescent="0.15">
      <c r="B35" s="47">
        <v>44593</v>
      </c>
      <c r="C35" s="48">
        <v>45323</v>
      </c>
      <c r="D35" s="13">
        <v>24</v>
      </c>
      <c r="E35" s="49">
        <v>730</v>
      </c>
      <c r="F35" s="110">
        <v>11500000000</v>
      </c>
      <c r="G35" s="110"/>
      <c r="H35" s="93">
        <v>12896516147.4174</v>
      </c>
      <c r="I35" s="93"/>
      <c r="J35" s="13">
        <v>12391162202.2796</v>
      </c>
      <c r="K35" s="13">
        <v>11669969287.009399</v>
      </c>
      <c r="L35" s="13">
        <v>10559930919.8701</v>
      </c>
    </row>
    <row r="36" spans="2:12" s="1" customFormat="1" ht="12.75" customHeight="1" x14ac:dyDescent="0.15">
      <c r="B36" s="47">
        <v>44593</v>
      </c>
      <c r="C36" s="48">
        <v>45352</v>
      </c>
      <c r="D36" s="13">
        <v>25</v>
      </c>
      <c r="E36" s="49">
        <v>759</v>
      </c>
      <c r="F36" s="110">
        <v>11500000000</v>
      </c>
      <c r="G36" s="110"/>
      <c r="H36" s="93">
        <v>12799586450.780399</v>
      </c>
      <c r="I36" s="93"/>
      <c r="J36" s="13">
        <v>12278516988.4604</v>
      </c>
      <c r="K36" s="13">
        <v>11536366062.027</v>
      </c>
      <c r="L36" s="13">
        <v>10397667844.4139</v>
      </c>
    </row>
    <row r="37" spans="2:12" s="1" customFormat="1" ht="12.75" customHeight="1" x14ac:dyDescent="0.15">
      <c r="B37" s="47">
        <v>44593</v>
      </c>
      <c r="C37" s="48">
        <v>45383</v>
      </c>
      <c r="D37" s="13">
        <v>26</v>
      </c>
      <c r="E37" s="49">
        <v>790</v>
      </c>
      <c r="F37" s="110">
        <v>11500000000</v>
      </c>
      <c r="G37" s="110"/>
      <c r="H37" s="93">
        <v>12702995007.5849</v>
      </c>
      <c r="I37" s="93"/>
      <c r="J37" s="13">
        <v>12165189653.5177</v>
      </c>
      <c r="K37" s="13">
        <v>11400820017.055201</v>
      </c>
      <c r="L37" s="13">
        <v>10231978539.924999</v>
      </c>
    </row>
    <row r="38" spans="2:12" s="1" customFormat="1" ht="12.75" customHeight="1" x14ac:dyDescent="0.15">
      <c r="B38" s="47">
        <v>44593</v>
      </c>
      <c r="C38" s="48">
        <v>45413</v>
      </c>
      <c r="D38" s="13">
        <v>27</v>
      </c>
      <c r="E38" s="49">
        <v>820</v>
      </c>
      <c r="F38" s="110">
        <v>11500000000</v>
      </c>
      <c r="G38" s="110"/>
      <c r="H38" s="93">
        <v>12606536358.8099</v>
      </c>
      <c r="I38" s="93"/>
      <c r="J38" s="13">
        <v>12052998363.307899</v>
      </c>
      <c r="K38" s="13">
        <v>11267876299.1556</v>
      </c>
      <c r="L38" s="13">
        <v>10071210771.8449</v>
      </c>
    </row>
    <row r="39" spans="2:12" s="1" customFormat="1" ht="12.75" customHeight="1" x14ac:dyDescent="0.15">
      <c r="B39" s="47">
        <v>44593</v>
      </c>
      <c r="C39" s="48">
        <v>45444</v>
      </c>
      <c r="D39" s="13">
        <v>28</v>
      </c>
      <c r="E39" s="49">
        <v>851</v>
      </c>
      <c r="F39" s="110">
        <v>11500000000</v>
      </c>
      <c r="G39" s="110"/>
      <c r="H39" s="93">
        <v>12501933790.138399</v>
      </c>
      <c r="I39" s="93"/>
      <c r="J39" s="13">
        <v>11932715615.335501</v>
      </c>
      <c r="K39" s="13">
        <v>11127058116.165199</v>
      </c>
      <c r="L39" s="13">
        <v>9903223725.7908306</v>
      </c>
    </row>
    <row r="40" spans="2:12" s="1" customFormat="1" ht="12.75" customHeight="1" x14ac:dyDescent="0.15">
      <c r="B40" s="47">
        <v>44593</v>
      </c>
      <c r="C40" s="48">
        <v>45474</v>
      </c>
      <c r="D40" s="13">
        <v>29</v>
      </c>
      <c r="E40" s="49">
        <v>881</v>
      </c>
      <c r="F40" s="110">
        <v>11500000000</v>
      </c>
      <c r="G40" s="110"/>
      <c r="H40" s="93">
        <v>12402340317.4874</v>
      </c>
      <c r="I40" s="93"/>
      <c r="J40" s="13">
        <v>11818226263.4284</v>
      </c>
      <c r="K40" s="13">
        <v>10993174798.6784</v>
      </c>
      <c r="L40" s="13">
        <v>9743959071.6264706</v>
      </c>
    </row>
    <row r="41" spans="2:12" s="1" customFormat="1" ht="12.75" customHeight="1" x14ac:dyDescent="0.15">
      <c r="B41" s="47">
        <v>44593</v>
      </c>
      <c r="C41" s="48">
        <v>45505</v>
      </c>
      <c r="D41" s="13">
        <v>30</v>
      </c>
      <c r="E41" s="49">
        <v>912</v>
      </c>
      <c r="F41" s="110">
        <v>11500000000</v>
      </c>
      <c r="G41" s="110"/>
      <c r="H41" s="93">
        <v>12308211436.426701</v>
      </c>
      <c r="I41" s="93"/>
      <c r="J41" s="13">
        <v>11708638122.3183</v>
      </c>
      <c r="K41" s="13">
        <v>10863538543.5868</v>
      </c>
      <c r="L41" s="13">
        <v>9588269815.1301308</v>
      </c>
    </row>
    <row r="42" spans="2:12" s="1" customFormat="1" ht="12.75" customHeight="1" x14ac:dyDescent="0.15">
      <c r="B42" s="47">
        <v>44593</v>
      </c>
      <c r="C42" s="48">
        <v>45536</v>
      </c>
      <c r="D42" s="13">
        <v>31</v>
      </c>
      <c r="E42" s="49">
        <v>943</v>
      </c>
      <c r="F42" s="110">
        <v>11500000000</v>
      </c>
      <c r="G42" s="110"/>
      <c r="H42" s="93">
        <v>12210379886.494499</v>
      </c>
      <c r="I42" s="93"/>
      <c r="J42" s="13">
        <v>11595871397.644699</v>
      </c>
      <c r="K42" s="13">
        <v>10731548907.939501</v>
      </c>
      <c r="L42" s="13">
        <v>9431656291.3153896</v>
      </c>
    </row>
    <row r="43" spans="2:12" s="1" customFormat="1" ht="12.75" customHeight="1" x14ac:dyDescent="0.15">
      <c r="B43" s="47">
        <v>44593</v>
      </c>
      <c r="C43" s="48">
        <v>45566</v>
      </c>
      <c r="D43" s="13">
        <v>32</v>
      </c>
      <c r="E43" s="49">
        <v>973</v>
      </c>
      <c r="F43" s="110">
        <v>11500000000</v>
      </c>
      <c r="G43" s="110"/>
      <c r="H43" s="93">
        <v>12107498807.4743</v>
      </c>
      <c r="I43" s="93"/>
      <c r="J43" s="13">
        <v>11479294815.0207</v>
      </c>
      <c r="K43" s="13">
        <v>10597513926.504499</v>
      </c>
      <c r="L43" s="13">
        <v>9275677404.5447807</v>
      </c>
    </row>
    <row r="44" spans="2:12" s="1" customFormat="1" ht="12.75" customHeight="1" x14ac:dyDescent="0.15">
      <c r="B44" s="47">
        <v>44593</v>
      </c>
      <c r="C44" s="48">
        <v>45597</v>
      </c>
      <c r="D44" s="13">
        <v>33</v>
      </c>
      <c r="E44" s="49">
        <v>1004</v>
      </c>
      <c r="F44" s="110">
        <v>11500000000</v>
      </c>
      <c r="G44" s="110"/>
      <c r="H44" s="93">
        <v>12006600957.3162</v>
      </c>
      <c r="I44" s="93"/>
      <c r="J44" s="13">
        <v>11364324620.8349</v>
      </c>
      <c r="K44" s="13">
        <v>10464693430.1448</v>
      </c>
      <c r="L44" s="13">
        <v>9120628565.5920906</v>
      </c>
    </row>
    <row r="45" spans="2:12" s="1" customFormat="1" ht="12.75" customHeight="1" x14ac:dyDescent="0.15">
      <c r="B45" s="47">
        <v>44593</v>
      </c>
      <c r="C45" s="48">
        <v>45627</v>
      </c>
      <c r="D45" s="13">
        <v>34</v>
      </c>
      <c r="E45" s="49">
        <v>1034</v>
      </c>
      <c r="F45" s="110">
        <v>11500000000</v>
      </c>
      <c r="G45" s="110"/>
      <c r="H45" s="93">
        <v>11902400202.4713</v>
      </c>
      <c r="I45" s="93"/>
      <c r="J45" s="13">
        <v>11247206345.794001</v>
      </c>
      <c r="K45" s="13">
        <v>10331355585.330299</v>
      </c>
      <c r="L45" s="13">
        <v>8967505516.3774395</v>
      </c>
    </row>
    <row r="46" spans="2:12" s="1" customFormat="1" ht="12.75" customHeight="1" x14ac:dyDescent="0.15">
      <c r="B46" s="47">
        <v>44593</v>
      </c>
      <c r="C46" s="48">
        <v>45658</v>
      </c>
      <c r="D46" s="13">
        <v>35</v>
      </c>
      <c r="E46" s="49">
        <v>1065</v>
      </c>
      <c r="F46" s="110">
        <v>11500000000</v>
      </c>
      <c r="G46" s="110"/>
      <c r="H46" s="93">
        <v>11803630270.6315</v>
      </c>
      <c r="I46" s="93"/>
      <c r="J46" s="13">
        <v>11134955627.847099</v>
      </c>
      <c r="K46" s="13">
        <v>10202232818.057699</v>
      </c>
      <c r="L46" s="13">
        <v>8817920778.3843403</v>
      </c>
    </row>
    <row r="47" spans="2:12" s="1" customFormat="1" ht="12.75" customHeight="1" x14ac:dyDescent="0.15">
      <c r="B47" s="47">
        <v>44593</v>
      </c>
      <c r="C47" s="48">
        <v>45689</v>
      </c>
      <c r="D47" s="13">
        <v>36</v>
      </c>
      <c r="E47" s="49">
        <v>1096</v>
      </c>
      <c r="F47" s="110">
        <v>11500000000</v>
      </c>
      <c r="G47" s="110"/>
      <c r="H47" s="93">
        <v>11704616904.973101</v>
      </c>
      <c r="I47" s="93"/>
      <c r="J47" s="13">
        <v>11022824072.6598</v>
      </c>
      <c r="K47" s="13">
        <v>10073808903.582899</v>
      </c>
      <c r="L47" s="13">
        <v>8670043779.5926895</v>
      </c>
    </row>
    <row r="48" spans="2:12" s="1" customFormat="1" ht="12.75" customHeight="1" x14ac:dyDescent="0.15">
      <c r="B48" s="47">
        <v>44593</v>
      </c>
      <c r="C48" s="48">
        <v>45717</v>
      </c>
      <c r="D48" s="13">
        <v>37</v>
      </c>
      <c r="E48" s="49">
        <v>1124</v>
      </c>
      <c r="F48" s="110">
        <v>11500000000</v>
      </c>
      <c r="G48" s="110"/>
      <c r="H48" s="93">
        <v>11609161342.071199</v>
      </c>
      <c r="I48" s="93"/>
      <c r="J48" s="13">
        <v>10916178844.9669</v>
      </c>
      <c r="K48" s="13">
        <v>9953425969.4162006</v>
      </c>
      <c r="L48" s="13">
        <v>8533657023.7093296</v>
      </c>
    </row>
    <row r="49" spans="2:12" s="1" customFormat="1" ht="12.75" customHeight="1" x14ac:dyDescent="0.15">
      <c r="B49" s="47">
        <v>44593</v>
      </c>
      <c r="C49" s="48">
        <v>45748</v>
      </c>
      <c r="D49" s="13">
        <v>38</v>
      </c>
      <c r="E49" s="49">
        <v>1155</v>
      </c>
      <c r="F49" s="110">
        <v>11500000000</v>
      </c>
      <c r="G49" s="110"/>
      <c r="H49" s="93">
        <v>11517193649.7726</v>
      </c>
      <c r="I49" s="93"/>
      <c r="J49" s="13">
        <v>10811332980.766701</v>
      </c>
      <c r="K49" s="13">
        <v>9832756508.0178909</v>
      </c>
      <c r="L49" s="13">
        <v>8394493511.7996197</v>
      </c>
    </row>
    <row r="50" spans="2:12" s="1" customFormat="1" ht="12.75" customHeight="1" x14ac:dyDescent="0.15">
      <c r="B50" s="47">
        <v>44593</v>
      </c>
      <c r="C50" s="48">
        <v>45778</v>
      </c>
      <c r="D50" s="13">
        <v>39</v>
      </c>
      <c r="E50" s="49">
        <v>1185</v>
      </c>
      <c r="F50" s="110">
        <v>11500000000</v>
      </c>
      <c r="G50" s="110"/>
      <c r="H50" s="93">
        <v>11420380048.332001</v>
      </c>
      <c r="I50" s="93"/>
      <c r="J50" s="13">
        <v>10702856223.6007</v>
      </c>
      <c r="K50" s="13">
        <v>9710140186.3672905</v>
      </c>
      <c r="L50" s="13">
        <v>8255831042.4046097</v>
      </c>
    </row>
    <row r="51" spans="2:12" s="1" customFormat="1" ht="12.75" customHeight="1" x14ac:dyDescent="0.15">
      <c r="B51" s="47">
        <v>44593</v>
      </c>
      <c r="C51" s="48">
        <v>45809</v>
      </c>
      <c r="D51" s="13">
        <v>40</v>
      </c>
      <c r="E51" s="49">
        <v>1216</v>
      </c>
      <c r="F51" s="110">
        <v>11500000000</v>
      </c>
      <c r="G51" s="110"/>
      <c r="H51" s="93">
        <v>11321919793.791401</v>
      </c>
      <c r="I51" s="93"/>
      <c r="J51" s="13">
        <v>10592585733.643499</v>
      </c>
      <c r="K51" s="13">
        <v>9585657097.6104202</v>
      </c>
      <c r="L51" s="13">
        <v>8115472402.97019</v>
      </c>
    </row>
    <row r="52" spans="2:12" s="1" customFormat="1" ht="12.75" customHeight="1" x14ac:dyDescent="0.15">
      <c r="B52" s="47">
        <v>44593</v>
      </c>
      <c r="C52" s="48">
        <v>45839</v>
      </c>
      <c r="D52" s="13">
        <v>41</v>
      </c>
      <c r="E52" s="49">
        <v>1246</v>
      </c>
      <c r="F52" s="110">
        <v>11500000000</v>
      </c>
      <c r="G52" s="110"/>
      <c r="H52" s="93">
        <v>11224109155.910101</v>
      </c>
      <c r="I52" s="93"/>
      <c r="J52" s="13">
        <v>10483839311.618799</v>
      </c>
      <c r="K52" s="13">
        <v>9463897424.4820805</v>
      </c>
      <c r="L52" s="13">
        <v>7979543085.5503798</v>
      </c>
    </row>
    <row r="53" spans="2:12" s="1" customFormat="1" ht="12.75" customHeight="1" x14ac:dyDescent="0.15">
      <c r="B53" s="47">
        <v>44593</v>
      </c>
      <c r="C53" s="48">
        <v>45870</v>
      </c>
      <c r="D53" s="13">
        <v>42</v>
      </c>
      <c r="E53" s="49">
        <v>1277</v>
      </c>
      <c r="F53" s="110">
        <v>11500000000</v>
      </c>
      <c r="G53" s="110"/>
      <c r="H53" s="93">
        <v>11132072409.1985</v>
      </c>
      <c r="I53" s="93"/>
      <c r="J53" s="13">
        <v>10380237153.495001</v>
      </c>
      <c r="K53" s="13">
        <v>9346543624.9589291</v>
      </c>
      <c r="L53" s="13">
        <v>7847216893.9762001</v>
      </c>
    </row>
    <row r="54" spans="2:12" s="1" customFormat="1" ht="12.75" customHeight="1" x14ac:dyDescent="0.15">
      <c r="B54" s="47">
        <v>44593</v>
      </c>
      <c r="C54" s="48">
        <v>45901</v>
      </c>
      <c r="D54" s="13">
        <v>43</v>
      </c>
      <c r="E54" s="49">
        <v>1308</v>
      </c>
      <c r="F54" s="110">
        <v>11500000000</v>
      </c>
      <c r="G54" s="110"/>
      <c r="H54" s="93">
        <v>11032101744.139099</v>
      </c>
      <c r="I54" s="93"/>
      <c r="J54" s="13">
        <v>10269570739.140499</v>
      </c>
      <c r="K54" s="13">
        <v>9223380922.9179707</v>
      </c>
      <c r="L54" s="13">
        <v>7711012087.9325304</v>
      </c>
    </row>
    <row r="55" spans="2:12" s="1" customFormat="1" ht="12.75" customHeight="1" x14ac:dyDescent="0.15">
      <c r="B55" s="47">
        <v>44593</v>
      </c>
      <c r="C55" s="48">
        <v>45931</v>
      </c>
      <c r="D55" s="13">
        <v>44</v>
      </c>
      <c r="E55" s="49">
        <v>1338</v>
      </c>
      <c r="F55" s="110">
        <v>11500000000</v>
      </c>
      <c r="G55" s="110"/>
      <c r="H55" s="93">
        <v>10941425723.621901</v>
      </c>
      <c r="I55" s="93"/>
      <c r="J55" s="13">
        <v>10168444185.374399</v>
      </c>
      <c r="K55" s="13">
        <v>9110078744.8391991</v>
      </c>
      <c r="L55" s="13">
        <v>7585067554.0771999</v>
      </c>
    </row>
    <row r="56" spans="2:12" s="1" customFormat="1" ht="12.75" customHeight="1" x14ac:dyDescent="0.15">
      <c r="B56" s="47">
        <v>44593</v>
      </c>
      <c r="C56" s="48">
        <v>45962</v>
      </c>
      <c r="D56" s="13">
        <v>45</v>
      </c>
      <c r="E56" s="49">
        <v>1369</v>
      </c>
      <c r="F56" s="110">
        <v>11500000000</v>
      </c>
      <c r="G56" s="110"/>
      <c r="H56" s="93">
        <v>10851189250.3501</v>
      </c>
      <c r="I56" s="93"/>
      <c r="J56" s="13">
        <v>10067478471.475901</v>
      </c>
      <c r="K56" s="13">
        <v>8996683123.0388107</v>
      </c>
      <c r="L56" s="13">
        <v>7458927157.8003798</v>
      </c>
    </row>
    <row r="57" spans="2:12" s="1" customFormat="1" ht="12.75" customHeight="1" x14ac:dyDescent="0.15">
      <c r="B57" s="47">
        <v>44593</v>
      </c>
      <c r="C57" s="48">
        <v>45992</v>
      </c>
      <c r="D57" s="13">
        <v>46</v>
      </c>
      <c r="E57" s="49">
        <v>1399</v>
      </c>
      <c r="F57" s="110">
        <v>11500000000</v>
      </c>
      <c r="G57" s="110"/>
      <c r="H57" s="93">
        <v>10749593586.432899</v>
      </c>
      <c r="I57" s="93"/>
      <c r="J57" s="13">
        <v>9956850288.7383308</v>
      </c>
      <c r="K57" s="13">
        <v>8875921632.2944908</v>
      </c>
      <c r="L57" s="13">
        <v>7328641613.3382397</v>
      </c>
    </row>
    <row r="58" spans="2:12" s="1" customFormat="1" ht="12.75" customHeight="1" x14ac:dyDescent="0.15">
      <c r="B58" s="47">
        <v>44593</v>
      </c>
      <c r="C58" s="48">
        <v>46023</v>
      </c>
      <c r="D58" s="13">
        <v>47</v>
      </c>
      <c r="E58" s="49">
        <v>1430</v>
      </c>
      <c r="F58" s="110">
        <v>11500000000</v>
      </c>
      <c r="G58" s="110"/>
      <c r="H58" s="93">
        <v>10659355232.0019</v>
      </c>
      <c r="I58" s="93"/>
      <c r="J58" s="13">
        <v>9856520892.6968403</v>
      </c>
      <c r="K58" s="13">
        <v>8764138288.9387703</v>
      </c>
      <c r="L58" s="13">
        <v>7205694848.7392597</v>
      </c>
    </row>
    <row r="59" spans="2:12" s="1" customFormat="1" ht="12.75" customHeight="1" x14ac:dyDescent="0.15">
      <c r="B59" s="47">
        <v>44593</v>
      </c>
      <c r="C59" s="48">
        <v>46054</v>
      </c>
      <c r="D59" s="13">
        <v>48</v>
      </c>
      <c r="E59" s="49">
        <v>1461</v>
      </c>
      <c r="F59" s="110">
        <v>9000000000</v>
      </c>
      <c r="G59" s="110"/>
      <c r="H59" s="93">
        <v>10569579890.289101</v>
      </c>
      <c r="I59" s="93"/>
      <c r="J59" s="13">
        <v>9756930599.9456692</v>
      </c>
      <c r="K59" s="13">
        <v>8653521631.4169006</v>
      </c>
      <c r="L59" s="13">
        <v>7084613264.90938</v>
      </c>
    </row>
    <row r="60" spans="2:12" s="1" customFormat="1" ht="12.75" customHeight="1" x14ac:dyDescent="0.15">
      <c r="B60" s="47">
        <v>44593</v>
      </c>
      <c r="C60" s="48">
        <v>46082</v>
      </c>
      <c r="D60" s="13">
        <v>49</v>
      </c>
      <c r="E60" s="49">
        <v>1489</v>
      </c>
      <c r="F60" s="110">
        <v>9000000000</v>
      </c>
      <c r="G60" s="110"/>
      <c r="H60" s="93">
        <v>10478220758.0805</v>
      </c>
      <c r="I60" s="93"/>
      <c r="J60" s="13">
        <v>9657776644.4917908</v>
      </c>
      <c r="K60" s="13">
        <v>8545902646.9338799</v>
      </c>
      <c r="L60" s="13">
        <v>6969734210.3292103</v>
      </c>
    </row>
    <row r="61" spans="2:12" s="1" customFormat="1" ht="12.75" customHeight="1" x14ac:dyDescent="0.15">
      <c r="B61" s="47">
        <v>44593</v>
      </c>
      <c r="C61" s="48">
        <v>46113</v>
      </c>
      <c r="D61" s="13">
        <v>50</v>
      </c>
      <c r="E61" s="49">
        <v>1520</v>
      </c>
      <c r="F61" s="110">
        <v>9000000000</v>
      </c>
      <c r="G61" s="110"/>
      <c r="H61" s="93">
        <v>10388967530.038099</v>
      </c>
      <c r="I61" s="93"/>
      <c r="J61" s="13">
        <v>9559271162.4794407</v>
      </c>
      <c r="K61" s="13">
        <v>8437225526.467</v>
      </c>
      <c r="L61" s="13">
        <v>6851955803.8874598</v>
      </c>
    </row>
    <row r="62" spans="2:12" s="1" customFormat="1" ht="12.75" customHeight="1" x14ac:dyDescent="0.15">
      <c r="B62" s="47">
        <v>44593</v>
      </c>
      <c r="C62" s="48">
        <v>46143</v>
      </c>
      <c r="D62" s="13">
        <v>51</v>
      </c>
      <c r="E62" s="49">
        <v>1550</v>
      </c>
      <c r="F62" s="110">
        <v>9000000000</v>
      </c>
      <c r="G62" s="110"/>
      <c r="H62" s="93">
        <v>10296868401.2073</v>
      </c>
      <c r="I62" s="93"/>
      <c r="J62" s="13">
        <v>9458975812.0947495</v>
      </c>
      <c r="K62" s="13">
        <v>8328154223.3556805</v>
      </c>
      <c r="L62" s="13">
        <v>6735653496.1326904</v>
      </c>
    </row>
    <row r="63" spans="2:12" s="1" customFormat="1" ht="12.75" customHeight="1" x14ac:dyDescent="0.15">
      <c r="B63" s="47">
        <v>44593</v>
      </c>
      <c r="C63" s="48">
        <v>46174</v>
      </c>
      <c r="D63" s="13">
        <v>52</v>
      </c>
      <c r="E63" s="49">
        <v>1581</v>
      </c>
      <c r="F63" s="110">
        <v>9000000000</v>
      </c>
      <c r="G63" s="110"/>
      <c r="H63" s="93">
        <v>10204521934.355</v>
      </c>
      <c r="I63" s="93"/>
      <c r="J63" s="13">
        <v>9358244662.0002003</v>
      </c>
      <c r="K63" s="13">
        <v>8218510836.7588997</v>
      </c>
      <c r="L63" s="13">
        <v>6618822434.7042999</v>
      </c>
    </row>
    <row r="64" spans="2:12" s="1" customFormat="1" ht="12.75" customHeight="1" x14ac:dyDescent="0.15">
      <c r="B64" s="47">
        <v>44593</v>
      </c>
      <c r="C64" s="48">
        <v>46204</v>
      </c>
      <c r="D64" s="13">
        <v>53</v>
      </c>
      <c r="E64" s="49">
        <v>1611</v>
      </c>
      <c r="F64" s="110">
        <v>9000000000</v>
      </c>
      <c r="G64" s="110"/>
      <c r="H64" s="93">
        <v>10114494527.9384</v>
      </c>
      <c r="I64" s="93"/>
      <c r="J64" s="13">
        <v>9260458201.5603294</v>
      </c>
      <c r="K64" s="13">
        <v>8112617127.6283302</v>
      </c>
      <c r="L64" s="13">
        <v>6506758104.3003397</v>
      </c>
    </row>
    <row r="65" spans="2:12" s="1" customFormat="1" ht="12.75" customHeight="1" x14ac:dyDescent="0.15">
      <c r="B65" s="47">
        <v>44593</v>
      </c>
      <c r="C65" s="48">
        <v>46235</v>
      </c>
      <c r="D65" s="13">
        <v>54</v>
      </c>
      <c r="E65" s="49">
        <v>1642</v>
      </c>
      <c r="F65" s="110">
        <v>9000000000</v>
      </c>
      <c r="G65" s="110"/>
      <c r="H65" s="93">
        <v>10025616878.498899</v>
      </c>
      <c r="I65" s="93"/>
      <c r="J65" s="13">
        <v>9163516695.6345692</v>
      </c>
      <c r="K65" s="13">
        <v>8007275525.7015305</v>
      </c>
      <c r="L65" s="13">
        <v>6395066630.2509899</v>
      </c>
    </row>
    <row r="66" spans="2:12" s="1" customFormat="1" ht="12.75" customHeight="1" x14ac:dyDescent="0.15">
      <c r="B66" s="47">
        <v>44593</v>
      </c>
      <c r="C66" s="48">
        <v>46266</v>
      </c>
      <c r="D66" s="13">
        <v>55</v>
      </c>
      <c r="E66" s="49">
        <v>1673</v>
      </c>
      <c r="F66" s="110">
        <v>9000000000</v>
      </c>
      <c r="G66" s="110"/>
      <c r="H66" s="93">
        <v>9937640501.2462006</v>
      </c>
      <c r="I66" s="93"/>
      <c r="J66" s="13">
        <v>9067699765.2378292</v>
      </c>
      <c r="K66" s="13">
        <v>7903397441.79111</v>
      </c>
      <c r="L66" s="13">
        <v>6285368472.7088804</v>
      </c>
    </row>
    <row r="67" spans="2:12" s="1" customFormat="1" ht="12.75" customHeight="1" x14ac:dyDescent="0.15">
      <c r="B67" s="47">
        <v>44593</v>
      </c>
      <c r="C67" s="48">
        <v>46296</v>
      </c>
      <c r="D67" s="13">
        <v>56</v>
      </c>
      <c r="E67" s="49">
        <v>1703</v>
      </c>
      <c r="F67" s="110">
        <v>9000000000</v>
      </c>
      <c r="G67" s="110"/>
      <c r="H67" s="93">
        <v>9850796188.20257</v>
      </c>
      <c r="I67" s="93"/>
      <c r="J67" s="13">
        <v>8973704084.2814903</v>
      </c>
      <c r="K67" s="13">
        <v>7802220170.8674297</v>
      </c>
      <c r="L67" s="13">
        <v>6179469680.3082304</v>
      </c>
    </row>
    <row r="68" spans="2:12" s="1" customFormat="1" ht="12.75" customHeight="1" x14ac:dyDescent="0.15">
      <c r="B68" s="47">
        <v>44593</v>
      </c>
      <c r="C68" s="48">
        <v>46327</v>
      </c>
      <c r="D68" s="13">
        <v>57</v>
      </c>
      <c r="E68" s="49">
        <v>1734</v>
      </c>
      <c r="F68" s="110">
        <v>9000000000</v>
      </c>
      <c r="G68" s="110"/>
      <c r="H68" s="93">
        <v>9762676181.4126396</v>
      </c>
      <c r="I68" s="93"/>
      <c r="J68" s="13">
        <v>8878346163.4957809</v>
      </c>
      <c r="K68" s="13">
        <v>7699679078.10217</v>
      </c>
      <c r="L68" s="13">
        <v>6072426235.8942499</v>
      </c>
    </row>
    <row r="69" spans="2:12" s="1" customFormat="1" ht="12.75" customHeight="1" x14ac:dyDescent="0.15">
      <c r="B69" s="47">
        <v>44593</v>
      </c>
      <c r="C69" s="48">
        <v>46357</v>
      </c>
      <c r="D69" s="13">
        <v>58</v>
      </c>
      <c r="E69" s="49">
        <v>1764</v>
      </c>
      <c r="F69" s="110">
        <v>9000000000</v>
      </c>
      <c r="G69" s="110"/>
      <c r="H69" s="93">
        <v>9677275023.1271095</v>
      </c>
      <c r="I69" s="93"/>
      <c r="J69" s="13">
        <v>8786235378.6438103</v>
      </c>
      <c r="K69" s="13">
        <v>7601042329.8372202</v>
      </c>
      <c r="L69" s="13">
        <v>5970062233.1869898</v>
      </c>
    </row>
    <row r="70" spans="2:12" s="1" customFormat="1" ht="12.75" customHeight="1" x14ac:dyDescent="0.15">
      <c r="B70" s="47">
        <v>44593</v>
      </c>
      <c r="C70" s="48">
        <v>46388</v>
      </c>
      <c r="D70" s="13">
        <v>59</v>
      </c>
      <c r="E70" s="49">
        <v>1795</v>
      </c>
      <c r="F70" s="110">
        <v>9000000000</v>
      </c>
      <c r="G70" s="110"/>
      <c r="H70" s="93">
        <v>9591643156.5726604</v>
      </c>
      <c r="I70" s="93"/>
      <c r="J70" s="13">
        <v>8693717866.1619301</v>
      </c>
      <c r="K70" s="13">
        <v>7501877228.8207302</v>
      </c>
      <c r="L70" s="13">
        <v>5867218733.3385</v>
      </c>
    </row>
    <row r="71" spans="2:12" s="1" customFormat="1" ht="12.75" customHeight="1" x14ac:dyDescent="0.15">
      <c r="B71" s="47">
        <v>44593</v>
      </c>
      <c r="C71" s="48">
        <v>46419</v>
      </c>
      <c r="D71" s="13">
        <v>60</v>
      </c>
      <c r="E71" s="49">
        <v>1826</v>
      </c>
      <c r="F71" s="110">
        <v>9000000000</v>
      </c>
      <c r="G71" s="110"/>
      <c r="H71" s="93">
        <v>9506627966.2812691</v>
      </c>
      <c r="I71" s="93"/>
      <c r="J71" s="13">
        <v>8602046909.5704098</v>
      </c>
      <c r="K71" s="13">
        <v>7403896001.4720201</v>
      </c>
      <c r="L71" s="13">
        <v>5766061314.0171099</v>
      </c>
    </row>
    <row r="72" spans="2:12" s="1" customFormat="1" ht="12.75" customHeight="1" x14ac:dyDescent="0.15">
      <c r="B72" s="47">
        <v>44593</v>
      </c>
      <c r="C72" s="48">
        <v>46447</v>
      </c>
      <c r="D72" s="13">
        <v>61</v>
      </c>
      <c r="E72" s="49">
        <v>1854</v>
      </c>
      <c r="F72" s="110">
        <v>9000000000</v>
      </c>
      <c r="G72" s="110"/>
      <c r="H72" s="93">
        <v>9423404186.6088409</v>
      </c>
      <c r="I72" s="93"/>
      <c r="J72" s="13">
        <v>8513678583.6721897</v>
      </c>
      <c r="K72" s="13">
        <v>7311001443.8127098</v>
      </c>
      <c r="L72" s="13">
        <v>5671929541.50562</v>
      </c>
    </row>
    <row r="73" spans="2:12" s="1" customFormat="1" ht="12.75" customHeight="1" x14ac:dyDescent="0.15">
      <c r="B73" s="47">
        <v>44593</v>
      </c>
      <c r="C73" s="48">
        <v>46478</v>
      </c>
      <c r="D73" s="13">
        <v>62</v>
      </c>
      <c r="E73" s="49">
        <v>1885</v>
      </c>
      <c r="F73" s="110">
        <v>9000000000</v>
      </c>
      <c r="G73" s="110"/>
      <c r="H73" s="93">
        <v>9339429462.7871304</v>
      </c>
      <c r="I73" s="93"/>
      <c r="J73" s="13">
        <v>8423499540.6778603</v>
      </c>
      <c r="K73" s="13">
        <v>7215165026.63622</v>
      </c>
      <c r="L73" s="13">
        <v>5573870135.7833204</v>
      </c>
    </row>
    <row r="74" spans="2:12" s="1" customFormat="1" ht="12.75" customHeight="1" x14ac:dyDescent="0.15">
      <c r="B74" s="47">
        <v>44593</v>
      </c>
      <c r="C74" s="48">
        <v>46508</v>
      </c>
      <c r="D74" s="13">
        <v>63</v>
      </c>
      <c r="E74" s="49">
        <v>1915</v>
      </c>
      <c r="F74" s="110">
        <v>6500000000</v>
      </c>
      <c r="G74" s="110"/>
      <c r="H74" s="93">
        <v>9255823929.0849209</v>
      </c>
      <c r="I74" s="93"/>
      <c r="J74" s="13">
        <v>8334390692.0912104</v>
      </c>
      <c r="K74" s="13">
        <v>7121268073.0579996</v>
      </c>
      <c r="L74" s="13">
        <v>5478781684.92626</v>
      </c>
    </row>
    <row r="75" spans="2:12" s="1" customFormat="1" ht="12.75" customHeight="1" x14ac:dyDescent="0.15">
      <c r="B75" s="47">
        <v>44593</v>
      </c>
      <c r="C75" s="48">
        <v>46539</v>
      </c>
      <c r="D75" s="13">
        <v>64</v>
      </c>
      <c r="E75" s="49">
        <v>1946</v>
      </c>
      <c r="F75" s="110">
        <v>6500000000</v>
      </c>
      <c r="G75" s="110"/>
      <c r="H75" s="93">
        <v>9172862934.4859791</v>
      </c>
      <c r="I75" s="93"/>
      <c r="J75" s="13">
        <v>8245679564.4881001</v>
      </c>
      <c r="K75" s="13">
        <v>7027551325.4527197</v>
      </c>
      <c r="L75" s="13">
        <v>5383780019.1466703</v>
      </c>
    </row>
    <row r="76" spans="2:12" s="1" customFormat="1" ht="12.75" customHeight="1" x14ac:dyDescent="0.15">
      <c r="B76" s="47">
        <v>44593</v>
      </c>
      <c r="C76" s="48">
        <v>46569</v>
      </c>
      <c r="D76" s="13">
        <v>65</v>
      </c>
      <c r="E76" s="49">
        <v>1976</v>
      </c>
      <c r="F76" s="110">
        <v>6500000000</v>
      </c>
      <c r="G76" s="110"/>
      <c r="H76" s="93">
        <v>9090103021.8498707</v>
      </c>
      <c r="I76" s="93"/>
      <c r="J76" s="13">
        <v>8157872533.87922</v>
      </c>
      <c r="K76" s="13">
        <v>6935603466.5710602</v>
      </c>
      <c r="L76" s="13">
        <v>5291558705.7225199</v>
      </c>
    </row>
    <row r="77" spans="2:12" s="1" customFormat="1" ht="12.75" customHeight="1" x14ac:dyDescent="0.15">
      <c r="B77" s="47">
        <v>44593</v>
      </c>
      <c r="C77" s="48">
        <v>46600</v>
      </c>
      <c r="D77" s="13">
        <v>66</v>
      </c>
      <c r="E77" s="49">
        <v>2007</v>
      </c>
      <c r="F77" s="110">
        <v>6500000000</v>
      </c>
      <c r="G77" s="110"/>
      <c r="H77" s="93">
        <v>9007081489.0813408</v>
      </c>
      <c r="I77" s="93"/>
      <c r="J77" s="13">
        <v>8069655242.8752604</v>
      </c>
      <c r="K77" s="13">
        <v>6843155575.56075</v>
      </c>
      <c r="L77" s="13">
        <v>5198911167.1700001</v>
      </c>
    </row>
    <row r="78" spans="2:12" s="1" customFormat="1" ht="12.75" customHeight="1" x14ac:dyDescent="0.15">
      <c r="B78" s="47">
        <v>44593</v>
      </c>
      <c r="C78" s="48">
        <v>46631</v>
      </c>
      <c r="D78" s="13">
        <v>67</v>
      </c>
      <c r="E78" s="49">
        <v>2038</v>
      </c>
      <c r="F78" s="110">
        <v>6500000000</v>
      </c>
      <c r="G78" s="110"/>
      <c r="H78" s="93">
        <v>8924788847.7052498</v>
      </c>
      <c r="I78" s="93"/>
      <c r="J78" s="13">
        <v>7982365653.7757301</v>
      </c>
      <c r="K78" s="13">
        <v>6751917754.3963699</v>
      </c>
      <c r="L78" s="13">
        <v>5107868950.1009798</v>
      </c>
    </row>
    <row r="79" spans="2:12" s="1" customFormat="1" ht="12.75" customHeight="1" x14ac:dyDescent="0.15">
      <c r="B79" s="47">
        <v>44593</v>
      </c>
      <c r="C79" s="48">
        <v>46661</v>
      </c>
      <c r="D79" s="13">
        <v>68</v>
      </c>
      <c r="E79" s="49">
        <v>2068</v>
      </c>
      <c r="F79" s="110">
        <v>6500000000</v>
      </c>
      <c r="G79" s="110"/>
      <c r="H79" s="93">
        <v>8841633599.8762207</v>
      </c>
      <c r="I79" s="93"/>
      <c r="J79" s="13">
        <v>7895011047.4204397</v>
      </c>
      <c r="K79" s="13">
        <v>6661592073.5860701</v>
      </c>
      <c r="L79" s="13">
        <v>5018878950.6627998</v>
      </c>
    </row>
    <row r="80" spans="2:12" s="1" customFormat="1" ht="12.75" customHeight="1" x14ac:dyDescent="0.15">
      <c r="B80" s="47">
        <v>44593</v>
      </c>
      <c r="C80" s="48">
        <v>46692</v>
      </c>
      <c r="D80" s="13">
        <v>69</v>
      </c>
      <c r="E80" s="49">
        <v>2099</v>
      </c>
      <c r="F80" s="110">
        <v>6500000000</v>
      </c>
      <c r="G80" s="110"/>
      <c r="H80" s="93">
        <v>8760890987.5598106</v>
      </c>
      <c r="I80" s="93"/>
      <c r="J80" s="13">
        <v>7809644839.9402704</v>
      </c>
      <c r="K80" s="13">
        <v>6572803814.1465197</v>
      </c>
      <c r="L80" s="13">
        <v>4931011046.2325001</v>
      </c>
    </row>
    <row r="81" spans="2:12" s="1" customFormat="1" ht="12.75" customHeight="1" x14ac:dyDescent="0.15">
      <c r="B81" s="47">
        <v>44593</v>
      </c>
      <c r="C81" s="48">
        <v>46722</v>
      </c>
      <c r="D81" s="13">
        <v>70</v>
      </c>
      <c r="E81" s="49">
        <v>2129</v>
      </c>
      <c r="F81" s="110">
        <v>5000000000</v>
      </c>
      <c r="G81" s="110"/>
      <c r="H81" s="93">
        <v>8676131081.2855091</v>
      </c>
      <c r="I81" s="93"/>
      <c r="J81" s="13">
        <v>7721393268.8127804</v>
      </c>
      <c r="K81" s="13">
        <v>6482534334.8635302</v>
      </c>
      <c r="L81" s="13">
        <v>4843354025.0864697</v>
      </c>
    </row>
    <row r="82" spans="2:12" s="1" customFormat="1" ht="12.75" customHeight="1" x14ac:dyDescent="0.15">
      <c r="B82" s="47">
        <v>44593</v>
      </c>
      <c r="C82" s="48">
        <v>46753</v>
      </c>
      <c r="D82" s="13">
        <v>71</v>
      </c>
      <c r="E82" s="49">
        <v>2160</v>
      </c>
      <c r="F82" s="110">
        <v>5000000000</v>
      </c>
      <c r="G82" s="110"/>
      <c r="H82" s="93">
        <v>8593501257.4204197</v>
      </c>
      <c r="I82" s="93"/>
      <c r="J82" s="13">
        <v>7634884856.4155302</v>
      </c>
      <c r="K82" s="13">
        <v>6393604055.0444202</v>
      </c>
      <c r="L82" s="13">
        <v>4756677927.1635303</v>
      </c>
    </row>
    <row r="83" spans="2:12" s="1" customFormat="1" ht="12.75" customHeight="1" x14ac:dyDescent="0.15">
      <c r="B83" s="47">
        <v>44593</v>
      </c>
      <c r="C83" s="48">
        <v>46784</v>
      </c>
      <c r="D83" s="13">
        <v>72</v>
      </c>
      <c r="E83" s="49">
        <v>2191</v>
      </c>
      <c r="F83" s="110">
        <v>5000000000</v>
      </c>
      <c r="G83" s="110"/>
      <c r="H83" s="93">
        <v>8511796725.2661695</v>
      </c>
      <c r="I83" s="93"/>
      <c r="J83" s="13">
        <v>7549468361.3806105</v>
      </c>
      <c r="K83" s="13">
        <v>6305996250.64925</v>
      </c>
      <c r="L83" s="13">
        <v>4671628901.8563204</v>
      </c>
    </row>
    <row r="84" spans="2:12" s="1" customFormat="1" ht="12.75" customHeight="1" x14ac:dyDescent="0.15">
      <c r="B84" s="47">
        <v>44593</v>
      </c>
      <c r="C84" s="48">
        <v>46813</v>
      </c>
      <c r="D84" s="13">
        <v>73</v>
      </c>
      <c r="E84" s="49">
        <v>2220</v>
      </c>
      <c r="F84" s="110">
        <v>5000000000</v>
      </c>
      <c r="G84" s="110"/>
      <c r="H84" s="93">
        <v>8429025757.6173096</v>
      </c>
      <c r="I84" s="93"/>
      <c r="J84" s="13">
        <v>7464192798.21768</v>
      </c>
      <c r="K84" s="13">
        <v>6219931890.7688198</v>
      </c>
      <c r="L84" s="13">
        <v>4589610229.8911304</v>
      </c>
    </row>
    <row r="85" spans="2:12" s="1" customFormat="1" ht="12.75" customHeight="1" x14ac:dyDescent="0.15">
      <c r="B85" s="47">
        <v>44593</v>
      </c>
      <c r="C85" s="48">
        <v>46844</v>
      </c>
      <c r="D85" s="13">
        <v>74</v>
      </c>
      <c r="E85" s="49">
        <v>2251</v>
      </c>
      <c r="F85" s="110">
        <v>5000000000</v>
      </c>
      <c r="G85" s="110"/>
      <c r="H85" s="93">
        <v>8347997481.5763998</v>
      </c>
      <c r="I85" s="93"/>
      <c r="J85" s="13">
        <v>7379901342.91154</v>
      </c>
      <c r="K85" s="13">
        <v>6134051663.4847298</v>
      </c>
      <c r="L85" s="13">
        <v>4507069186.1768103</v>
      </c>
    </row>
    <row r="86" spans="2:12" s="1" customFormat="1" ht="12.75" customHeight="1" x14ac:dyDescent="0.15">
      <c r="B86" s="47">
        <v>44593</v>
      </c>
      <c r="C86" s="48">
        <v>46874</v>
      </c>
      <c r="D86" s="13">
        <v>75</v>
      </c>
      <c r="E86" s="49">
        <v>2281</v>
      </c>
      <c r="F86" s="110">
        <v>5000000000</v>
      </c>
      <c r="G86" s="110"/>
      <c r="H86" s="93">
        <v>8266475039.3958302</v>
      </c>
      <c r="I86" s="93"/>
      <c r="J86" s="13">
        <v>7295837725.0030603</v>
      </c>
      <c r="K86" s="13">
        <v>6049253807.4009504</v>
      </c>
      <c r="L86" s="13">
        <v>4426542978.8181</v>
      </c>
    </row>
    <row r="87" spans="2:12" s="1" customFormat="1" ht="12.75" customHeight="1" x14ac:dyDescent="0.15">
      <c r="B87" s="47">
        <v>44593</v>
      </c>
      <c r="C87" s="48">
        <v>46905</v>
      </c>
      <c r="D87" s="13">
        <v>76</v>
      </c>
      <c r="E87" s="49">
        <v>2312</v>
      </c>
      <c r="F87" s="110">
        <v>5000000000</v>
      </c>
      <c r="G87" s="110"/>
      <c r="H87" s="93">
        <v>8186193960.7713404</v>
      </c>
      <c r="I87" s="93"/>
      <c r="J87" s="13">
        <v>7212729026.2418604</v>
      </c>
      <c r="K87" s="13">
        <v>5965136006.7498598</v>
      </c>
      <c r="L87" s="13">
        <v>4346501646.8678799</v>
      </c>
    </row>
    <row r="88" spans="2:12" s="1" customFormat="1" ht="12.75" customHeight="1" x14ac:dyDescent="0.15">
      <c r="B88" s="47">
        <v>44593</v>
      </c>
      <c r="C88" s="48">
        <v>46935</v>
      </c>
      <c r="D88" s="13">
        <v>77</v>
      </c>
      <c r="E88" s="49">
        <v>2342</v>
      </c>
      <c r="F88" s="110">
        <v>5000000000</v>
      </c>
      <c r="G88" s="110"/>
      <c r="H88" s="93">
        <v>8107013859.7987604</v>
      </c>
      <c r="I88" s="93"/>
      <c r="J88" s="13">
        <v>7131240151.3362303</v>
      </c>
      <c r="K88" s="13">
        <v>5883226420.56217</v>
      </c>
      <c r="L88" s="13">
        <v>4269245651.0174499</v>
      </c>
    </row>
    <row r="89" spans="2:12" s="1" customFormat="1" ht="12.75" customHeight="1" x14ac:dyDescent="0.15">
      <c r="B89" s="47">
        <v>44593</v>
      </c>
      <c r="C89" s="48">
        <v>46966</v>
      </c>
      <c r="D89" s="13">
        <v>78</v>
      </c>
      <c r="E89" s="49">
        <v>2373</v>
      </c>
      <c r="F89" s="110">
        <v>5000000000</v>
      </c>
      <c r="G89" s="110"/>
      <c r="H89" s="93">
        <v>8027283136.35956</v>
      </c>
      <c r="I89" s="93"/>
      <c r="J89" s="13">
        <v>7049129792.5115299</v>
      </c>
      <c r="K89" s="13">
        <v>5800695934.7646103</v>
      </c>
      <c r="L89" s="13">
        <v>4191527330.4317002</v>
      </c>
    </row>
    <row r="90" spans="2:12" s="1" customFormat="1" ht="12.75" customHeight="1" x14ac:dyDescent="0.15">
      <c r="B90" s="47">
        <v>44593</v>
      </c>
      <c r="C90" s="48">
        <v>46997</v>
      </c>
      <c r="D90" s="13">
        <v>79</v>
      </c>
      <c r="E90" s="49">
        <v>2404</v>
      </c>
      <c r="F90" s="110">
        <v>5000000000</v>
      </c>
      <c r="G90" s="110"/>
      <c r="H90" s="93">
        <v>7947691568.4019003</v>
      </c>
      <c r="I90" s="93"/>
      <c r="J90" s="13">
        <v>6967399441.6001396</v>
      </c>
      <c r="K90" s="13">
        <v>5718859092.3497</v>
      </c>
      <c r="L90" s="13">
        <v>4114889876.26545</v>
      </c>
    </row>
    <row r="91" spans="2:12" s="1" customFormat="1" ht="12.75" customHeight="1" x14ac:dyDescent="0.15">
      <c r="B91" s="47">
        <v>44593</v>
      </c>
      <c r="C91" s="48">
        <v>47027</v>
      </c>
      <c r="D91" s="13">
        <v>80</v>
      </c>
      <c r="E91" s="49">
        <v>2434</v>
      </c>
      <c r="F91" s="110">
        <v>5000000000</v>
      </c>
      <c r="G91" s="110"/>
      <c r="H91" s="93">
        <v>7869717370.02952</v>
      </c>
      <c r="I91" s="93"/>
      <c r="J91" s="13">
        <v>6887718678.5970898</v>
      </c>
      <c r="K91" s="13">
        <v>5639542248.1129198</v>
      </c>
      <c r="L91" s="13">
        <v>4041185247.3666101</v>
      </c>
    </row>
    <row r="92" spans="2:12" s="1" customFormat="1" ht="12.75" customHeight="1" x14ac:dyDescent="0.15">
      <c r="B92" s="47">
        <v>44593</v>
      </c>
      <c r="C92" s="48">
        <v>47058</v>
      </c>
      <c r="D92" s="13">
        <v>81</v>
      </c>
      <c r="E92" s="49">
        <v>2465</v>
      </c>
      <c r="F92" s="110">
        <v>5000000000</v>
      </c>
      <c r="G92" s="110"/>
      <c r="H92" s="93">
        <v>7792754243.5657196</v>
      </c>
      <c r="I92" s="93"/>
      <c r="J92" s="13">
        <v>6808791327.3922701</v>
      </c>
      <c r="K92" s="13">
        <v>5560739765.1014004</v>
      </c>
      <c r="L92" s="13">
        <v>3967839487.5048599</v>
      </c>
    </row>
    <row r="93" spans="2:12" s="1" customFormat="1" ht="12.75" customHeight="1" x14ac:dyDescent="0.15">
      <c r="B93" s="47">
        <v>44593</v>
      </c>
      <c r="C93" s="48">
        <v>47088</v>
      </c>
      <c r="D93" s="13">
        <v>82</v>
      </c>
      <c r="E93" s="49">
        <v>2495</v>
      </c>
      <c r="F93" s="110">
        <v>5000000000</v>
      </c>
      <c r="G93" s="110"/>
      <c r="H93" s="93">
        <v>7715565854.2945299</v>
      </c>
      <c r="I93" s="93"/>
      <c r="J93" s="13">
        <v>6730283940.1687498</v>
      </c>
      <c r="K93" s="13">
        <v>5483094121.7474003</v>
      </c>
      <c r="L93" s="13">
        <v>3896397969.9780002</v>
      </c>
    </row>
    <row r="94" spans="2:12" s="1" customFormat="1" ht="12.75" customHeight="1" x14ac:dyDescent="0.15">
      <c r="B94" s="47">
        <v>44593</v>
      </c>
      <c r="C94" s="48">
        <v>47119</v>
      </c>
      <c r="D94" s="13">
        <v>83</v>
      </c>
      <c r="E94" s="49">
        <v>2526</v>
      </c>
      <c r="F94" s="110">
        <v>5000000000</v>
      </c>
      <c r="G94" s="110"/>
      <c r="H94" s="93">
        <v>7639317049.6900997</v>
      </c>
      <c r="I94" s="93"/>
      <c r="J94" s="13">
        <v>6652469898.2727604</v>
      </c>
      <c r="K94" s="13">
        <v>5405916398.3608599</v>
      </c>
      <c r="L94" s="13">
        <v>3825282838.9709802</v>
      </c>
    </row>
    <row r="95" spans="2:12" s="1" customFormat="1" ht="12.75" customHeight="1" x14ac:dyDescent="0.15">
      <c r="B95" s="47">
        <v>44593</v>
      </c>
      <c r="C95" s="48">
        <v>47150</v>
      </c>
      <c r="D95" s="13">
        <v>84</v>
      </c>
      <c r="E95" s="49">
        <v>2557</v>
      </c>
      <c r="F95" s="110">
        <v>2500000000</v>
      </c>
      <c r="G95" s="110"/>
      <c r="H95" s="93">
        <v>7562475131.4358597</v>
      </c>
      <c r="I95" s="93"/>
      <c r="J95" s="13">
        <v>6574384833.1369696</v>
      </c>
      <c r="K95" s="13">
        <v>5328876090.3253403</v>
      </c>
      <c r="L95" s="13">
        <v>3754797054.5597501</v>
      </c>
    </row>
    <row r="96" spans="2:12" s="1" customFormat="1" ht="12.75" customHeight="1" x14ac:dyDescent="0.15">
      <c r="B96" s="47">
        <v>44593</v>
      </c>
      <c r="C96" s="48">
        <v>47178</v>
      </c>
      <c r="D96" s="13">
        <v>85</v>
      </c>
      <c r="E96" s="49">
        <v>2585</v>
      </c>
      <c r="F96" s="110">
        <v>2500000000</v>
      </c>
      <c r="G96" s="110"/>
      <c r="H96" s="93">
        <v>7485393971.3763199</v>
      </c>
      <c r="I96" s="93"/>
      <c r="J96" s="13">
        <v>6497405153.8297501</v>
      </c>
      <c r="K96" s="13">
        <v>5254381047.9324102</v>
      </c>
      <c r="L96" s="13">
        <v>3688140205.13657</v>
      </c>
    </row>
    <row r="97" spans="2:12" s="1" customFormat="1" ht="12.75" customHeight="1" x14ac:dyDescent="0.15">
      <c r="B97" s="47">
        <v>44593</v>
      </c>
      <c r="C97" s="48">
        <v>47209</v>
      </c>
      <c r="D97" s="13">
        <v>86</v>
      </c>
      <c r="E97" s="49">
        <v>2616</v>
      </c>
      <c r="F97" s="110">
        <v>2500000000</v>
      </c>
      <c r="G97" s="110"/>
      <c r="H97" s="93">
        <v>7410856950.8402796</v>
      </c>
      <c r="I97" s="93"/>
      <c r="J97" s="13">
        <v>6421795845.9260597</v>
      </c>
      <c r="K97" s="13">
        <v>5180029151.5088501</v>
      </c>
      <c r="L97" s="13">
        <v>3620551098.04075</v>
      </c>
    </row>
    <row r="98" spans="2:12" s="1" customFormat="1" ht="12.75" customHeight="1" x14ac:dyDescent="0.15">
      <c r="B98" s="47">
        <v>44593</v>
      </c>
      <c r="C98" s="48">
        <v>47239</v>
      </c>
      <c r="D98" s="13">
        <v>87</v>
      </c>
      <c r="E98" s="49">
        <v>2646</v>
      </c>
      <c r="F98" s="110">
        <v>2500000000</v>
      </c>
      <c r="G98" s="110"/>
      <c r="H98" s="93">
        <v>7334023593.6554003</v>
      </c>
      <c r="I98" s="93"/>
      <c r="J98" s="13">
        <v>6344785256.5400801</v>
      </c>
      <c r="K98" s="13">
        <v>5105313360.6617699</v>
      </c>
      <c r="L98" s="13">
        <v>3553701656.9441099</v>
      </c>
    </row>
    <row r="99" spans="2:12" s="1" customFormat="1" ht="12.75" customHeight="1" x14ac:dyDescent="0.15">
      <c r="B99" s="47">
        <v>44593</v>
      </c>
      <c r="C99" s="48">
        <v>47270</v>
      </c>
      <c r="D99" s="13">
        <v>88</v>
      </c>
      <c r="E99" s="49">
        <v>2677</v>
      </c>
      <c r="F99" s="110">
        <v>2500000000</v>
      </c>
      <c r="G99" s="110"/>
      <c r="H99" s="93">
        <v>7257201238.1136599</v>
      </c>
      <c r="I99" s="93"/>
      <c r="J99" s="13">
        <v>6267676460.8949499</v>
      </c>
      <c r="K99" s="13">
        <v>5030441919.7469397</v>
      </c>
      <c r="L99" s="13">
        <v>3486754094.0976</v>
      </c>
    </row>
    <row r="100" spans="2:12" s="1" customFormat="1" ht="12.75" customHeight="1" x14ac:dyDescent="0.15">
      <c r="B100" s="47">
        <v>44593</v>
      </c>
      <c r="C100" s="48">
        <v>47300</v>
      </c>
      <c r="D100" s="13">
        <v>89</v>
      </c>
      <c r="E100" s="49">
        <v>2707</v>
      </c>
      <c r="F100" s="110">
        <v>2500000000</v>
      </c>
      <c r="G100" s="110"/>
      <c r="H100" s="93">
        <v>7182217615.4876404</v>
      </c>
      <c r="I100" s="93"/>
      <c r="J100" s="13">
        <v>6192735400.4898005</v>
      </c>
      <c r="K100" s="13">
        <v>4958060941.6209097</v>
      </c>
      <c r="L100" s="13">
        <v>3422497380.66535</v>
      </c>
    </row>
    <row r="101" spans="2:12" s="1" customFormat="1" ht="12.75" customHeight="1" x14ac:dyDescent="0.15">
      <c r="B101" s="47">
        <v>44593</v>
      </c>
      <c r="C101" s="48">
        <v>47331</v>
      </c>
      <c r="D101" s="13">
        <v>90</v>
      </c>
      <c r="E101" s="49">
        <v>2738</v>
      </c>
      <c r="F101" s="110">
        <v>2500000000</v>
      </c>
      <c r="G101" s="110"/>
      <c r="H101" s="93">
        <v>7108663517.2460003</v>
      </c>
      <c r="I101" s="93"/>
      <c r="J101" s="13">
        <v>6118918957.0725803</v>
      </c>
      <c r="K101" s="13">
        <v>4886502558.2007198</v>
      </c>
      <c r="L101" s="13">
        <v>3358814457.7821598</v>
      </c>
    </row>
    <row r="102" spans="2:12" s="1" customFormat="1" ht="12.75" customHeight="1" x14ac:dyDescent="0.15">
      <c r="B102" s="47">
        <v>44593</v>
      </c>
      <c r="C102" s="48">
        <v>47362</v>
      </c>
      <c r="D102" s="13">
        <v>91</v>
      </c>
      <c r="E102" s="49">
        <v>2769</v>
      </c>
      <c r="F102" s="110">
        <v>2500000000</v>
      </c>
      <c r="G102" s="110"/>
      <c r="H102" s="93">
        <v>7031877933.3988304</v>
      </c>
      <c r="I102" s="93"/>
      <c r="J102" s="13">
        <v>6042558249.81849</v>
      </c>
      <c r="K102" s="13">
        <v>4813249427.6849699</v>
      </c>
      <c r="L102" s="13">
        <v>3294449622.54457</v>
      </c>
    </row>
    <row r="103" spans="2:12" s="1" customFormat="1" ht="12.75" customHeight="1" x14ac:dyDescent="0.15">
      <c r="B103" s="47">
        <v>44593</v>
      </c>
      <c r="C103" s="48">
        <v>47392</v>
      </c>
      <c r="D103" s="13">
        <v>92</v>
      </c>
      <c r="E103" s="49">
        <v>2799</v>
      </c>
      <c r="F103" s="110">
        <v>2500000000</v>
      </c>
      <c r="G103" s="110"/>
      <c r="H103" s="93">
        <v>6959263595.1449404</v>
      </c>
      <c r="I103" s="93"/>
      <c r="J103" s="13">
        <v>5970344196.3498297</v>
      </c>
      <c r="K103" s="13">
        <v>4744021612.1984501</v>
      </c>
      <c r="L103" s="13">
        <v>3233755983.6315999</v>
      </c>
    </row>
    <row r="104" spans="2:12" s="1" customFormat="1" ht="12.75" customHeight="1" x14ac:dyDescent="0.15">
      <c r="B104" s="47">
        <v>44593</v>
      </c>
      <c r="C104" s="48">
        <v>47423</v>
      </c>
      <c r="D104" s="13">
        <v>93</v>
      </c>
      <c r="E104" s="49">
        <v>2830</v>
      </c>
      <c r="F104" s="110">
        <v>2500000000</v>
      </c>
      <c r="G104" s="110"/>
      <c r="H104" s="93">
        <v>6885248613.5641203</v>
      </c>
      <c r="I104" s="93"/>
      <c r="J104" s="13">
        <v>5896828379.8409405</v>
      </c>
      <c r="K104" s="13">
        <v>4673689654.7177696</v>
      </c>
      <c r="L104" s="13">
        <v>3172320639.2151599</v>
      </c>
    </row>
    <row r="105" spans="2:12" s="1" customFormat="1" ht="12.75" customHeight="1" x14ac:dyDescent="0.15">
      <c r="B105" s="47">
        <v>44593</v>
      </c>
      <c r="C105" s="48">
        <v>47453</v>
      </c>
      <c r="D105" s="13">
        <v>94</v>
      </c>
      <c r="E105" s="49">
        <v>2860</v>
      </c>
      <c r="F105" s="110">
        <v>2500000000</v>
      </c>
      <c r="G105" s="110"/>
      <c r="H105" s="93">
        <v>6812573494.9039297</v>
      </c>
      <c r="I105" s="93"/>
      <c r="J105" s="13">
        <v>5825009296.2920198</v>
      </c>
      <c r="K105" s="13">
        <v>4605404409.8829803</v>
      </c>
      <c r="L105" s="13">
        <v>3113157278.02737</v>
      </c>
    </row>
    <row r="106" spans="2:12" s="1" customFormat="1" ht="12.75" customHeight="1" x14ac:dyDescent="0.15">
      <c r="B106" s="47">
        <v>44593</v>
      </c>
      <c r="C106" s="48">
        <v>47484</v>
      </c>
      <c r="D106" s="13">
        <v>95</v>
      </c>
      <c r="E106" s="49">
        <v>2891</v>
      </c>
      <c r="F106" s="110">
        <v>2500000000</v>
      </c>
      <c r="G106" s="110"/>
      <c r="H106" s="93">
        <v>6741605324.5640602</v>
      </c>
      <c r="I106" s="93"/>
      <c r="J106" s="13">
        <v>5754552084.7855997</v>
      </c>
      <c r="K106" s="13">
        <v>4538128278.0420399</v>
      </c>
      <c r="L106" s="13">
        <v>3054686720.1322699</v>
      </c>
    </row>
    <row r="107" spans="2:12" s="1" customFormat="1" ht="12.75" customHeight="1" x14ac:dyDescent="0.15">
      <c r="B107" s="47">
        <v>44593</v>
      </c>
      <c r="C107" s="48">
        <v>47515</v>
      </c>
      <c r="D107" s="13">
        <v>96</v>
      </c>
      <c r="E107" s="49">
        <v>2922</v>
      </c>
      <c r="F107" s="110">
        <v>2500000000</v>
      </c>
      <c r="G107" s="110"/>
      <c r="H107" s="93">
        <v>6671246442.5076599</v>
      </c>
      <c r="I107" s="93"/>
      <c r="J107" s="13">
        <v>5684836316.90839</v>
      </c>
      <c r="K107" s="13">
        <v>4471747779.8250599</v>
      </c>
      <c r="L107" s="13">
        <v>2997255933.8969698</v>
      </c>
    </row>
    <row r="108" spans="2:12" s="1" customFormat="1" ht="12.75" customHeight="1" x14ac:dyDescent="0.15">
      <c r="B108" s="47">
        <v>44593</v>
      </c>
      <c r="C108" s="48">
        <v>47543</v>
      </c>
      <c r="D108" s="13">
        <v>97</v>
      </c>
      <c r="E108" s="49">
        <v>2950</v>
      </c>
      <c r="F108" s="110">
        <v>2500000000</v>
      </c>
      <c r="G108" s="110"/>
      <c r="H108" s="93">
        <v>6598803881.9731197</v>
      </c>
      <c r="I108" s="93"/>
      <c r="J108" s="13">
        <v>5614490154.6098804</v>
      </c>
      <c r="K108" s="13">
        <v>4406266658.0325603</v>
      </c>
      <c r="L108" s="13">
        <v>2942065356.0469999</v>
      </c>
    </row>
    <row r="109" spans="2:12" s="1" customFormat="1" ht="12.75" customHeight="1" x14ac:dyDescent="0.15">
      <c r="B109" s="47">
        <v>44593</v>
      </c>
      <c r="C109" s="48">
        <v>47574</v>
      </c>
      <c r="D109" s="13">
        <v>98</v>
      </c>
      <c r="E109" s="49">
        <v>2981</v>
      </c>
      <c r="F109" s="110">
        <v>2500000000</v>
      </c>
      <c r="G109" s="110"/>
      <c r="H109" s="93">
        <v>6529817824.9072104</v>
      </c>
      <c r="I109" s="93"/>
      <c r="J109" s="13">
        <v>5546371397.1364603</v>
      </c>
      <c r="K109" s="13">
        <v>4341736794.0717602</v>
      </c>
      <c r="L109" s="13">
        <v>2886699994.79739</v>
      </c>
    </row>
    <row r="110" spans="2:12" s="1" customFormat="1" ht="12.75" customHeight="1" x14ac:dyDescent="0.15">
      <c r="B110" s="47">
        <v>44593</v>
      </c>
      <c r="C110" s="48">
        <v>47604</v>
      </c>
      <c r="D110" s="13">
        <v>99</v>
      </c>
      <c r="E110" s="49">
        <v>3011</v>
      </c>
      <c r="F110" s="110">
        <v>0</v>
      </c>
      <c r="G110" s="110"/>
      <c r="H110" s="93">
        <v>6457874816.5307102</v>
      </c>
      <c r="I110" s="93"/>
      <c r="J110" s="13">
        <v>5476260071.9393597</v>
      </c>
      <c r="K110" s="13">
        <v>4276302083.3102899</v>
      </c>
      <c r="L110" s="13">
        <v>2831539468.6872501</v>
      </c>
    </row>
    <row r="111" spans="2:12" s="1" customFormat="1" ht="11.1" customHeight="1" x14ac:dyDescent="0.15">
      <c r="B111" s="47">
        <v>44593</v>
      </c>
      <c r="C111" s="48">
        <v>47635</v>
      </c>
      <c r="D111" s="13">
        <v>100</v>
      </c>
      <c r="E111" s="49">
        <v>3042</v>
      </c>
      <c r="F111" s="110"/>
      <c r="G111" s="110"/>
      <c r="H111" s="93">
        <v>6389362737.3075304</v>
      </c>
      <c r="I111" s="93"/>
      <c r="J111" s="13">
        <v>5408972413.5719299</v>
      </c>
      <c r="K111" s="13">
        <v>4213016608.0682001</v>
      </c>
      <c r="L111" s="13">
        <v>2777819572.47015</v>
      </c>
    </row>
    <row r="112" spans="2:12" s="1" customFormat="1" ht="11.1" customHeight="1" x14ac:dyDescent="0.15">
      <c r="B112" s="47">
        <v>44593</v>
      </c>
      <c r="C112" s="48">
        <v>47665</v>
      </c>
      <c r="D112" s="13">
        <v>101</v>
      </c>
      <c r="E112" s="49">
        <v>3072</v>
      </c>
      <c r="F112" s="110"/>
      <c r="G112" s="110"/>
      <c r="H112" s="93">
        <v>6320814833.5167198</v>
      </c>
      <c r="I112" s="93"/>
      <c r="J112" s="13">
        <v>5342159496.0637798</v>
      </c>
      <c r="K112" s="13">
        <v>4150735144.0371199</v>
      </c>
      <c r="L112" s="13">
        <v>2725536284.6915798</v>
      </c>
    </row>
    <row r="113" spans="2:12" s="1" customFormat="1" ht="11.1" customHeight="1" x14ac:dyDescent="0.15">
      <c r="B113" s="47">
        <v>44593</v>
      </c>
      <c r="C113" s="48">
        <v>47696</v>
      </c>
      <c r="D113" s="13">
        <v>102</v>
      </c>
      <c r="E113" s="49">
        <v>3103</v>
      </c>
      <c r="F113" s="110"/>
      <c r="G113" s="110"/>
      <c r="H113" s="93">
        <v>6252887882.4368496</v>
      </c>
      <c r="I113" s="93"/>
      <c r="J113" s="13">
        <v>5275786386.6623497</v>
      </c>
      <c r="K113" s="13">
        <v>4088739743.9337502</v>
      </c>
      <c r="L113" s="13">
        <v>2673455953.3294301</v>
      </c>
    </row>
    <row r="114" spans="2:12" s="1" customFormat="1" ht="11.1" customHeight="1" x14ac:dyDescent="0.15">
      <c r="B114" s="47">
        <v>44593</v>
      </c>
      <c r="C114" s="48">
        <v>47727</v>
      </c>
      <c r="D114" s="13">
        <v>103</v>
      </c>
      <c r="E114" s="49">
        <v>3134</v>
      </c>
      <c r="F114" s="110"/>
      <c r="G114" s="110"/>
      <c r="H114" s="93">
        <v>6185298930.1659298</v>
      </c>
      <c r="I114" s="93"/>
      <c r="J114" s="13">
        <v>5209907755.1190596</v>
      </c>
      <c r="K114" s="13">
        <v>4027415077.6577301</v>
      </c>
      <c r="L114" s="13">
        <v>2622204610.6928201</v>
      </c>
    </row>
    <row r="115" spans="2:12" s="1" customFormat="1" ht="11.1" customHeight="1" x14ac:dyDescent="0.15">
      <c r="B115" s="47">
        <v>44593</v>
      </c>
      <c r="C115" s="48">
        <v>47757</v>
      </c>
      <c r="D115" s="13">
        <v>104</v>
      </c>
      <c r="E115" s="49">
        <v>3164</v>
      </c>
      <c r="F115" s="110"/>
      <c r="G115" s="110"/>
      <c r="H115" s="93">
        <v>6118195655.90837</v>
      </c>
      <c r="I115" s="93"/>
      <c r="J115" s="13">
        <v>5144927532.9792004</v>
      </c>
      <c r="K115" s="13">
        <v>3967394501.3887901</v>
      </c>
      <c r="L115" s="13">
        <v>2572537152.7828398</v>
      </c>
    </row>
    <row r="116" spans="2:12" s="1" customFormat="1" ht="11.1" customHeight="1" x14ac:dyDescent="0.15">
      <c r="B116" s="47">
        <v>44593</v>
      </c>
      <c r="C116" s="48">
        <v>47788</v>
      </c>
      <c r="D116" s="13">
        <v>105</v>
      </c>
      <c r="E116" s="49">
        <v>3195</v>
      </c>
      <c r="F116" s="110"/>
      <c r="G116" s="110"/>
      <c r="H116" s="93">
        <v>6052153809.9169102</v>
      </c>
      <c r="I116" s="93"/>
      <c r="J116" s="13">
        <v>5080759483.4017801</v>
      </c>
      <c r="K116" s="13">
        <v>3907948702.8050199</v>
      </c>
      <c r="L116" s="13">
        <v>2523258485.7206998</v>
      </c>
    </row>
    <row r="117" spans="2:12" s="1" customFormat="1" ht="11.1" customHeight="1" x14ac:dyDescent="0.15">
      <c r="B117" s="47">
        <v>44593</v>
      </c>
      <c r="C117" s="48">
        <v>47818</v>
      </c>
      <c r="D117" s="13">
        <v>106</v>
      </c>
      <c r="E117" s="49">
        <v>3225</v>
      </c>
      <c r="F117" s="110"/>
      <c r="G117" s="110"/>
      <c r="H117" s="93">
        <v>5985528979.4596395</v>
      </c>
      <c r="I117" s="93"/>
      <c r="J117" s="13">
        <v>5016580410.9739103</v>
      </c>
      <c r="K117" s="13">
        <v>3849087316.5994101</v>
      </c>
      <c r="L117" s="13">
        <v>2475065717.4728899</v>
      </c>
    </row>
    <row r="118" spans="2:12" s="1" customFormat="1" ht="11.1" customHeight="1" x14ac:dyDescent="0.15">
      <c r="B118" s="47">
        <v>44593</v>
      </c>
      <c r="C118" s="48">
        <v>47849</v>
      </c>
      <c r="D118" s="13">
        <v>107</v>
      </c>
      <c r="E118" s="49">
        <v>3256</v>
      </c>
      <c r="F118" s="110"/>
      <c r="G118" s="110"/>
      <c r="H118" s="93">
        <v>5919397715.5174198</v>
      </c>
      <c r="I118" s="93"/>
      <c r="J118" s="13">
        <v>4952740113.7542801</v>
      </c>
      <c r="K118" s="13">
        <v>3790439924.9073601</v>
      </c>
      <c r="L118" s="13">
        <v>2427030359.77843</v>
      </c>
    </row>
    <row r="119" spans="2:12" s="1" customFormat="1" ht="11.1" customHeight="1" x14ac:dyDescent="0.15">
      <c r="B119" s="47">
        <v>44593</v>
      </c>
      <c r="C119" s="48">
        <v>47880</v>
      </c>
      <c r="D119" s="13">
        <v>108</v>
      </c>
      <c r="E119" s="49">
        <v>3287</v>
      </c>
      <c r="F119" s="110"/>
      <c r="G119" s="110"/>
      <c r="H119" s="93">
        <v>5853637189.1480999</v>
      </c>
      <c r="I119" s="93"/>
      <c r="J119" s="13">
        <v>4889411610.0039902</v>
      </c>
      <c r="K119" s="13">
        <v>3732456633.0474601</v>
      </c>
      <c r="L119" s="13">
        <v>2379780935.7409201</v>
      </c>
    </row>
    <row r="120" spans="2:12" s="1" customFormat="1" ht="11.1" customHeight="1" x14ac:dyDescent="0.15">
      <c r="B120" s="47">
        <v>44593</v>
      </c>
      <c r="C120" s="48">
        <v>47908</v>
      </c>
      <c r="D120" s="13">
        <v>109</v>
      </c>
      <c r="E120" s="49">
        <v>3315</v>
      </c>
      <c r="F120" s="110"/>
      <c r="G120" s="110"/>
      <c r="H120" s="93">
        <v>5787402806.4994097</v>
      </c>
      <c r="I120" s="93"/>
      <c r="J120" s="13">
        <v>4826681388.9246397</v>
      </c>
      <c r="K120" s="13">
        <v>3676105096.3193798</v>
      </c>
      <c r="L120" s="13">
        <v>2334883095.3358898</v>
      </c>
    </row>
    <row r="121" spans="2:12" s="1" customFormat="1" ht="11.1" customHeight="1" x14ac:dyDescent="0.15">
      <c r="B121" s="47">
        <v>44593</v>
      </c>
      <c r="C121" s="48">
        <v>47939</v>
      </c>
      <c r="D121" s="13">
        <v>110</v>
      </c>
      <c r="E121" s="49">
        <v>3346</v>
      </c>
      <c r="F121" s="110"/>
      <c r="G121" s="110"/>
      <c r="H121" s="93">
        <v>5722147465.6312304</v>
      </c>
      <c r="I121" s="93"/>
      <c r="J121" s="13">
        <v>4764164472.4646301</v>
      </c>
      <c r="K121" s="13">
        <v>3619262859.5541</v>
      </c>
      <c r="L121" s="13">
        <v>2289043087.5479999</v>
      </c>
    </row>
    <row r="122" spans="2:12" s="1" customFormat="1" ht="11.1" customHeight="1" x14ac:dyDescent="0.15">
      <c r="B122" s="47">
        <v>44593</v>
      </c>
      <c r="C122" s="48">
        <v>47969</v>
      </c>
      <c r="D122" s="13">
        <v>111</v>
      </c>
      <c r="E122" s="49">
        <v>3376</v>
      </c>
      <c r="F122" s="110"/>
      <c r="G122" s="110"/>
      <c r="H122" s="93">
        <v>5654687079.9629698</v>
      </c>
      <c r="I122" s="93"/>
      <c r="J122" s="13">
        <v>4700270340.9576502</v>
      </c>
      <c r="K122" s="13">
        <v>3561934958.1775498</v>
      </c>
      <c r="L122" s="13">
        <v>2243550811.5901599</v>
      </c>
    </row>
    <row r="123" spans="2:12" s="1" customFormat="1" ht="11.1" customHeight="1" x14ac:dyDescent="0.15">
      <c r="B123" s="47">
        <v>44593</v>
      </c>
      <c r="C123" s="48">
        <v>48000</v>
      </c>
      <c r="D123" s="13">
        <v>112</v>
      </c>
      <c r="E123" s="49">
        <v>3407</v>
      </c>
      <c r="F123" s="110"/>
      <c r="G123" s="110"/>
      <c r="H123" s="93">
        <v>5589570980.3982</v>
      </c>
      <c r="I123" s="93"/>
      <c r="J123" s="13">
        <v>4638264546.1599102</v>
      </c>
      <c r="K123" s="13">
        <v>3506006811.0276299</v>
      </c>
      <c r="L123" s="13">
        <v>2198969977.3839002</v>
      </c>
    </row>
    <row r="124" spans="2:12" s="1" customFormat="1" ht="11.1" customHeight="1" x14ac:dyDescent="0.15">
      <c r="B124" s="47">
        <v>44593</v>
      </c>
      <c r="C124" s="48">
        <v>48030</v>
      </c>
      <c r="D124" s="13">
        <v>113</v>
      </c>
      <c r="E124" s="49">
        <v>3437</v>
      </c>
      <c r="F124" s="110"/>
      <c r="G124" s="110"/>
      <c r="H124" s="93">
        <v>5524789876.6639404</v>
      </c>
      <c r="I124" s="93"/>
      <c r="J124" s="13">
        <v>4576983695.4233503</v>
      </c>
      <c r="K124" s="13">
        <v>3451170161.0557499</v>
      </c>
      <c r="L124" s="13">
        <v>2155703370.80688</v>
      </c>
    </row>
    <row r="125" spans="2:12" s="1" customFormat="1" ht="11.1" customHeight="1" x14ac:dyDescent="0.15">
      <c r="B125" s="47">
        <v>44593</v>
      </c>
      <c r="C125" s="48">
        <v>48061</v>
      </c>
      <c r="D125" s="13">
        <v>114</v>
      </c>
      <c r="E125" s="49">
        <v>3468</v>
      </c>
      <c r="F125" s="110"/>
      <c r="G125" s="110"/>
      <c r="H125" s="93">
        <v>5461341433.7522497</v>
      </c>
      <c r="I125" s="93"/>
      <c r="J125" s="13">
        <v>4516746408.5353804</v>
      </c>
      <c r="K125" s="13">
        <v>3397088086.6304998</v>
      </c>
      <c r="L125" s="13">
        <v>2112934604.59097</v>
      </c>
    </row>
    <row r="126" spans="2:12" s="1" customFormat="1" ht="11.1" customHeight="1" x14ac:dyDescent="0.15">
      <c r="B126" s="47">
        <v>44593</v>
      </c>
      <c r="C126" s="48">
        <v>48092</v>
      </c>
      <c r="D126" s="13">
        <v>115</v>
      </c>
      <c r="E126" s="49">
        <v>3499</v>
      </c>
      <c r="F126" s="110"/>
      <c r="G126" s="110"/>
      <c r="H126" s="93">
        <v>5397906949.0985498</v>
      </c>
      <c r="I126" s="93"/>
      <c r="J126" s="13">
        <v>4456711813.4363699</v>
      </c>
      <c r="K126" s="13">
        <v>3343410832.8141398</v>
      </c>
      <c r="L126" s="13">
        <v>2070740188.9493401</v>
      </c>
    </row>
    <row r="127" spans="2:12" s="1" customFormat="1" ht="11.1" customHeight="1" x14ac:dyDescent="0.15">
      <c r="B127" s="47">
        <v>44593</v>
      </c>
      <c r="C127" s="48">
        <v>48122</v>
      </c>
      <c r="D127" s="13">
        <v>116</v>
      </c>
      <c r="E127" s="49">
        <v>3529</v>
      </c>
      <c r="F127" s="110"/>
      <c r="G127" s="110"/>
      <c r="H127" s="93">
        <v>5334120751.4759502</v>
      </c>
      <c r="I127" s="93"/>
      <c r="J127" s="13">
        <v>4396818733.3368101</v>
      </c>
      <c r="K127" s="13">
        <v>3290360795.9983001</v>
      </c>
      <c r="L127" s="13">
        <v>2029529987.0730801</v>
      </c>
    </row>
    <row r="128" spans="2:12" s="1" customFormat="1" ht="11.1" customHeight="1" x14ac:dyDescent="0.15">
      <c r="B128" s="47">
        <v>44593</v>
      </c>
      <c r="C128" s="48">
        <v>48153</v>
      </c>
      <c r="D128" s="13">
        <v>117</v>
      </c>
      <c r="E128" s="49">
        <v>3560</v>
      </c>
      <c r="F128" s="110"/>
      <c r="G128" s="110"/>
      <c r="H128" s="93">
        <v>5271979532.2363796</v>
      </c>
      <c r="I128" s="93"/>
      <c r="J128" s="13">
        <v>4338226402.5178404</v>
      </c>
      <c r="K128" s="13">
        <v>3238256654.0537</v>
      </c>
      <c r="L128" s="13">
        <v>1988931549.0890801</v>
      </c>
    </row>
    <row r="129" spans="2:12" s="1" customFormat="1" ht="11.1" customHeight="1" x14ac:dyDescent="0.15">
      <c r="B129" s="47">
        <v>44593</v>
      </c>
      <c r="C129" s="48">
        <v>48183</v>
      </c>
      <c r="D129" s="13">
        <v>118</v>
      </c>
      <c r="E129" s="49">
        <v>3590</v>
      </c>
      <c r="F129" s="110"/>
      <c r="G129" s="110"/>
      <c r="H129" s="93">
        <v>5210385830.9429502</v>
      </c>
      <c r="I129" s="93"/>
      <c r="J129" s="13">
        <v>4280504344.4945598</v>
      </c>
      <c r="K129" s="13">
        <v>3187306019.4288001</v>
      </c>
      <c r="L129" s="13">
        <v>1949613020.0573101</v>
      </c>
    </row>
    <row r="130" spans="2:12" s="1" customFormat="1" ht="11.1" customHeight="1" x14ac:dyDescent="0.15">
      <c r="B130" s="47">
        <v>44593</v>
      </c>
      <c r="C130" s="48">
        <v>48214</v>
      </c>
      <c r="D130" s="13">
        <v>119</v>
      </c>
      <c r="E130" s="49">
        <v>3621</v>
      </c>
      <c r="F130" s="110"/>
      <c r="G130" s="110"/>
      <c r="H130" s="93">
        <v>5149004013.6277905</v>
      </c>
      <c r="I130" s="93"/>
      <c r="J130" s="13">
        <v>4222902626.8858199</v>
      </c>
      <c r="K130" s="13">
        <v>3136418313.7823501</v>
      </c>
      <c r="L130" s="13">
        <v>1910360167.8134</v>
      </c>
    </row>
    <row r="131" spans="2:12" s="1" customFormat="1" ht="11.1" customHeight="1" x14ac:dyDescent="0.15">
      <c r="B131" s="47">
        <v>44593</v>
      </c>
      <c r="C131" s="48">
        <v>48245</v>
      </c>
      <c r="D131" s="13">
        <v>120</v>
      </c>
      <c r="E131" s="49">
        <v>3652</v>
      </c>
      <c r="F131" s="110"/>
      <c r="G131" s="110"/>
      <c r="H131" s="93">
        <v>5087850212.3909397</v>
      </c>
      <c r="I131" s="93"/>
      <c r="J131" s="13">
        <v>4165670677.1073599</v>
      </c>
      <c r="K131" s="13">
        <v>3086042762.9108701</v>
      </c>
      <c r="L131" s="13">
        <v>1871715481.2033401</v>
      </c>
    </row>
    <row r="132" spans="2:12" s="1" customFormat="1" ht="11.1" customHeight="1" x14ac:dyDescent="0.15">
      <c r="B132" s="47">
        <v>44593</v>
      </c>
      <c r="C132" s="48">
        <v>48274</v>
      </c>
      <c r="D132" s="13">
        <v>121</v>
      </c>
      <c r="E132" s="49">
        <v>3681</v>
      </c>
      <c r="F132" s="110"/>
      <c r="G132" s="110"/>
      <c r="H132" s="93">
        <v>5026636544.2431097</v>
      </c>
      <c r="I132" s="93"/>
      <c r="J132" s="13">
        <v>4109021769.0875502</v>
      </c>
      <c r="K132" s="13">
        <v>3036832862.1272502</v>
      </c>
      <c r="L132" s="13">
        <v>1834570181.84904</v>
      </c>
    </row>
    <row r="133" spans="2:12" s="1" customFormat="1" ht="11.1" customHeight="1" x14ac:dyDescent="0.15">
      <c r="B133" s="47">
        <v>44593</v>
      </c>
      <c r="C133" s="48">
        <v>48305</v>
      </c>
      <c r="D133" s="13">
        <v>122</v>
      </c>
      <c r="E133" s="49">
        <v>3712</v>
      </c>
      <c r="F133" s="110"/>
      <c r="G133" s="110"/>
      <c r="H133" s="93">
        <v>4966150451.7986002</v>
      </c>
      <c r="I133" s="93"/>
      <c r="J133" s="13">
        <v>4052692096.4270701</v>
      </c>
      <c r="K133" s="13">
        <v>2987584176.5123801</v>
      </c>
      <c r="L133" s="13">
        <v>1797174344.5394499</v>
      </c>
    </row>
    <row r="134" spans="2:12" s="1" customFormat="1" ht="11.1" customHeight="1" x14ac:dyDescent="0.15">
      <c r="B134" s="47">
        <v>44593</v>
      </c>
      <c r="C134" s="48">
        <v>48335</v>
      </c>
      <c r="D134" s="13">
        <v>123</v>
      </c>
      <c r="E134" s="49">
        <v>3742</v>
      </c>
      <c r="F134" s="110"/>
      <c r="G134" s="110"/>
      <c r="H134" s="93">
        <v>4906038204.4806204</v>
      </c>
      <c r="I134" s="93"/>
      <c r="J134" s="13">
        <v>3997065113.1930099</v>
      </c>
      <c r="K134" s="13">
        <v>2939324478.9953799</v>
      </c>
      <c r="L134" s="13">
        <v>1760895869.01847</v>
      </c>
    </row>
    <row r="135" spans="2:12" s="1" customFormat="1" ht="11.1" customHeight="1" x14ac:dyDescent="0.15">
      <c r="B135" s="47">
        <v>44593</v>
      </c>
      <c r="C135" s="48">
        <v>48366</v>
      </c>
      <c r="D135" s="13">
        <v>124</v>
      </c>
      <c r="E135" s="49">
        <v>3773</v>
      </c>
      <c r="F135" s="110"/>
      <c r="G135" s="110"/>
      <c r="H135" s="93">
        <v>4845439540.8825197</v>
      </c>
      <c r="I135" s="93"/>
      <c r="J135" s="13">
        <v>3940998370.6841202</v>
      </c>
      <c r="K135" s="13">
        <v>2890724189.47751</v>
      </c>
      <c r="L135" s="13">
        <v>1724445285.5348401</v>
      </c>
    </row>
    <row r="136" spans="2:12" s="1" customFormat="1" ht="11.1" customHeight="1" x14ac:dyDescent="0.15">
      <c r="B136" s="47">
        <v>44593</v>
      </c>
      <c r="C136" s="48">
        <v>48396</v>
      </c>
      <c r="D136" s="13">
        <v>125</v>
      </c>
      <c r="E136" s="49">
        <v>3803</v>
      </c>
      <c r="F136" s="110"/>
      <c r="G136" s="110"/>
      <c r="H136" s="93">
        <v>4785546828.7985601</v>
      </c>
      <c r="I136" s="93"/>
      <c r="J136" s="13">
        <v>3885896302.72579</v>
      </c>
      <c r="K136" s="13">
        <v>2843291427.5097599</v>
      </c>
      <c r="L136" s="13">
        <v>1689196690.1375201</v>
      </c>
    </row>
    <row r="137" spans="2:12" s="1" customFormat="1" ht="11.1" customHeight="1" x14ac:dyDescent="0.15">
      <c r="B137" s="47">
        <v>44593</v>
      </c>
      <c r="C137" s="48">
        <v>48427</v>
      </c>
      <c r="D137" s="13">
        <v>126</v>
      </c>
      <c r="E137" s="49">
        <v>3834</v>
      </c>
      <c r="F137" s="110"/>
      <c r="G137" s="110"/>
      <c r="H137" s="93">
        <v>4725967417.1395798</v>
      </c>
      <c r="I137" s="93"/>
      <c r="J137" s="13">
        <v>3831008705.0795698</v>
      </c>
      <c r="K137" s="13">
        <v>2796001501.62748</v>
      </c>
      <c r="L137" s="13">
        <v>1654066119.5302601</v>
      </c>
    </row>
    <row r="138" spans="2:12" s="1" customFormat="1" ht="11.1" customHeight="1" x14ac:dyDescent="0.15">
      <c r="B138" s="47">
        <v>44593</v>
      </c>
      <c r="C138" s="48">
        <v>48458</v>
      </c>
      <c r="D138" s="13">
        <v>127</v>
      </c>
      <c r="E138" s="49">
        <v>3865</v>
      </c>
      <c r="F138" s="110"/>
      <c r="G138" s="110"/>
      <c r="H138" s="93">
        <v>4665951804.6964903</v>
      </c>
      <c r="I138" s="93"/>
      <c r="J138" s="13">
        <v>3775943118.3526702</v>
      </c>
      <c r="K138" s="13">
        <v>2748804149.4959502</v>
      </c>
      <c r="L138" s="13">
        <v>1619257372.2953999</v>
      </c>
    </row>
    <row r="139" spans="2:12" s="1" customFormat="1" ht="11.1" customHeight="1" x14ac:dyDescent="0.15">
      <c r="B139" s="47">
        <v>44593</v>
      </c>
      <c r="C139" s="48">
        <v>48488</v>
      </c>
      <c r="D139" s="13">
        <v>128</v>
      </c>
      <c r="E139" s="49">
        <v>3895</v>
      </c>
      <c r="F139" s="110"/>
      <c r="G139" s="110"/>
      <c r="H139" s="93">
        <v>4606832875.0908098</v>
      </c>
      <c r="I139" s="93"/>
      <c r="J139" s="13">
        <v>3721981520.30409</v>
      </c>
      <c r="K139" s="13">
        <v>2702852426.36551</v>
      </c>
      <c r="L139" s="13">
        <v>1585661577.86903</v>
      </c>
    </row>
    <row r="140" spans="2:12" s="1" customFormat="1" ht="11.1" customHeight="1" x14ac:dyDescent="0.15">
      <c r="B140" s="47">
        <v>44593</v>
      </c>
      <c r="C140" s="48">
        <v>48519</v>
      </c>
      <c r="D140" s="13">
        <v>129</v>
      </c>
      <c r="E140" s="49">
        <v>3926</v>
      </c>
      <c r="F140" s="110"/>
      <c r="G140" s="110"/>
      <c r="H140" s="93">
        <v>4548444176.3413897</v>
      </c>
      <c r="I140" s="93"/>
      <c r="J140" s="13">
        <v>3668575008.04389</v>
      </c>
      <c r="K140" s="13">
        <v>2657294065.9383702</v>
      </c>
      <c r="L140" s="13">
        <v>1552331270.1550901</v>
      </c>
    </row>
    <row r="141" spans="2:12" s="1" customFormat="1" ht="11.1" customHeight="1" x14ac:dyDescent="0.15">
      <c r="B141" s="47">
        <v>44593</v>
      </c>
      <c r="C141" s="48">
        <v>48549</v>
      </c>
      <c r="D141" s="13">
        <v>130</v>
      </c>
      <c r="E141" s="49">
        <v>3956</v>
      </c>
      <c r="F141" s="110"/>
      <c r="G141" s="110"/>
      <c r="H141" s="93">
        <v>4490324961.6151304</v>
      </c>
      <c r="I141" s="93"/>
      <c r="J141" s="13">
        <v>3615753924.8821001</v>
      </c>
      <c r="K141" s="13">
        <v>2612587521.3315101</v>
      </c>
      <c r="L141" s="13">
        <v>1519958463.35654</v>
      </c>
    </row>
    <row r="142" spans="2:12" s="1" customFormat="1" ht="11.1" customHeight="1" x14ac:dyDescent="0.15">
      <c r="B142" s="47">
        <v>44593</v>
      </c>
      <c r="C142" s="48">
        <v>48580</v>
      </c>
      <c r="D142" s="13">
        <v>131</v>
      </c>
      <c r="E142" s="49">
        <v>3987</v>
      </c>
      <c r="F142" s="110"/>
      <c r="G142" s="110"/>
      <c r="H142" s="93">
        <v>4432899605.05373</v>
      </c>
      <c r="I142" s="93"/>
      <c r="J142" s="13">
        <v>3563459024.3000898</v>
      </c>
      <c r="K142" s="13">
        <v>2568253236.1539898</v>
      </c>
      <c r="L142" s="13">
        <v>1487836933.8027201</v>
      </c>
    </row>
    <row r="143" spans="2:12" s="1" customFormat="1" ht="11.1" customHeight="1" x14ac:dyDescent="0.15">
      <c r="B143" s="47">
        <v>44593</v>
      </c>
      <c r="C143" s="48">
        <v>48611</v>
      </c>
      <c r="D143" s="13">
        <v>132</v>
      </c>
      <c r="E143" s="49">
        <v>4018</v>
      </c>
      <c r="F143" s="110"/>
      <c r="G143" s="110"/>
      <c r="H143" s="93">
        <v>4374642715.55867</v>
      </c>
      <c r="I143" s="93"/>
      <c r="J143" s="13">
        <v>3510663806.7851</v>
      </c>
      <c r="K143" s="13">
        <v>2523767884.4995298</v>
      </c>
      <c r="L143" s="13">
        <v>1455873095.8537199</v>
      </c>
    </row>
    <row r="144" spans="2:12" s="1" customFormat="1" ht="11.1" customHeight="1" x14ac:dyDescent="0.15">
      <c r="B144" s="47">
        <v>44593</v>
      </c>
      <c r="C144" s="48">
        <v>48639</v>
      </c>
      <c r="D144" s="13">
        <v>133</v>
      </c>
      <c r="E144" s="49">
        <v>4046</v>
      </c>
      <c r="F144" s="110"/>
      <c r="G144" s="110"/>
      <c r="H144" s="93">
        <v>4317996775.2470398</v>
      </c>
      <c r="I144" s="93"/>
      <c r="J144" s="13">
        <v>3459896356.1002798</v>
      </c>
      <c r="K144" s="13">
        <v>2481557674.1774802</v>
      </c>
      <c r="L144" s="13">
        <v>1426045870.23474</v>
      </c>
    </row>
    <row r="145" spans="2:12" s="1" customFormat="1" ht="11.1" customHeight="1" x14ac:dyDescent="0.15">
      <c r="B145" s="47">
        <v>44593</v>
      </c>
      <c r="C145" s="48">
        <v>48670</v>
      </c>
      <c r="D145" s="13">
        <v>134</v>
      </c>
      <c r="E145" s="49">
        <v>4077</v>
      </c>
      <c r="F145" s="110"/>
      <c r="G145" s="110"/>
      <c r="H145" s="93">
        <v>4260541792.2260799</v>
      </c>
      <c r="I145" s="93"/>
      <c r="J145" s="13">
        <v>3408069043.3642402</v>
      </c>
      <c r="K145" s="13">
        <v>2438168752.8823099</v>
      </c>
      <c r="L145" s="13">
        <v>1395177625.4323101</v>
      </c>
    </row>
    <row r="146" spans="2:12" s="1" customFormat="1" ht="11.1" customHeight="1" x14ac:dyDescent="0.15">
      <c r="B146" s="47">
        <v>44593</v>
      </c>
      <c r="C146" s="48">
        <v>48700</v>
      </c>
      <c r="D146" s="13">
        <v>135</v>
      </c>
      <c r="E146" s="49">
        <v>4107</v>
      </c>
      <c r="F146" s="110"/>
      <c r="G146" s="110"/>
      <c r="H146" s="93">
        <v>4204408175.1293802</v>
      </c>
      <c r="I146" s="93"/>
      <c r="J146" s="13">
        <v>3357646625.2944198</v>
      </c>
      <c r="K146" s="13">
        <v>2396183818.0672402</v>
      </c>
      <c r="L146" s="13">
        <v>1365532233.3815501</v>
      </c>
    </row>
    <row r="147" spans="2:12" s="1" customFormat="1" ht="11.1" customHeight="1" x14ac:dyDescent="0.15">
      <c r="B147" s="47">
        <v>44593</v>
      </c>
      <c r="C147" s="48">
        <v>48731</v>
      </c>
      <c r="D147" s="13">
        <v>136</v>
      </c>
      <c r="E147" s="49">
        <v>4138</v>
      </c>
      <c r="F147" s="110"/>
      <c r="G147" s="110"/>
      <c r="H147" s="93">
        <v>4148565017.4042101</v>
      </c>
      <c r="I147" s="93"/>
      <c r="J147" s="13">
        <v>3307431018.1289401</v>
      </c>
      <c r="K147" s="13">
        <v>2354344611.0616002</v>
      </c>
      <c r="L147" s="13">
        <v>1336006209.3501699</v>
      </c>
    </row>
    <row r="148" spans="2:12" s="1" customFormat="1" ht="11.1" customHeight="1" x14ac:dyDescent="0.15">
      <c r="B148" s="47">
        <v>44593</v>
      </c>
      <c r="C148" s="48">
        <v>48761</v>
      </c>
      <c r="D148" s="13">
        <v>137</v>
      </c>
      <c r="E148" s="49">
        <v>4168</v>
      </c>
      <c r="F148" s="110"/>
      <c r="G148" s="110"/>
      <c r="H148" s="93">
        <v>4092729612.9713101</v>
      </c>
      <c r="I148" s="93"/>
      <c r="J148" s="13">
        <v>3257560636.0078502</v>
      </c>
      <c r="K148" s="13">
        <v>2313137836.6450801</v>
      </c>
      <c r="L148" s="13">
        <v>1307242144.45908</v>
      </c>
    </row>
    <row r="149" spans="2:12" s="1" customFormat="1" ht="11.1" customHeight="1" x14ac:dyDescent="0.15">
      <c r="B149" s="47">
        <v>44593</v>
      </c>
      <c r="C149" s="48">
        <v>48792</v>
      </c>
      <c r="D149" s="13">
        <v>138</v>
      </c>
      <c r="E149" s="49">
        <v>4199</v>
      </c>
      <c r="F149" s="110"/>
      <c r="G149" s="110"/>
      <c r="H149" s="93">
        <v>4037949969.8533201</v>
      </c>
      <c r="I149" s="93"/>
      <c r="J149" s="13">
        <v>3208508301.8234301</v>
      </c>
      <c r="K149" s="13">
        <v>2272512414.3386998</v>
      </c>
      <c r="L149" s="13">
        <v>1278843534.4732499</v>
      </c>
    </row>
    <row r="150" spans="2:12" s="1" customFormat="1" ht="11.1" customHeight="1" x14ac:dyDescent="0.15">
      <c r="B150" s="47">
        <v>44593</v>
      </c>
      <c r="C150" s="48">
        <v>48823</v>
      </c>
      <c r="D150" s="13">
        <v>139</v>
      </c>
      <c r="E150" s="49">
        <v>4230</v>
      </c>
      <c r="F150" s="110"/>
      <c r="G150" s="110"/>
      <c r="H150" s="93">
        <v>3983163549.8480601</v>
      </c>
      <c r="I150" s="93"/>
      <c r="J150" s="13">
        <v>3159607613.7961602</v>
      </c>
      <c r="K150" s="13">
        <v>2232185802.8330798</v>
      </c>
      <c r="L150" s="13">
        <v>1250829481.8174601</v>
      </c>
    </row>
    <row r="151" spans="2:12" s="1" customFormat="1" ht="11.1" customHeight="1" x14ac:dyDescent="0.15">
      <c r="B151" s="47">
        <v>44593</v>
      </c>
      <c r="C151" s="48">
        <v>48853</v>
      </c>
      <c r="D151" s="13">
        <v>140</v>
      </c>
      <c r="E151" s="49">
        <v>4260</v>
      </c>
      <c r="F151" s="110"/>
      <c r="G151" s="110"/>
      <c r="H151" s="93">
        <v>3928033586.7305398</v>
      </c>
      <c r="I151" s="93"/>
      <c r="J151" s="13">
        <v>3110761860.1738601</v>
      </c>
      <c r="K151" s="13">
        <v>2192268394.7891402</v>
      </c>
      <c r="L151" s="13">
        <v>1223425627.6145699</v>
      </c>
    </row>
    <row r="152" spans="2:12" s="1" customFormat="1" ht="11.1" customHeight="1" x14ac:dyDescent="0.15">
      <c r="B152" s="47">
        <v>44593</v>
      </c>
      <c r="C152" s="48">
        <v>48884</v>
      </c>
      <c r="D152" s="13">
        <v>141</v>
      </c>
      <c r="E152" s="49">
        <v>4291</v>
      </c>
      <c r="F152" s="110"/>
      <c r="G152" s="110"/>
      <c r="H152" s="93">
        <v>3873787469.4529901</v>
      </c>
      <c r="I152" s="93"/>
      <c r="J152" s="13">
        <v>3062599040.2588902</v>
      </c>
      <c r="K152" s="13">
        <v>2152837214.7174201</v>
      </c>
      <c r="L152" s="13">
        <v>1196331842.8786199</v>
      </c>
    </row>
    <row r="153" spans="2:12" s="1" customFormat="1" ht="11.1" customHeight="1" x14ac:dyDescent="0.15">
      <c r="B153" s="47">
        <v>44593</v>
      </c>
      <c r="C153" s="48">
        <v>48914</v>
      </c>
      <c r="D153" s="13">
        <v>142</v>
      </c>
      <c r="E153" s="49">
        <v>4321</v>
      </c>
      <c r="F153" s="110"/>
      <c r="G153" s="110"/>
      <c r="H153" s="93">
        <v>3820203120.2453499</v>
      </c>
      <c r="I153" s="93"/>
      <c r="J153" s="13">
        <v>3015278058.2639799</v>
      </c>
      <c r="K153" s="13">
        <v>2114356352.1424501</v>
      </c>
      <c r="L153" s="13">
        <v>1170131682.9635899</v>
      </c>
    </row>
    <row r="154" spans="2:12" s="1" customFormat="1" ht="11.1" customHeight="1" x14ac:dyDescent="0.15">
      <c r="B154" s="47">
        <v>44593</v>
      </c>
      <c r="C154" s="48">
        <v>48945</v>
      </c>
      <c r="D154" s="13">
        <v>143</v>
      </c>
      <c r="E154" s="49">
        <v>4352</v>
      </c>
      <c r="F154" s="110"/>
      <c r="G154" s="110"/>
      <c r="H154" s="93">
        <v>3766857972.3352399</v>
      </c>
      <c r="I154" s="93"/>
      <c r="J154" s="13">
        <v>2968130127.2528601</v>
      </c>
      <c r="K154" s="13">
        <v>2076002381.7387099</v>
      </c>
      <c r="L154" s="13">
        <v>1144039503.4447899</v>
      </c>
    </row>
    <row r="155" spans="2:12" s="1" customFormat="1" ht="11.1" customHeight="1" x14ac:dyDescent="0.15">
      <c r="B155" s="47">
        <v>44593</v>
      </c>
      <c r="C155" s="48">
        <v>48976</v>
      </c>
      <c r="D155" s="13">
        <v>144</v>
      </c>
      <c r="E155" s="49">
        <v>4383</v>
      </c>
      <c r="F155" s="110"/>
      <c r="G155" s="110"/>
      <c r="H155" s="93">
        <v>3713551496.41539</v>
      </c>
      <c r="I155" s="93"/>
      <c r="J155" s="13">
        <v>2921163875.3159499</v>
      </c>
      <c r="K155" s="13">
        <v>2037956568.7948501</v>
      </c>
      <c r="L155" s="13">
        <v>1118316460.70907</v>
      </c>
    </row>
    <row r="156" spans="2:12" s="1" customFormat="1" ht="11.1" customHeight="1" x14ac:dyDescent="0.15">
      <c r="B156" s="47">
        <v>44593</v>
      </c>
      <c r="C156" s="48">
        <v>49004</v>
      </c>
      <c r="D156" s="13">
        <v>145</v>
      </c>
      <c r="E156" s="49">
        <v>4411</v>
      </c>
      <c r="F156" s="110"/>
      <c r="G156" s="110"/>
      <c r="H156" s="93">
        <v>3660151957.8412099</v>
      </c>
      <c r="I156" s="93"/>
      <c r="J156" s="13">
        <v>2874747532.4302902</v>
      </c>
      <c r="K156" s="13">
        <v>2000966552.55581</v>
      </c>
      <c r="L156" s="13">
        <v>1093816910.6162901</v>
      </c>
    </row>
    <row r="157" spans="2:12" s="1" customFormat="1" ht="11.1" customHeight="1" x14ac:dyDescent="0.15">
      <c r="B157" s="47">
        <v>44593</v>
      </c>
      <c r="C157" s="48">
        <v>49035</v>
      </c>
      <c r="D157" s="13">
        <v>146</v>
      </c>
      <c r="E157" s="49">
        <v>4442</v>
      </c>
      <c r="F157" s="110"/>
      <c r="G157" s="110"/>
      <c r="H157" s="93">
        <v>3607451970.3236899</v>
      </c>
      <c r="I157" s="93"/>
      <c r="J157" s="13">
        <v>2828550456.56812</v>
      </c>
      <c r="K157" s="13">
        <v>1963804009.6614499</v>
      </c>
      <c r="L157" s="13">
        <v>1068955352.37421</v>
      </c>
    </row>
    <row r="158" spans="2:12" s="1" customFormat="1" ht="11.1" customHeight="1" x14ac:dyDescent="0.15">
      <c r="B158" s="47">
        <v>44593</v>
      </c>
      <c r="C158" s="48">
        <v>49065</v>
      </c>
      <c r="D158" s="13">
        <v>147</v>
      </c>
      <c r="E158" s="49">
        <v>4472</v>
      </c>
      <c r="F158" s="110"/>
      <c r="G158" s="110"/>
      <c r="H158" s="93">
        <v>3554898408.6308398</v>
      </c>
      <c r="I158" s="93"/>
      <c r="J158" s="13">
        <v>2782768810.0746298</v>
      </c>
      <c r="K158" s="13">
        <v>1927263544.66887</v>
      </c>
      <c r="L158" s="13">
        <v>1044764996.6257499</v>
      </c>
    </row>
    <row r="159" spans="2:12" s="1" customFormat="1" ht="11.1" customHeight="1" x14ac:dyDescent="0.15">
      <c r="B159" s="47">
        <v>44593</v>
      </c>
      <c r="C159" s="48">
        <v>49096</v>
      </c>
      <c r="D159" s="13">
        <v>148</v>
      </c>
      <c r="E159" s="49">
        <v>4503</v>
      </c>
      <c r="F159" s="110"/>
      <c r="G159" s="110"/>
      <c r="H159" s="93">
        <v>3503098395.5324202</v>
      </c>
      <c r="I159" s="93"/>
      <c r="J159" s="13">
        <v>2737568834.5746398</v>
      </c>
      <c r="K159" s="13">
        <v>1891137560.8215001</v>
      </c>
      <c r="L159" s="13">
        <v>1020838985.44954</v>
      </c>
    </row>
    <row r="160" spans="2:12" s="1" customFormat="1" ht="11.1" customHeight="1" x14ac:dyDescent="0.15">
      <c r="B160" s="47">
        <v>44593</v>
      </c>
      <c r="C160" s="48">
        <v>49126</v>
      </c>
      <c r="D160" s="13">
        <v>149</v>
      </c>
      <c r="E160" s="49">
        <v>4533</v>
      </c>
      <c r="F160" s="110"/>
      <c r="G160" s="110"/>
      <c r="H160" s="93">
        <v>3451929120.5338602</v>
      </c>
      <c r="I160" s="93"/>
      <c r="J160" s="13">
        <v>2693153715.4005499</v>
      </c>
      <c r="K160" s="13">
        <v>1855876111.99138</v>
      </c>
      <c r="L160" s="13">
        <v>997698207.59672499</v>
      </c>
    </row>
    <row r="161" spans="2:12" s="1" customFormat="1" ht="11.1" customHeight="1" x14ac:dyDescent="0.15">
      <c r="B161" s="47">
        <v>44593</v>
      </c>
      <c r="C161" s="48">
        <v>49157</v>
      </c>
      <c r="D161" s="13">
        <v>150</v>
      </c>
      <c r="E161" s="49">
        <v>4564</v>
      </c>
      <c r="F161" s="110"/>
      <c r="G161" s="110"/>
      <c r="H161" s="93">
        <v>3400989515.1017499</v>
      </c>
      <c r="I161" s="93"/>
      <c r="J161" s="13">
        <v>2648910864.1158099</v>
      </c>
      <c r="K161" s="13">
        <v>1820745633.47981</v>
      </c>
      <c r="L161" s="13">
        <v>974666651.72339404</v>
      </c>
    </row>
    <row r="162" spans="2:12" s="1" customFormat="1" ht="11.1" customHeight="1" x14ac:dyDescent="0.15">
      <c r="B162" s="47">
        <v>44593</v>
      </c>
      <c r="C162" s="48">
        <v>49188</v>
      </c>
      <c r="D162" s="13">
        <v>151</v>
      </c>
      <c r="E162" s="49">
        <v>4595</v>
      </c>
      <c r="F162" s="110"/>
      <c r="G162" s="110"/>
      <c r="H162" s="93">
        <v>3350725907.8678699</v>
      </c>
      <c r="I162" s="93"/>
      <c r="J162" s="13">
        <v>2605335961.9931402</v>
      </c>
      <c r="K162" s="13">
        <v>1786239790.8749101</v>
      </c>
      <c r="L162" s="13">
        <v>952145258.40510201</v>
      </c>
    </row>
    <row r="163" spans="2:12" s="1" customFormat="1" ht="11.1" customHeight="1" x14ac:dyDescent="0.15">
      <c r="B163" s="47">
        <v>44593</v>
      </c>
      <c r="C163" s="48">
        <v>49218</v>
      </c>
      <c r="D163" s="13">
        <v>152</v>
      </c>
      <c r="E163" s="49">
        <v>4625</v>
      </c>
      <c r="F163" s="110"/>
      <c r="G163" s="110"/>
      <c r="H163" s="93">
        <v>3301155847.57621</v>
      </c>
      <c r="I163" s="93"/>
      <c r="J163" s="13">
        <v>2562579920.0370798</v>
      </c>
      <c r="K163" s="13">
        <v>1752601631.0048399</v>
      </c>
      <c r="L163" s="13">
        <v>930385095.18023801</v>
      </c>
    </row>
    <row r="164" spans="2:12" s="1" customFormat="1" ht="11.1" customHeight="1" x14ac:dyDescent="0.15">
      <c r="B164" s="47">
        <v>44593</v>
      </c>
      <c r="C164" s="48">
        <v>49249</v>
      </c>
      <c r="D164" s="13">
        <v>153</v>
      </c>
      <c r="E164" s="49">
        <v>4656</v>
      </c>
      <c r="F164" s="110"/>
      <c r="G164" s="110"/>
      <c r="H164" s="93">
        <v>3251932155.99299</v>
      </c>
      <c r="I164" s="93"/>
      <c r="J164" s="13">
        <v>2520087652.2581501</v>
      </c>
      <c r="K164" s="13">
        <v>1719156968.86343</v>
      </c>
      <c r="L164" s="13">
        <v>908765192.75889301</v>
      </c>
    </row>
    <row r="165" spans="2:12" s="1" customFormat="1" ht="11.1" customHeight="1" x14ac:dyDescent="0.15">
      <c r="B165" s="47">
        <v>44593</v>
      </c>
      <c r="C165" s="48">
        <v>49279</v>
      </c>
      <c r="D165" s="13">
        <v>154</v>
      </c>
      <c r="E165" s="49">
        <v>4686</v>
      </c>
      <c r="F165" s="110"/>
      <c r="G165" s="110"/>
      <c r="H165" s="93">
        <v>3203483528.0732098</v>
      </c>
      <c r="I165" s="93"/>
      <c r="J165" s="13">
        <v>2478467483.8708901</v>
      </c>
      <c r="K165" s="13">
        <v>1686603038.97526</v>
      </c>
      <c r="L165" s="13">
        <v>887902163.84732294</v>
      </c>
    </row>
    <row r="166" spans="2:12" s="1" customFormat="1" ht="11.1" customHeight="1" x14ac:dyDescent="0.15">
      <c r="B166" s="47">
        <v>44593</v>
      </c>
      <c r="C166" s="48">
        <v>49310</v>
      </c>
      <c r="D166" s="13">
        <v>155</v>
      </c>
      <c r="E166" s="49">
        <v>4717</v>
      </c>
      <c r="F166" s="110"/>
      <c r="G166" s="110"/>
      <c r="H166" s="93">
        <v>3155133979.15346</v>
      </c>
      <c r="I166" s="93"/>
      <c r="J166" s="13">
        <v>2436920240.80023</v>
      </c>
      <c r="K166" s="13">
        <v>1654112566.3048301</v>
      </c>
      <c r="L166" s="13">
        <v>867109444.24976099</v>
      </c>
    </row>
    <row r="167" spans="2:12" s="1" customFormat="1" ht="11.1" customHeight="1" x14ac:dyDescent="0.15">
      <c r="B167" s="47">
        <v>44593</v>
      </c>
      <c r="C167" s="48">
        <v>49341</v>
      </c>
      <c r="D167" s="13">
        <v>156</v>
      </c>
      <c r="E167" s="49">
        <v>4748</v>
      </c>
      <c r="F167" s="110"/>
      <c r="G167" s="110"/>
      <c r="H167" s="93">
        <v>3108001773.25387</v>
      </c>
      <c r="I167" s="93"/>
      <c r="J167" s="13">
        <v>2396445442.8354602</v>
      </c>
      <c r="K167" s="13">
        <v>1622502538.8833399</v>
      </c>
      <c r="L167" s="13">
        <v>846936519.92514896</v>
      </c>
    </row>
    <row r="168" spans="2:12" s="1" customFormat="1" ht="11.1" customHeight="1" x14ac:dyDescent="0.15">
      <c r="B168" s="47">
        <v>44593</v>
      </c>
      <c r="C168" s="48">
        <v>49369</v>
      </c>
      <c r="D168" s="13">
        <v>157</v>
      </c>
      <c r="E168" s="49">
        <v>4776</v>
      </c>
      <c r="F168" s="110"/>
      <c r="G168" s="110"/>
      <c r="H168" s="93">
        <v>3061294008.2150998</v>
      </c>
      <c r="I168" s="93"/>
      <c r="J168" s="13">
        <v>2356814779.27911</v>
      </c>
      <c r="K168" s="13">
        <v>1592004928.0718901</v>
      </c>
      <c r="L168" s="13">
        <v>827837115.89533699</v>
      </c>
    </row>
    <row r="169" spans="2:12" s="1" customFormat="1" ht="11.1" customHeight="1" x14ac:dyDescent="0.15">
      <c r="B169" s="47">
        <v>44593</v>
      </c>
      <c r="C169" s="48">
        <v>49400</v>
      </c>
      <c r="D169" s="13">
        <v>158</v>
      </c>
      <c r="E169" s="49">
        <v>4807</v>
      </c>
      <c r="F169" s="110"/>
      <c r="G169" s="110"/>
      <c r="H169" s="93">
        <v>3015067987.9425101</v>
      </c>
      <c r="I169" s="93"/>
      <c r="J169" s="13">
        <v>2317289534.0661602</v>
      </c>
      <c r="K169" s="13">
        <v>1561325122.9393201</v>
      </c>
      <c r="L169" s="13">
        <v>808444952.17833602</v>
      </c>
    </row>
    <row r="170" spans="2:12" s="1" customFormat="1" ht="11.1" customHeight="1" x14ac:dyDescent="0.15">
      <c r="B170" s="47">
        <v>44593</v>
      </c>
      <c r="C170" s="48">
        <v>49430</v>
      </c>
      <c r="D170" s="13">
        <v>159</v>
      </c>
      <c r="E170" s="49">
        <v>4837</v>
      </c>
      <c r="F170" s="110"/>
      <c r="G170" s="110"/>
      <c r="H170" s="93">
        <v>2969131403.03476</v>
      </c>
      <c r="I170" s="93"/>
      <c r="J170" s="13">
        <v>2278238408.0226598</v>
      </c>
      <c r="K170" s="13">
        <v>1531235482.58061</v>
      </c>
      <c r="L170" s="13">
        <v>789614606.63508904</v>
      </c>
    </row>
    <row r="171" spans="2:12" s="1" customFormat="1" ht="11.1" customHeight="1" x14ac:dyDescent="0.15">
      <c r="B171" s="47">
        <v>44593</v>
      </c>
      <c r="C171" s="48">
        <v>49461</v>
      </c>
      <c r="D171" s="13">
        <v>160</v>
      </c>
      <c r="E171" s="49">
        <v>4868</v>
      </c>
      <c r="F171" s="110"/>
      <c r="G171" s="110"/>
      <c r="H171" s="93">
        <v>2923423052.1020098</v>
      </c>
      <c r="I171" s="93"/>
      <c r="J171" s="13">
        <v>2239361447.1196799</v>
      </c>
      <c r="K171" s="13">
        <v>1501277946.8487201</v>
      </c>
      <c r="L171" s="13">
        <v>770887340.70891201</v>
      </c>
    </row>
    <row r="172" spans="2:12" s="1" customFormat="1" ht="11.1" customHeight="1" x14ac:dyDescent="0.15">
      <c r="B172" s="47">
        <v>44593</v>
      </c>
      <c r="C172" s="48">
        <v>49491</v>
      </c>
      <c r="D172" s="13">
        <v>161</v>
      </c>
      <c r="E172" s="49">
        <v>4898</v>
      </c>
      <c r="F172" s="110"/>
      <c r="G172" s="110"/>
      <c r="H172" s="93">
        <v>2877907460.1468801</v>
      </c>
      <c r="I172" s="93"/>
      <c r="J172" s="13">
        <v>2200877726.6071401</v>
      </c>
      <c r="K172" s="13">
        <v>1471846740.77947</v>
      </c>
      <c r="L172" s="13">
        <v>752676718.45705402</v>
      </c>
    </row>
    <row r="173" spans="2:12" s="1" customFormat="1" ht="11.1" customHeight="1" x14ac:dyDescent="0.15">
      <c r="B173" s="47">
        <v>44593</v>
      </c>
      <c r="C173" s="48">
        <v>49522</v>
      </c>
      <c r="D173" s="13">
        <v>162</v>
      </c>
      <c r="E173" s="49">
        <v>4929</v>
      </c>
      <c r="F173" s="110"/>
      <c r="G173" s="110"/>
      <c r="H173" s="93">
        <v>2832816653.4960999</v>
      </c>
      <c r="I173" s="93"/>
      <c r="J173" s="13">
        <v>2162720198.1150098</v>
      </c>
      <c r="K173" s="13">
        <v>1442650412.7607901</v>
      </c>
      <c r="L173" s="13">
        <v>734621468.88732696</v>
      </c>
    </row>
    <row r="174" spans="2:12" s="1" customFormat="1" ht="11.1" customHeight="1" x14ac:dyDescent="0.15">
      <c r="B174" s="47">
        <v>44593</v>
      </c>
      <c r="C174" s="48">
        <v>49553</v>
      </c>
      <c r="D174" s="13">
        <v>163</v>
      </c>
      <c r="E174" s="49">
        <v>4960</v>
      </c>
      <c r="F174" s="110"/>
      <c r="G174" s="110"/>
      <c r="H174" s="93">
        <v>2787805769.8245902</v>
      </c>
      <c r="I174" s="93"/>
      <c r="J174" s="13">
        <v>2124746688.3015699</v>
      </c>
      <c r="K174" s="13">
        <v>1413715507.68542</v>
      </c>
      <c r="L174" s="13">
        <v>716838221.10996199</v>
      </c>
    </row>
    <row r="175" spans="2:12" s="1" customFormat="1" ht="11.1" customHeight="1" x14ac:dyDescent="0.15">
      <c r="B175" s="47">
        <v>44593</v>
      </c>
      <c r="C175" s="48">
        <v>49583</v>
      </c>
      <c r="D175" s="13">
        <v>164</v>
      </c>
      <c r="E175" s="49">
        <v>4990</v>
      </c>
      <c r="F175" s="110"/>
      <c r="G175" s="110"/>
      <c r="H175" s="93">
        <v>2743180618.1167998</v>
      </c>
      <c r="I175" s="93"/>
      <c r="J175" s="13">
        <v>2087303553.17062</v>
      </c>
      <c r="K175" s="13">
        <v>1385384233.1705799</v>
      </c>
      <c r="L175" s="13">
        <v>699593000.36017394</v>
      </c>
    </row>
    <row r="176" spans="2:12" s="1" customFormat="1" ht="11.1" customHeight="1" x14ac:dyDescent="0.15">
      <c r="B176" s="47">
        <v>44593</v>
      </c>
      <c r="C176" s="48">
        <v>49614</v>
      </c>
      <c r="D176" s="13">
        <v>165</v>
      </c>
      <c r="E176" s="49">
        <v>5021</v>
      </c>
      <c r="F176" s="110"/>
      <c r="G176" s="110"/>
      <c r="H176" s="93">
        <v>2698289791.8491502</v>
      </c>
      <c r="I176" s="93"/>
      <c r="J176" s="13">
        <v>2049663551.1012199</v>
      </c>
      <c r="K176" s="13">
        <v>1356942045.0638101</v>
      </c>
      <c r="L176" s="13">
        <v>682327906.46778202</v>
      </c>
    </row>
    <row r="177" spans="2:12" s="1" customFormat="1" ht="11.1" customHeight="1" x14ac:dyDescent="0.15">
      <c r="B177" s="47">
        <v>44593</v>
      </c>
      <c r="C177" s="48">
        <v>49644</v>
      </c>
      <c r="D177" s="13">
        <v>166</v>
      </c>
      <c r="E177" s="49">
        <v>5051</v>
      </c>
      <c r="F177" s="110"/>
      <c r="G177" s="110"/>
      <c r="H177" s="93">
        <v>2654491396.5865102</v>
      </c>
      <c r="I177" s="93"/>
      <c r="J177" s="13">
        <v>2013083875.87712</v>
      </c>
      <c r="K177" s="13">
        <v>1329444950.37519</v>
      </c>
      <c r="L177" s="13">
        <v>665760886.43781996</v>
      </c>
    </row>
    <row r="178" spans="2:12" s="1" customFormat="1" ht="11.1" customHeight="1" x14ac:dyDescent="0.15">
      <c r="B178" s="47">
        <v>44593</v>
      </c>
      <c r="C178" s="48">
        <v>49675</v>
      </c>
      <c r="D178" s="13">
        <v>167</v>
      </c>
      <c r="E178" s="49">
        <v>5082</v>
      </c>
      <c r="F178" s="110"/>
      <c r="G178" s="110"/>
      <c r="H178" s="93">
        <v>2610629994.3985901</v>
      </c>
      <c r="I178" s="93"/>
      <c r="J178" s="13">
        <v>1976462827.47737</v>
      </c>
      <c r="K178" s="13">
        <v>1301940785.07021</v>
      </c>
      <c r="L178" s="13">
        <v>649225799.04451203</v>
      </c>
    </row>
    <row r="179" spans="2:12" s="1" customFormat="1" ht="11.1" customHeight="1" x14ac:dyDescent="0.15">
      <c r="B179" s="47">
        <v>44593</v>
      </c>
      <c r="C179" s="48">
        <v>49706</v>
      </c>
      <c r="D179" s="13">
        <v>168</v>
      </c>
      <c r="E179" s="49">
        <v>5113</v>
      </c>
      <c r="F179" s="110"/>
      <c r="G179" s="110"/>
      <c r="H179" s="93">
        <v>2567514001.7297301</v>
      </c>
      <c r="I179" s="93"/>
      <c r="J179" s="13">
        <v>1940523591.6228499</v>
      </c>
      <c r="K179" s="13">
        <v>1275015901.6920199</v>
      </c>
      <c r="L179" s="13">
        <v>633106479.44824195</v>
      </c>
    </row>
    <row r="180" spans="2:12" s="1" customFormat="1" ht="11.1" customHeight="1" x14ac:dyDescent="0.15">
      <c r="B180" s="47">
        <v>44593</v>
      </c>
      <c r="C180" s="48">
        <v>49735</v>
      </c>
      <c r="D180" s="13">
        <v>169</v>
      </c>
      <c r="E180" s="49">
        <v>5142</v>
      </c>
      <c r="F180" s="110"/>
      <c r="G180" s="110"/>
      <c r="H180" s="93">
        <v>2523781370.5709</v>
      </c>
      <c r="I180" s="93"/>
      <c r="J180" s="13">
        <v>1904443874.8970599</v>
      </c>
      <c r="K180" s="13">
        <v>1248332548.39678</v>
      </c>
      <c r="L180" s="13">
        <v>617400530.95630896</v>
      </c>
    </row>
    <row r="181" spans="2:12" s="1" customFormat="1" ht="11.1" customHeight="1" x14ac:dyDescent="0.15">
      <c r="B181" s="47">
        <v>44593</v>
      </c>
      <c r="C181" s="48">
        <v>49766</v>
      </c>
      <c r="D181" s="13">
        <v>170</v>
      </c>
      <c r="E181" s="49">
        <v>5173</v>
      </c>
      <c r="F181" s="110"/>
      <c r="G181" s="110"/>
      <c r="H181" s="93">
        <v>2480750411.8993502</v>
      </c>
      <c r="I181" s="93"/>
      <c r="J181" s="13">
        <v>1868797735.5695</v>
      </c>
      <c r="K181" s="13">
        <v>1221851729.92081</v>
      </c>
      <c r="L181" s="13">
        <v>601744087.85179603</v>
      </c>
    </row>
    <row r="182" spans="2:12" s="1" customFormat="1" ht="11.1" customHeight="1" x14ac:dyDescent="0.15">
      <c r="B182" s="47">
        <v>44593</v>
      </c>
      <c r="C182" s="48">
        <v>49796</v>
      </c>
      <c r="D182" s="13">
        <v>171</v>
      </c>
      <c r="E182" s="49">
        <v>5203</v>
      </c>
      <c r="F182" s="110"/>
      <c r="G182" s="110"/>
      <c r="H182" s="93">
        <v>2437149954.2348399</v>
      </c>
      <c r="I182" s="93"/>
      <c r="J182" s="13">
        <v>1832939113.97404</v>
      </c>
      <c r="K182" s="13">
        <v>1195457153.37327</v>
      </c>
      <c r="L182" s="13">
        <v>586331764.241853</v>
      </c>
    </row>
    <row r="183" spans="2:12" s="1" customFormat="1" ht="11.1" customHeight="1" x14ac:dyDescent="0.15">
      <c r="B183" s="47">
        <v>44593</v>
      </c>
      <c r="C183" s="48">
        <v>49827</v>
      </c>
      <c r="D183" s="13">
        <v>172</v>
      </c>
      <c r="E183" s="49">
        <v>5234</v>
      </c>
      <c r="F183" s="110"/>
      <c r="G183" s="110"/>
      <c r="H183" s="93">
        <v>2394867286.7007799</v>
      </c>
      <c r="I183" s="93"/>
      <c r="J183" s="13">
        <v>1798084172.30513</v>
      </c>
      <c r="K183" s="13">
        <v>1169742009.4607401</v>
      </c>
      <c r="L183" s="13">
        <v>571289331.83774304</v>
      </c>
    </row>
    <row r="184" spans="2:12" s="1" customFormat="1" ht="11.1" customHeight="1" x14ac:dyDescent="0.15">
      <c r="B184" s="47">
        <v>44593</v>
      </c>
      <c r="C184" s="48">
        <v>49857</v>
      </c>
      <c r="D184" s="13">
        <v>173</v>
      </c>
      <c r="E184" s="49">
        <v>5264</v>
      </c>
      <c r="F184" s="110"/>
      <c r="G184" s="110"/>
      <c r="H184" s="93">
        <v>2352893887.64363</v>
      </c>
      <c r="I184" s="93"/>
      <c r="J184" s="13">
        <v>1763670571.58144</v>
      </c>
      <c r="K184" s="13">
        <v>1144530326.7653</v>
      </c>
      <c r="L184" s="13">
        <v>556684866.52118003</v>
      </c>
    </row>
    <row r="185" spans="2:12" s="1" customFormat="1" ht="11.1" customHeight="1" x14ac:dyDescent="0.15">
      <c r="B185" s="47">
        <v>44593</v>
      </c>
      <c r="C185" s="48">
        <v>49888</v>
      </c>
      <c r="D185" s="13">
        <v>174</v>
      </c>
      <c r="E185" s="49">
        <v>5295</v>
      </c>
      <c r="F185" s="110"/>
      <c r="G185" s="110"/>
      <c r="H185" s="93">
        <v>2311795005.1756301</v>
      </c>
      <c r="I185" s="93"/>
      <c r="J185" s="13">
        <v>1729924809.01808</v>
      </c>
      <c r="K185" s="13">
        <v>1119776002.8751099</v>
      </c>
      <c r="L185" s="13">
        <v>542337813.94425702</v>
      </c>
    </row>
    <row r="186" spans="2:12" s="1" customFormat="1" ht="11.1" customHeight="1" x14ac:dyDescent="0.15">
      <c r="B186" s="47">
        <v>44593</v>
      </c>
      <c r="C186" s="48">
        <v>49919</v>
      </c>
      <c r="D186" s="13">
        <v>175</v>
      </c>
      <c r="E186" s="49">
        <v>5326</v>
      </c>
      <c r="F186" s="110"/>
      <c r="G186" s="110"/>
      <c r="H186" s="93">
        <v>2270769945.0781202</v>
      </c>
      <c r="I186" s="93"/>
      <c r="J186" s="13">
        <v>1696343591.4437599</v>
      </c>
      <c r="K186" s="13">
        <v>1095246425.6466801</v>
      </c>
      <c r="L186" s="13">
        <v>528210699.54790902</v>
      </c>
    </row>
    <row r="187" spans="2:12" s="1" customFormat="1" ht="11.1" customHeight="1" x14ac:dyDescent="0.15">
      <c r="B187" s="47">
        <v>44593</v>
      </c>
      <c r="C187" s="48">
        <v>49949</v>
      </c>
      <c r="D187" s="13">
        <v>176</v>
      </c>
      <c r="E187" s="49">
        <v>5356</v>
      </c>
      <c r="F187" s="110"/>
      <c r="G187" s="110"/>
      <c r="H187" s="93">
        <v>2229953782.1156301</v>
      </c>
      <c r="I187" s="93"/>
      <c r="J187" s="13">
        <v>1663118165.9975801</v>
      </c>
      <c r="K187" s="13">
        <v>1071151491.18326</v>
      </c>
      <c r="L187" s="13">
        <v>514472694.65392101</v>
      </c>
    </row>
    <row r="188" spans="2:12" s="1" customFormat="1" ht="11.1" customHeight="1" x14ac:dyDescent="0.15">
      <c r="B188" s="47">
        <v>44593</v>
      </c>
      <c r="C188" s="48">
        <v>49980</v>
      </c>
      <c r="D188" s="13">
        <v>177</v>
      </c>
      <c r="E188" s="49">
        <v>5387</v>
      </c>
      <c r="F188" s="110"/>
      <c r="G188" s="110"/>
      <c r="H188" s="93">
        <v>2189831555.0202398</v>
      </c>
      <c r="I188" s="93"/>
      <c r="J188" s="13">
        <v>1630424654.7098999</v>
      </c>
      <c r="K188" s="13">
        <v>1047424230.14669</v>
      </c>
      <c r="L188" s="13">
        <v>500945718.22111201</v>
      </c>
    </row>
    <row r="189" spans="2:12" s="1" customFormat="1" ht="11.1" customHeight="1" x14ac:dyDescent="0.15">
      <c r="B189" s="47">
        <v>44593</v>
      </c>
      <c r="C189" s="48">
        <v>50010</v>
      </c>
      <c r="D189" s="13">
        <v>178</v>
      </c>
      <c r="E189" s="49">
        <v>5417</v>
      </c>
      <c r="F189" s="110"/>
      <c r="G189" s="110"/>
      <c r="H189" s="93">
        <v>2149893671.53405</v>
      </c>
      <c r="I189" s="93"/>
      <c r="J189" s="13">
        <v>1598061784.53866</v>
      </c>
      <c r="K189" s="13">
        <v>1024106719.42046</v>
      </c>
      <c r="L189" s="13">
        <v>487786022.82302499</v>
      </c>
    </row>
    <row r="190" spans="2:12" s="1" customFormat="1" ht="11.1" customHeight="1" x14ac:dyDescent="0.15">
      <c r="B190" s="47">
        <v>44593</v>
      </c>
      <c r="C190" s="48">
        <v>50041</v>
      </c>
      <c r="D190" s="13">
        <v>179</v>
      </c>
      <c r="E190" s="49">
        <v>5448</v>
      </c>
      <c r="F190" s="110"/>
      <c r="G190" s="110"/>
      <c r="H190" s="93">
        <v>2110690173.4958999</v>
      </c>
      <c r="I190" s="93"/>
      <c r="J190" s="13">
        <v>1566259982.8424001</v>
      </c>
      <c r="K190" s="13">
        <v>1001174073.4773999</v>
      </c>
      <c r="L190" s="13">
        <v>474843338.99744701</v>
      </c>
    </row>
    <row r="191" spans="2:12" s="1" customFormat="1" ht="11.1" customHeight="1" x14ac:dyDescent="0.15">
      <c r="B191" s="47">
        <v>44593</v>
      </c>
      <c r="C191" s="48">
        <v>50072</v>
      </c>
      <c r="D191" s="13">
        <v>180</v>
      </c>
      <c r="E191" s="49">
        <v>5479</v>
      </c>
      <c r="F191" s="110"/>
      <c r="G191" s="110"/>
      <c r="H191" s="93">
        <v>2071865117.5544</v>
      </c>
      <c r="I191" s="93"/>
      <c r="J191" s="13">
        <v>1534841811.1325901</v>
      </c>
      <c r="K191" s="13">
        <v>978596046.302634</v>
      </c>
      <c r="L191" s="13">
        <v>462169021.51820201</v>
      </c>
    </row>
    <row r="192" spans="2:12" s="1" customFormat="1" ht="11.1" customHeight="1" x14ac:dyDescent="0.15">
      <c r="B192" s="47">
        <v>44593</v>
      </c>
      <c r="C192" s="48">
        <v>50100</v>
      </c>
      <c r="D192" s="13">
        <v>181</v>
      </c>
      <c r="E192" s="49">
        <v>5507</v>
      </c>
      <c r="F192" s="110"/>
      <c r="G192" s="110"/>
      <c r="H192" s="93">
        <v>2033075148.0411501</v>
      </c>
      <c r="I192" s="93"/>
      <c r="J192" s="13">
        <v>1503798673.97088</v>
      </c>
      <c r="K192" s="13">
        <v>956600600.23508</v>
      </c>
      <c r="L192" s="13">
        <v>450052351.79027998</v>
      </c>
    </row>
    <row r="193" spans="2:12" s="1" customFormat="1" ht="11.1" customHeight="1" x14ac:dyDescent="0.15">
      <c r="B193" s="47">
        <v>44593</v>
      </c>
      <c r="C193" s="48">
        <v>50131</v>
      </c>
      <c r="D193" s="13">
        <v>182</v>
      </c>
      <c r="E193" s="49">
        <v>5538</v>
      </c>
      <c r="F193" s="110"/>
      <c r="G193" s="110"/>
      <c r="H193" s="93">
        <v>1994611102.0703299</v>
      </c>
      <c r="I193" s="93"/>
      <c r="J193" s="13">
        <v>1472845787.46154</v>
      </c>
      <c r="K193" s="13">
        <v>934528006.97871804</v>
      </c>
      <c r="L193" s="13">
        <v>437805615.115731</v>
      </c>
    </row>
    <row r="194" spans="2:12" s="1" customFormat="1" ht="11.1" customHeight="1" x14ac:dyDescent="0.15">
      <c r="B194" s="47">
        <v>44593</v>
      </c>
      <c r="C194" s="48">
        <v>50161</v>
      </c>
      <c r="D194" s="13">
        <v>183</v>
      </c>
      <c r="E194" s="49">
        <v>5568</v>
      </c>
      <c r="F194" s="110"/>
      <c r="G194" s="110"/>
      <c r="H194" s="93">
        <v>1956635195.3335099</v>
      </c>
      <c r="I194" s="93"/>
      <c r="J194" s="13">
        <v>1442432391.8591499</v>
      </c>
      <c r="K194" s="13">
        <v>912977927.96098804</v>
      </c>
      <c r="L194" s="13">
        <v>425956615.559466</v>
      </c>
    </row>
    <row r="195" spans="2:12" s="1" customFormat="1" ht="11.1" customHeight="1" x14ac:dyDescent="0.15">
      <c r="B195" s="47">
        <v>44593</v>
      </c>
      <c r="C195" s="48">
        <v>50192</v>
      </c>
      <c r="D195" s="13">
        <v>184</v>
      </c>
      <c r="E195" s="49">
        <v>5599</v>
      </c>
      <c r="F195" s="110"/>
      <c r="G195" s="110"/>
      <c r="H195" s="93">
        <v>1918714011.33799</v>
      </c>
      <c r="I195" s="93"/>
      <c r="J195" s="13">
        <v>1412077819.61622</v>
      </c>
      <c r="K195" s="13">
        <v>891492175.77223504</v>
      </c>
      <c r="L195" s="13">
        <v>414170578.84178197</v>
      </c>
    </row>
    <row r="196" spans="2:12" s="1" customFormat="1" ht="11.1" customHeight="1" x14ac:dyDescent="0.15">
      <c r="B196" s="47">
        <v>44593</v>
      </c>
      <c r="C196" s="48">
        <v>50222</v>
      </c>
      <c r="D196" s="13">
        <v>185</v>
      </c>
      <c r="E196" s="49">
        <v>5629</v>
      </c>
      <c r="F196" s="110"/>
      <c r="G196" s="110"/>
      <c r="H196" s="93">
        <v>1881214627.1416199</v>
      </c>
      <c r="I196" s="93"/>
      <c r="J196" s="13">
        <v>1382207647.8573599</v>
      </c>
      <c r="K196" s="13">
        <v>870486346.22724104</v>
      </c>
      <c r="L196" s="13">
        <v>402753901.36726803</v>
      </c>
    </row>
    <row r="197" spans="2:12" s="1" customFormat="1" ht="11.1" customHeight="1" x14ac:dyDescent="0.15">
      <c r="B197" s="47">
        <v>44593</v>
      </c>
      <c r="C197" s="48">
        <v>50253</v>
      </c>
      <c r="D197" s="13">
        <v>186</v>
      </c>
      <c r="E197" s="49">
        <v>5660</v>
      </c>
      <c r="F197" s="110"/>
      <c r="G197" s="110"/>
      <c r="H197" s="93">
        <v>1843404097.35199</v>
      </c>
      <c r="I197" s="93"/>
      <c r="J197" s="13">
        <v>1352129450.7051799</v>
      </c>
      <c r="K197" s="13">
        <v>849378056.72960997</v>
      </c>
      <c r="L197" s="13">
        <v>391323067.38806897</v>
      </c>
    </row>
    <row r="198" spans="2:12" s="1" customFormat="1" ht="11.1" customHeight="1" x14ac:dyDescent="0.15">
      <c r="B198" s="47">
        <v>44593</v>
      </c>
      <c r="C198" s="48">
        <v>50284</v>
      </c>
      <c r="D198" s="13">
        <v>187</v>
      </c>
      <c r="E198" s="49">
        <v>5691</v>
      </c>
      <c r="F198" s="110"/>
      <c r="G198" s="110"/>
      <c r="H198" s="93">
        <v>1806448712.71416</v>
      </c>
      <c r="I198" s="93"/>
      <c r="J198" s="13">
        <v>1322775488.7541299</v>
      </c>
      <c r="K198" s="13">
        <v>828825294.10212803</v>
      </c>
      <c r="L198" s="13">
        <v>380236696.41768801</v>
      </c>
    </row>
    <row r="199" spans="2:12" s="1" customFormat="1" ht="11.1" customHeight="1" x14ac:dyDescent="0.15">
      <c r="B199" s="47">
        <v>44593</v>
      </c>
      <c r="C199" s="48">
        <v>50314</v>
      </c>
      <c r="D199" s="13">
        <v>188</v>
      </c>
      <c r="E199" s="49">
        <v>5721</v>
      </c>
      <c r="F199" s="110"/>
      <c r="G199" s="110"/>
      <c r="H199" s="93">
        <v>1769644300.3485899</v>
      </c>
      <c r="I199" s="93"/>
      <c r="J199" s="13">
        <v>1293698411.4561501</v>
      </c>
      <c r="K199" s="13">
        <v>808611046.22030997</v>
      </c>
      <c r="L199" s="13">
        <v>369442440.86832398</v>
      </c>
    </row>
    <row r="200" spans="2:12" s="1" customFormat="1" ht="11.1" customHeight="1" x14ac:dyDescent="0.15">
      <c r="B200" s="47">
        <v>44593</v>
      </c>
      <c r="C200" s="48">
        <v>50345</v>
      </c>
      <c r="D200" s="13">
        <v>189</v>
      </c>
      <c r="E200" s="49">
        <v>5752</v>
      </c>
      <c r="F200" s="110"/>
      <c r="G200" s="110"/>
      <c r="H200" s="93">
        <v>1732914067.47685</v>
      </c>
      <c r="I200" s="93"/>
      <c r="J200" s="13">
        <v>1264698109.9616599</v>
      </c>
      <c r="K200" s="13">
        <v>788474381.89191699</v>
      </c>
      <c r="L200" s="13">
        <v>358716473.98390001</v>
      </c>
    </row>
    <row r="201" spans="2:12" s="1" customFormat="1" ht="11.1" customHeight="1" x14ac:dyDescent="0.15">
      <c r="B201" s="47">
        <v>44593</v>
      </c>
      <c r="C201" s="48">
        <v>50375</v>
      </c>
      <c r="D201" s="13">
        <v>190</v>
      </c>
      <c r="E201" s="49">
        <v>5782</v>
      </c>
      <c r="F201" s="110"/>
      <c r="G201" s="110"/>
      <c r="H201" s="93">
        <v>1696770021.1775401</v>
      </c>
      <c r="I201" s="93"/>
      <c r="J201" s="13">
        <v>1236287234.90769</v>
      </c>
      <c r="K201" s="13">
        <v>768864608.04321206</v>
      </c>
      <c r="L201" s="13">
        <v>348361128.12145102</v>
      </c>
    </row>
    <row r="202" spans="2:12" s="1" customFormat="1" ht="11.1" customHeight="1" x14ac:dyDescent="0.15">
      <c r="B202" s="47">
        <v>44593</v>
      </c>
      <c r="C202" s="48">
        <v>50406</v>
      </c>
      <c r="D202" s="13">
        <v>191</v>
      </c>
      <c r="E202" s="49">
        <v>5813</v>
      </c>
      <c r="F202" s="110"/>
      <c r="G202" s="110"/>
      <c r="H202" s="93">
        <v>1660291673.1998401</v>
      </c>
      <c r="I202" s="93"/>
      <c r="J202" s="13">
        <v>1207656912.3309</v>
      </c>
      <c r="K202" s="13">
        <v>749148905.77010095</v>
      </c>
      <c r="L202" s="13">
        <v>337990572.85050303</v>
      </c>
    </row>
    <row r="203" spans="2:12" s="1" customFormat="1" ht="11.1" customHeight="1" x14ac:dyDescent="0.15">
      <c r="B203" s="47">
        <v>44593</v>
      </c>
      <c r="C203" s="48">
        <v>50437</v>
      </c>
      <c r="D203" s="13">
        <v>192</v>
      </c>
      <c r="E203" s="49">
        <v>5844</v>
      </c>
      <c r="F203" s="110"/>
      <c r="G203" s="110"/>
      <c r="H203" s="93">
        <v>1625113941.57389</v>
      </c>
      <c r="I203" s="93"/>
      <c r="J203" s="13">
        <v>1180064584.69576</v>
      </c>
      <c r="K203" s="13">
        <v>730170777.22324204</v>
      </c>
      <c r="L203" s="13">
        <v>328032976.73224801</v>
      </c>
    </row>
    <row r="204" spans="2:12" s="1" customFormat="1" ht="11.1" customHeight="1" x14ac:dyDescent="0.15">
      <c r="B204" s="47">
        <v>44593</v>
      </c>
      <c r="C204" s="48">
        <v>50465</v>
      </c>
      <c r="D204" s="13">
        <v>193</v>
      </c>
      <c r="E204" s="49">
        <v>5872</v>
      </c>
      <c r="F204" s="110"/>
      <c r="G204" s="110"/>
      <c r="H204" s="93">
        <v>1590277379.91362</v>
      </c>
      <c r="I204" s="93"/>
      <c r="J204" s="13">
        <v>1152999092.17962</v>
      </c>
      <c r="K204" s="13">
        <v>711784870.28652596</v>
      </c>
      <c r="L204" s="13">
        <v>318549421.62590802</v>
      </c>
    </row>
    <row r="205" spans="2:12" s="1" customFormat="1" ht="11.1" customHeight="1" x14ac:dyDescent="0.15">
      <c r="B205" s="47">
        <v>44593</v>
      </c>
      <c r="C205" s="48">
        <v>50496</v>
      </c>
      <c r="D205" s="13">
        <v>194</v>
      </c>
      <c r="E205" s="49">
        <v>5903</v>
      </c>
      <c r="F205" s="110"/>
      <c r="G205" s="110"/>
      <c r="H205" s="93">
        <v>1555864152.50541</v>
      </c>
      <c r="I205" s="93"/>
      <c r="J205" s="13">
        <v>1126135210.10636</v>
      </c>
      <c r="K205" s="13">
        <v>693432859.19154406</v>
      </c>
      <c r="L205" s="13">
        <v>309021791.16272801</v>
      </c>
    </row>
    <row r="206" spans="2:12" s="1" customFormat="1" ht="11.1" customHeight="1" x14ac:dyDescent="0.15">
      <c r="B206" s="47">
        <v>44593</v>
      </c>
      <c r="C206" s="48">
        <v>50526</v>
      </c>
      <c r="D206" s="13">
        <v>195</v>
      </c>
      <c r="E206" s="49">
        <v>5933</v>
      </c>
      <c r="F206" s="110"/>
      <c r="G206" s="110"/>
      <c r="H206" s="93">
        <v>1520722282.23579</v>
      </c>
      <c r="I206" s="93"/>
      <c r="J206" s="13">
        <v>1098892812.0415299</v>
      </c>
      <c r="K206" s="13">
        <v>674992550.59360301</v>
      </c>
      <c r="L206" s="13">
        <v>299570987.75351602</v>
      </c>
    </row>
    <row r="207" spans="2:12" s="1" customFormat="1" ht="11.1" customHeight="1" x14ac:dyDescent="0.15">
      <c r="B207" s="47">
        <v>44593</v>
      </c>
      <c r="C207" s="48">
        <v>50557</v>
      </c>
      <c r="D207" s="13">
        <v>196</v>
      </c>
      <c r="E207" s="49">
        <v>5964</v>
      </c>
      <c r="F207" s="110"/>
      <c r="G207" s="110"/>
      <c r="H207" s="93">
        <v>1486780569.0915999</v>
      </c>
      <c r="I207" s="93"/>
      <c r="J207" s="13">
        <v>1072543904.06359</v>
      </c>
      <c r="K207" s="13">
        <v>657132306.63963497</v>
      </c>
      <c r="L207" s="13">
        <v>290409092.74917102</v>
      </c>
    </row>
    <row r="208" spans="2:12" s="1" customFormat="1" ht="11.1" customHeight="1" x14ac:dyDescent="0.15">
      <c r="B208" s="47">
        <v>44593</v>
      </c>
      <c r="C208" s="48">
        <v>50587</v>
      </c>
      <c r="D208" s="13">
        <v>197</v>
      </c>
      <c r="E208" s="49">
        <v>5994</v>
      </c>
      <c r="F208" s="110"/>
      <c r="G208" s="110"/>
      <c r="H208" s="93">
        <v>1453572556.1903801</v>
      </c>
      <c r="I208" s="93"/>
      <c r="J208" s="13">
        <v>1046866921.62391</v>
      </c>
      <c r="K208" s="13">
        <v>639821728.60700595</v>
      </c>
      <c r="L208" s="13">
        <v>281599876.08933902</v>
      </c>
    </row>
    <row r="209" spans="2:12" s="1" customFormat="1" ht="11.1" customHeight="1" x14ac:dyDescent="0.15">
      <c r="B209" s="47">
        <v>44593</v>
      </c>
      <c r="C209" s="48">
        <v>50618</v>
      </c>
      <c r="D209" s="13">
        <v>198</v>
      </c>
      <c r="E209" s="49">
        <v>6025</v>
      </c>
      <c r="F209" s="110"/>
      <c r="G209" s="110"/>
      <c r="H209" s="93">
        <v>1420800445.46788</v>
      </c>
      <c r="I209" s="93"/>
      <c r="J209" s="13">
        <v>1021528825.9749399</v>
      </c>
      <c r="K209" s="13">
        <v>622747835.26642895</v>
      </c>
      <c r="L209" s="13">
        <v>272924372.640773</v>
      </c>
    </row>
    <row r="210" spans="2:12" s="1" customFormat="1" ht="11.1" customHeight="1" x14ac:dyDescent="0.15">
      <c r="B210" s="47">
        <v>44593</v>
      </c>
      <c r="C210" s="48">
        <v>50649</v>
      </c>
      <c r="D210" s="13">
        <v>199</v>
      </c>
      <c r="E210" s="49">
        <v>6056</v>
      </c>
      <c r="F210" s="110"/>
      <c r="G210" s="110"/>
      <c r="H210" s="93">
        <v>1388020866.8643799</v>
      </c>
      <c r="I210" s="93"/>
      <c r="J210" s="13">
        <v>996268309.24954605</v>
      </c>
      <c r="K210" s="13">
        <v>605803822.12077403</v>
      </c>
      <c r="L210" s="13">
        <v>264373988.27947801</v>
      </c>
    </row>
    <row r="211" spans="2:12" s="1" customFormat="1" ht="11.1" customHeight="1" x14ac:dyDescent="0.15">
      <c r="B211" s="47">
        <v>44593</v>
      </c>
      <c r="C211" s="48">
        <v>50679</v>
      </c>
      <c r="D211" s="13">
        <v>200</v>
      </c>
      <c r="E211" s="49">
        <v>6086</v>
      </c>
      <c r="F211" s="110"/>
      <c r="G211" s="110"/>
      <c r="H211" s="93">
        <v>1356094281.9972601</v>
      </c>
      <c r="I211" s="93"/>
      <c r="J211" s="13">
        <v>971754959.61484301</v>
      </c>
      <c r="K211" s="13">
        <v>589443558.88489294</v>
      </c>
      <c r="L211" s="13">
        <v>256179883.303056</v>
      </c>
    </row>
    <row r="212" spans="2:12" s="1" customFormat="1" ht="11.1" customHeight="1" x14ac:dyDescent="0.15">
      <c r="B212" s="47">
        <v>44593</v>
      </c>
      <c r="C212" s="48">
        <v>50710</v>
      </c>
      <c r="D212" s="13">
        <v>201</v>
      </c>
      <c r="E212" s="49">
        <v>6117</v>
      </c>
      <c r="F212" s="110"/>
      <c r="G212" s="110"/>
      <c r="H212" s="93">
        <v>1324579023.39592</v>
      </c>
      <c r="I212" s="93"/>
      <c r="J212" s="13">
        <v>947561775.94544303</v>
      </c>
      <c r="K212" s="13">
        <v>573306791.57513201</v>
      </c>
      <c r="L212" s="13">
        <v>248111276.60923499</v>
      </c>
    </row>
    <row r="213" spans="2:12" s="1" customFormat="1" ht="11.1" customHeight="1" x14ac:dyDescent="0.15">
      <c r="B213" s="47">
        <v>44593</v>
      </c>
      <c r="C213" s="48">
        <v>50740</v>
      </c>
      <c r="D213" s="13">
        <v>202</v>
      </c>
      <c r="E213" s="49">
        <v>6147</v>
      </c>
      <c r="F213" s="110"/>
      <c r="G213" s="110"/>
      <c r="H213" s="93">
        <v>1293167508.1059899</v>
      </c>
      <c r="I213" s="93"/>
      <c r="J213" s="13">
        <v>923572524.59296</v>
      </c>
      <c r="K213" s="13">
        <v>557417148.42801094</v>
      </c>
      <c r="L213" s="13">
        <v>240245811.84147999</v>
      </c>
    </row>
    <row r="214" spans="2:12" s="1" customFormat="1" ht="11.1" customHeight="1" x14ac:dyDescent="0.15">
      <c r="B214" s="47">
        <v>44593</v>
      </c>
      <c r="C214" s="48">
        <v>50771</v>
      </c>
      <c r="D214" s="13">
        <v>203</v>
      </c>
      <c r="E214" s="49">
        <v>6178</v>
      </c>
      <c r="F214" s="110"/>
      <c r="G214" s="110"/>
      <c r="H214" s="93">
        <v>1261879949.15288</v>
      </c>
      <c r="I214" s="93"/>
      <c r="J214" s="13">
        <v>899698588.60492599</v>
      </c>
      <c r="K214" s="13">
        <v>541627183.35455596</v>
      </c>
      <c r="L214" s="13">
        <v>232451617.46943399</v>
      </c>
    </row>
    <row r="215" spans="2:12" s="1" customFormat="1" ht="11.1" customHeight="1" x14ac:dyDescent="0.15">
      <c r="B215" s="47">
        <v>44593</v>
      </c>
      <c r="C215" s="48">
        <v>50802</v>
      </c>
      <c r="D215" s="13">
        <v>204</v>
      </c>
      <c r="E215" s="49">
        <v>6209</v>
      </c>
      <c r="F215" s="110"/>
      <c r="G215" s="110"/>
      <c r="H215" s="93">
        <v>1231179107.5144999</v>
      </c>
      <c r="I215" s="93"/>
      <c r="J215" s="13">
        <v>876320589.53243005</v>
      </c>
      <c r="K215" s="13">
        <v>526211726.71221</v>
      </c>
      <c r="L215" s="13">
        <v>224879186.47923601</v>
      </c>
    </row>
    <row r="216" spans="2:12" s="1" customFormat="1" ht="11.1" customHeight="1" x14ac:dyDescent="0.15">
      <c r="B216" s="47">
        <v>44593</v>
      </c>
      <c r="C216" s="48">
        <v>50830</v>
      </c>
      <c r="D216" s="13">
        <v>205</v>
      </c>
      <c r="E216" s="49">
        <v>6237</v>
      </c>
      <c r="F216" s="110"/>
      <c r="G216" s="110"/>
      <c r="H216" s="93">
        <v>1200624289.56657</v>
      </c>
      <c r="I216" s="93"/>
      <c r="J216" s="13">
        <v>853263222.22948205</v>
      </c>
      <c r="K216" s="13">
        <v>511189176.01601797</v>
      </c>
      <c r="L216" s="13">
        <v>217623304.21654099</v>
      </c>
    </row>
    <row r="217" spans="2:12" s="1" customFormat="1" ht="11.1" customHeight="1" x14ac:dyDescent="0.15">
      <c r="B217" s="47">
        <v>44593</v>
      </c>
      <c r="C217" s="48">
        <v>50861</v>
      </c>
      <c r="D217" s="13">
        <v>206</v>
      </c>
      <c r="E217" s="49">
        <v>6268</v>
      </c>
      <c r="F217" s="110"/>
      <c r="G217" s="110"/>
      <c r="H217" s="93">
        <v>1170403880.0420799</v>
      </c>
      <c r="I217" s="93"/>
      <c r="J217" s="13">
        <v>830375321.41358602</v>
      </c>
      <c r="K217" s="13">
        <v>496211870.10606903</v>
      </c>
      <c r="L217" s="13">
        <v>210352423.10463199</v>
      </c>
    </row>
    <row r="218" spans="2:12" s="1" customFormat="1" ht="11.1" customHeight="1" x14ac:dyDescent="0.15">
      <c r="B218" s="47">
        <v>44593</v>
      </c>
      <c r="C218" s="48">
        <v>50891</v>
      </c>
      <c r="D218" s="13">
        <v>207</v>
      </c>
      <c r="E218" s="49">
        <v>6298</v>
      </c>
      <c r="F218" s="110"/>
      <c r="G218" s="110"/>
      <c r="H218" s="93">
        <v>1139947946.2628</v>
      </c>
      <c r="I218" s="93"/>
      <c r="J218" s="13">
        <v>807440002.42795599</v>
      </c>
      <c r="K218" s="13">
        <v>481318710.28166997</v>
      </c>
      <c r="L218" s="13">
        <v>203202570.70969799</v>
      </c>
    </row>
    <row r="219" spans="2:12" s="1" customFormat="1" ht="11.1" customHeight="1" x14ac:dyDescent="0.15">
      <c r="B219" s="47">
        <v>44593</v>
      </c>
      <c r="C219" s="48">
        <v>50922</v>
      </c>
      <c r="D219" s="13">
        <v>208</v>
      </c>
      <c r="E219" s="49">
        <v>6329</v>
      </c>
      <c r="F219" s="110"/>
      <c r="G219" s="110"/>
      <c r="H219" s="93">
        <v>1110439040.7843699</v>
      </c>
      <c r="I219" s="93"/>
      <c r="J219" s="13">
        <v>785204432.26288998</v>
      </c>
      <c r="K219" s="13">
        <v>466873601.28859198</v>
      </c>
      <c r="L219" s="13">
        <v>196269307.97686401</v>
      </c>
    </row>
    <row r="220" spans="2:12" s="1" customFormat="1" ht="11.1" customHeight="1" x14ac:dyDescent="0.15">
      <c r="B220" s="47">
        <v>44593</v>
      </c>
      <c r="C220" s="48">
        <v>50952</v>
      </c>
      <c r="D220" s="13">
        <v>209</v>
      </c>
      <c r="E220" s="49">
        <v>6359</v>
      </c>
      <c r="F220" s="110"/>
      <c r="G220" s="110"/>
      <c r="H220" s="93">
        <v>1080602204.3389599</v>
      </c>
      <c r="I220" s="93"/>
      <c r="J220" s="13">
        <v>762852246.68945897</v>
      </c>
      <c r="K220" s="13">
        <v>452466856.73293102</v>
      </c>
      <c r="L220" s="13">
        <v>189433127.38716599</v>
      </c>
    </row>
    <row r="221" spans="2:12" s="1" customFormat="1" ht="11.1" customHeight="1" x14ac:dyDescent="0.15">
      <c r="B221" s="47">
        <v>44593</v>
      </c>
      <c r="C221" s="48">
        <v>50983</v>
      </c>
      <c r="D221" s="13">
        <v>210</v>
      </c>
      <c r="E221" s="49">
        <v>6390</v>
      </c>
      <c r="F221" s="110"/>
      <c r="G221" s="110"/>
      <c r="H221" s="93">
        <v>1051855037.69113</v>
      </c>
      <c r="I221" s="93"/>
      <c r="J221" s="13">
        <v>741298721.00398505</v>
      </c>
      <c r="K221" s="13">
        <v>438564714.32871902</v>
      </c>
      <c r="L221" s="13">
        <v>182835053.348609</v>
      </c>
    </row>
    <row r="222" spans="2:12" s="1" customFormat="1" ht="11.1" customHeight="1" x14ac:dyDescent="0.15">
      <c r="B222" s="47">
        <v>44593</v>
      </c>
      <c r="C222" s="48">
        <v>51014</v>
      </c>
      <c r="D222" s="13">
        <v>211</v>
      </c>
      <c r="E222" s="49">
        <v>6421</v>
      </c>
      <c r="F222" s="110"/>
      <c r="G222" s="110"/>
      <c r="H222" s="93">
        <v>1022767461.69259</v>
      </c>
      <c r="I222" s="93"/>
      <c r="J222" s="13">
        <v>719576615.745332</v>
      </c>
      <c r="K222" s="13">
        <v>424630876.586559</v>
      </c>
      <c r="L222" s="13">
        <v>176276316.15497401</v>
      </c>
    </row>
    <row r="223" spans="2:12" s="1" customFormat="1" ht="11.1" customHeight="1" x14ac:dyDescent="0.15">
      <c r="B223" s="47">
        <v>44593</v>
      </c>
      <c r="C223" s="48">
        <v>51044</v>
      </c>
      <c r="D223" s="13">
        <v>212</v>
      </c>
      <c r="E223" s="49">
        <v>6451</v>
      </c>
      <c r="F223" s="110"/>
      <c r="G223" s="110"/>
      <c r="H223" s="93">
        <v>995374336.59001005</v>
      </c>
      <c r="I223" s="93"/>
      <c r="J223" s="13">
        <v>699154469.38186395</v>
      </c>
      <c r="K223" s="13">
        <v>411564051.90915698</v>
      </c>
      <c r="L223" s="13">
        <v>170151551.48956501</v>
      </c>
    </row>
    <row r="224" spans="2:12" s="1" customFormat="1" ht="11.1" customHeight="1" x14ac:dyDescent="0.15">
      <c r="B224" s="47">
        <v>44593</v>
      </c>
      <c r="C224" s="48">
        <v>51075</v>
      </c>
      <c r="D224" s="13">
        <v>213</v>
      </c>
      <c r="E224" s="49">
        <v>6482</v>
      </c>
      <c r="F224" s="110"/>
      <c r="G224" s="110"/>
      <c r="H224" s="93">
        <v>968958787.51723599</v>
      </c>
      <c r="I224" s="93"/>
      <c r="J224" s="13">
        <v>679445745.76570296</v>
      </c>
      <c r="K224" s="13">
        <v>398945134.31569302</v>
      </c>
      <c r="L224" s="13">
        <v>164235966.80986601</v>
      </c>
    </row>
    <row r="225" spans="2:12" s="1" customFormat="1" ht="11.1" customHeight="1" x14ac:dyDescent="0.15">
      <c r="B225" s="47">
        <v>44593</v>
      </c>
      <c r="C225" s="48">
        <v>51105</v>
      </c>
      <c r="D225" s="13">
        <v>214</v>
      </c>
      <c r="E225" s="49">
        <v>6512</v>
      </c>
      <c r="F225" s="110"/>
      <c r="G225" s="110"/>
      <c r="H225" s="93">
        <v>943172439.89081705</v>
      </c>
      <c r="I225" s="93"/>
      <c r="J225" s="13">
        <v>660278476.13227797</v>
      </c>
      <c r="K225" s="13">
        <v>386736619.323282</v>
      </c>
      <c r="L225" s="13">
        <v>158557386.502285</v>
      </c>
    </row>
    <row r="226" spans="2:12" s="1" customFormat="1" ht="11.1" customHeight="1" x14ac:dyDescent="0.15">
      <c r="B226" s="47">
        <v>44593</v>
      </c>
      <c r="C226" s="48">
        <v>51136</v>
      </c>
      <c r="D226" s="13">
        <v>215</v>
      </c>
      <c r="E226" s="49">
        <v>6543</v>
      </c>
      <c r="F226" s="110"/>
      <c r="G226" s="110"/>
      <c r="H226" s="93">
        <v>919102303.89338505</v>
      </c>
      <c r="I226" s="93"/>
      <c r="J226" s="13">
        <v>642336605.32179594</v>
      </c>
      <c r="K226" s="13">
        <v>375270928.06273198</v>
      </c>
      <c r="L226" s="13">
        <v>153204923.76949999</v>
      </c>
    </row>
    <row r="227" spans="2:12" s="1" customFormat="1" ht="11.1" customHeight="1" x14ac:dyDescent="0.15">
      <c r="B227" s="47">
        <v>44593</v>
      </c>
      <c r="C227" s="48">
        <v>51167</v>
      </c>
      <c r="D227" s="13">
        <v>216</v>
      </c>
      <c r="E227" s="49">
        <v>6574</v>
      </c>
      <c r="F227" s="110"/>
      <c r="G227" s="110"/>
      <c r="H227" s="93">
        <v>895671667.27938795</v>
      </c>
      <c r="I227" s="93"/>
      <c r="J227" s="13">
        <v>624899867.98964202</v>
      </c>
      <c r="K227" s="13">
        <v>364155417.163387</v>
      </c>
      <c r="L227" s="13">
        <v>148037313.87692001</v>
      </c>
    </row>
    <row r="228" spans="2:12" s="1" customFormat="1" ht="11.1" customHeight="1" x14ac:dyDescent="0.15">
      <c r="B228" s="47">
        <v>44593</v>
      </c>
      <c r="C228" s="48">
        <v>51196</v>
      </c>
      <c r="D228" s="13">
        <v>217</v>
      </c>
      <c r="E228" s="49">
        <v>6603</v>
      </c>
      <c r="F228" s="110"/>
      <c r="G228" s="110"/>
      <c r="H228" s="93">
        <v>872443249.73030603</v>
      </c>
      <c r="I228" s="93"/>
      <c r="J228" s="13">
        <v>607727830.39955294</v>
      </c>
      <c r="K228" s="13">
        <v>353305915.21267903</v>
      </c>
      <c r="L228" s="13">
        <v>143057581.06798801</v>
      </c>
    </row>
    <row r="229" spans="2:12" s="1" customFormat="1" ht="11.1" customHeight="1" x14ac:dyDescent="0.15">
      <c r="B229" s="47">
        <v>44593</v>
      </c>
      <c r="C229" s="48">
        <v>51227</v>
      </c>
      <c r="D229" s="13">
        <v>218</v>
      </c>
      <c r="E229" s="49">
        <v>6634</v>
      </c>
      <c r="F229" s="110"/>
      <c r="G229" s="110"/>
      <c r="H229" s="93">
        <v>849994247.65897405</v>
      </c>
      <c r="I229" s="93"/>
      <c r="J229" s="13">
        <v>591086041.87511301</v>
      </c>
      <c r="K229" s="13">
        <v>342757195.30611497</v>
      </c>
      <c r="L229" s="13">
        <v>138198448.92288899</v>
      </c>
    </row>
    <row r="230" spans="2:12" s="1" customFormat="1" ht="11.1" customHeight="1" x14ac:dyDescent="0.15">
      <c r="B230" s="47">
        <v>44593</v>
      </c>
      <c r="C230" s="48">
        <v>51257</v>
      </c>
      <c r="D230" s="13">
        <v>219</v>
      </c>
      <c r="E230" s="49">
        <v>6664</v>
      </c>
      <c r="F230" s="110"/>
      <c r="G230" s="110"/>
      <c r="H230" s="93">
        <v>827960869.70948303</v>
      </c>
      <c r="I230" s="93"/>
      <c r="J230" s="13">
        <v>574818966.72804296</v>
      </c>
      <c r="K230" s="13">
        <v>332503892.32038403</v>
      </c>
      <c r="L230" s="13">
        <v>133514798.6982</v>
      </c>
    </row>
    <row r="231" spans="2:12" s="1" customFormat="1" ht="11.1" customHeight="1" x14ac:dyDescent="0.15">
      <c r="B231" s="47">
        <v>44593</v>
      </c>
      <c r="C231" s="48">
        <v>51288</v>
      </c>
      <c r="D231" s="13">
        <v>220</v>
      </c>
      <c r="E231" s="49">
        <v>6695</v>
      </c>
      <c r="F231" s="110"/>
      <c r="G231" s="110"/>
      <c r="H231" s="93">
        <v>806293907.72954202</v>
      </c>
      <c r="I231" s="93"/>
      <c r="J231" s="13">
        <v>558827069.35682404</v>
      </c>
      <c r="K231" s="13">
        <v>322431283.272241</v>
      </c>
      <c r="L231" s="13">
        <v>128921830.45512401</v>
      </c>
    </row>
    <row r="232" spans="2:12" s="1" customFormat="1" ht="11.1" customHeight="1" x14ac:dyDescent="0.15">
      <c r="B232" s="47">
        <v>44593</v>
      </c>
      <c r="C232" s="48">
        <v>51318</v>
      </c>
      <c r="D232" s="13">
        <v>221</v>
      </c>
      <c r="E232" s="49">
        <v>6725</v>
      </c>
      <c r="F232" s="110"/>
      <c r="G232" s="110"/>
      <c r="H232" s="93">
        <v>785316168.22648597</v>
      </c>
      <c r="I232" s="93"/>
      <c r="J232" s="13">
        <v>543394396.84166598</v>
      </c>
      <c r="K232" s="13">
        <v>312755286.99002099</v>
      </c>
      <c r="L232" s="13">
        <v>124540336.480405</v>
      </c>
    </row>
    <row r="233" spans="2:12" s="1" customFormat="1" ht="11.1" customHeight="1" x14ac:dyDescent="0.15">
      <c r="B233" s="47">
        <v>44593</v>
      </c>
      <c r="C233" s="48">
        <v>51349</v>
      </c>
      <c r="D233" s="13">
        <v>222</v>
      </c>
      <c r="E233" s="49">
        <v>6756</v>
      </c>
      <c r="F233" s="110"/>
      <c r="G233" s="110"/>
      <c r="H233" s="93">
        <v>764793391.92007697</v>
      </c>
      <c r="I233" s="93"/>
      <c r="J233" s="13">
        <v>528296243.88980103</v>
      </c>
      <c r="K233" s="13">
        <v>303292115.15307897</v>
      </c>
      <c r="L233" s="13">
        <v>120260530.19986799</v>
      </c>
    </row>
    <row r="234" spans="2:12" s="1" customFormat="1" ht="11.1" customHeight="1" x14ac:dyDescent="0.15">
      <c r="B234" s="47">
        <v>44593</v>
      </c>
      <c r="C234" s="48">
        <v>51380</v>
      </c>
      <c r="D234" s="13">
        <v>223</v>
      </c>
      <c r="E234" s="49">
        <v>6787</v>
      </c>
      <c r="F234" s="110"/>
      <c r="G234" s="110"/>
      <c r="H234" s="93">
        <v>744689179.41535199</v>
      </c>
      <c r="I234" s="93"/>
      <c r="J234" s="13">
        <v>513536383.82399499</v>
      </c>
      <c r="K234" s="13">
        <v>294068772.29260099</v>
      </c>
      <c r="L234" s="13">
        <v>116109437.830942</v>
      </c>
    </row>
    <row r="235" spans="2:12" s="1" customFormat="1" ht="11.1" customHeight="1" x14ac:dyDescent="0.15">
      <c r="B235" s="47">
        <v>44593</v>
      </c>
      <c r="C235" s="48">
        <v>51410</v>
      </c>
      <c r="D235" s="13">
        <v>224</v>
      </c>
      <c r="E235" s="49">
        <v>6817</v>
      </c>
      <c r="F235" s="110"/>
      <c r="G235" s="110"/>
      <c r="H235" s="93">
        <v>724936382.38129997</v>
      </c>
      <c r="I235" s="93"/>
      <c r="J235" s="13">
        <v>499094325.05976498</v>
      </c>
      <c r="K235" s="13">
        <v>285095320.46619099</v>
      </c>
      <c r="L235" s="13">
        <v>112104949.21151599</v>
      </c>
    </row>
    <row r="236" spans="2:12" s="1" customFormat="1" ht="11.1" customHeight="1" x14ac:dyDescent="0.15">
      <c r="B236" s="47">
        <v>44593</v>
      </c>
      <c r="C236" s="48">
        <v>51441</v>
      </c>
      <c r="D236" s="13">
        <v>225</v>
      </c>
      <c r="E236" s="49">
        <v>6848</v>
      </c>
      <c r="F236" s="110"/>
      <c r="G236" s="110"/>
      <c r="H236" s="93">
        <v>705523397.72451699</v>
      </c>
      <c r="I236" s="93"/>
      <c r="J236" s="13">
        <v>484905305.274957</v>
      </c>
      <c r="K236" s="13">
        <v>276285749.89260101</v>
      </c>
      <c r="L236" s="13">
        <v>108180703.82595301</v>
      </c>
    </row>
    <row r="237" spans="2:12" s="1" customFormat="1" ht="11.1" customHeight="1" x14ac:dyDescent="0.15">
      <c r="B237" s="47">
        <v>44593</v>
      </c>
      <c r="C237" s="48">
        <v>51471</v>
      </c>
      <c r="D237" s="13">
        <v>226</v>
      </c>
      <c r="E237" s="49">
        <v>6878</v>
      </c>
      <c r="F237" s="110"/>
      <c r="G237" s="110"/>
      <c r="H237" s="93">
        <v>686413891.63783205</v>
      </c>
      <c r="I237" s="93"/>
      <c r="J237" s="13">
        <v>470996998.06222999</v>
      </c>
      <c r="K237" s="13">
        <v>267700668.95483801</v>
      </c>
      <c r="L237" s="13">
        <v>104389509.473612</v>
      </c>
    </row>
    <row r="238" spans="2:12" s="1" customFormat="1" ht="11.1" customHeight="1" x14ac:dyDescent="0.15">
      <c r="B238" s="47">
        <v>44593</v>
      </c>
      <c r="C238" s="48">
        <v>51502</v>
      </c>
      <c r="D238" s="13">
        <v>227</v>
      </c>
      <c r="E238" s="49">
        <v>6909</v>
      </c>
      <c r="F238" s="110"/>
      <c r="G238" s="110"/>
      <c r="H238" s="93">
        <v>667606974.28674197</v>
      </c>
      <c r="I238" s="93"/>
      <c r="J238" s="13">
        <v>457315286.87806201</v>
      </c>
      <c r="K238" s="13">
        <v>259263350.492421</v>
      </c>
      <c r="L238" s="13">
        <v>100671177.68002</v>
      </c>
    </row>
    <row r="239" spans="2:12" s="1" customFormat="1" ht="11.1" customHeight="1" x14ac:dyDescent="0.15">
      <c r="B239" s="47">
        <v>44593</v>
      </c>
      <c r="C239" s="48">
        <v>51533</v>
      </c>
      <c r="D239" s="13">
        <v>228</v>
      </c>
      <c r="E239" s="49">
        <v>6940</v>
      </c>
      <c r="F239" s="110"/>
      <c r="G239" s="110"/>
      <c r="H239" s="93">
        <v>648805810.425843</v>
      </c>
      <c r="I239" s="93"/>
      <c r="J239" s="13">
        <v>443682565.67675698</v>
      </c>
      <c r="K239" s="13">
        <v>250894919.24383101</v>
      </c>
      <c r="L239" s="13">
        <v>97009106.880449802</v>
      </c>
    </row>
    <row r="240" spans="2:12" s="1" customFormat="1" ht="11.1" customHeight="1" x14ac:dyDescent="0.15">
      <c r="B240" s="47">
        <v>44593</v>
      </c>
      <c r="C240" s="48">
        <v>51561</v>
      </c>
      <c r="D240" s="13">
        <v>229</v>
      </c>
      <c r="E240" s="49">
        <v>6968</v>
      </c>
      <c r="F240" s="110"/>
      <c r="G240" s="110"/>
      <c r="H240" s="93">
        <v>630074985.02534401</v>
      </c>
      <c r="I240" s="93"/>
      <c r="J240" s="13">
        <v>430213459.90308499</v>
      </c>
      <c r="K240" s="13">
        <v>242719468.85744399</v>
      </c>
      <c r="L240" s="13">
        <v>93488946.064058393</v>
      </c>
    </row>
    <row r="241" spans="2:12" s="1" customFormat="1" ht="11.1" customHeight="1" x14ac:dyDescent="0.15">
      <c r="B241" s="47">
        <v>44593</v>
      </c>
      <c r="C241" s="48">
        <v>51592</v>
      </c>
      <c r="D241" s="13">
        <v>230</v>
      </c>
      <c r="E241" s="49">
        <v>6999</v>
      </c>
      <c r="F241" s="110"/>
      <c r="G241" s="110"/>
      <c r="H241" s="93">
        <v>611875091.26705694</v>
      </c>
      <c r="I241" s="93"/>
      <c r="J241" s="13">
        <v>417078025.67251402</v>
      </c>
      <c r="K241" s="13">
        <v>234710231.154973</v>
      </c>
      <c r="L241" s="13">
        <v>90021095.038161606</v>
      </c>
    </row>
    <row r="242" spans="2:12" s="1" customFormat="1" ht="11.1" customHeight="1" x14ac:dyDescent="0.15">
      <c r="B242" s="47">
        <v>44593</v>
      </c>
      <c r="C242" s="48">
        <v>51622</v>
      </c>
      <c r="D242" s="13">
        <v>231</v>
      </c>
      <c r="E242" s="49">
        <v>7029</v>
      </c>
      <c r="F242" s="110"/>
      <c r="G242" s="110"/>
      <c r="H242" s="93">
        <v>593813806.91764104</v>
      </c>
      <c r="I242" s="93"/>
      <c r="J242" s="13">
        <v>404102359.99115801</v>
      </c>
      <c r="K242" s="13">
        <v>226848476.11519399</v>
      </c>
      <c r="L242" s="13">
        <v>86649132.680202499</v>
      </c>
    </row>
    <row r="243" spans="2:12" s="1" customFormat="1" ht="11.1" customHeight="1" x14ac:dyDescent="0.15">
      <c r="B243" s="47">
        <v>44593</v>
      </c>
      <c r="C243" s="48">
        <v>51653</v>
      </c>
      <c r="D243" s="13">
        <v>232</v>
      </c>
      <c r="E243" s="49">
        <v>7060</v>
      </c>
      <c r="F243" s="110"/>
      <c r="G243" s="110"/>
      <c r="H243" s="93">
        <v>576159711.19875002</v>
      </c>
      <c r="I243" s="93"/>
      <c r="J243" s="13">
        <v>391423378.25675499</v>
      </c>
      <c r="K243" s="13">
        <v>219172132.46595299</v>
      </c>
      <c r="L243" s="13">
        <v>83362418.636403799</v>
      </c>
    </row>
    <row r="244" spans="2:12" s="1" customFormat="1" ht="11.1" customHeight="1" x14ac:dyDescent="0.15">
      <c r="B244" s="47">
        <v>44593</v>
      </c>
      <c r="C244" s="48">
        <v>51683</v>
      </c>
      <c r="D244" s="13">
        <v>233</v>
      </c>
      <c r="E244" s="49">
        <v>7090</v>
      </c>
      <c r="F244" s="110"/>
      <c r="G244" s="110"/>
      <c r="H244" s="93">
        <v>558858000.035375</v>
      </c>
      <c r="I244" s="93"/>
      <c r="J244" s="13">
        <v>379045990.549918</v>
      </c>
      <c r="K244" s="13">
        <v>211719201.191807</v>
      </c>
      <c r="L244" s="13">
        <v>80197587.410041198</v>
      </c>
    </row>
    <row r="245" spans="2:12" s="1" customFormat="1" ht="11.1" customHeight="1" x14ac:dyDescent="0.15">
      <c r="B245" s="47">
        <v>44593</v>
      </c>
      <c r="C245" s="48">
        <v>51714</v>
      </c>
      <c r="D245" s="13">
        <v>234</v>
      </c>
      <c r="E245" s="49">
        <v>7121</v>
      </c>
      <c r="F245" s="110"/>
      <c r="G245" s="110"/>
      <c r="H245" s="93">
        <v>542130098.60773897</v>
      </c>
      <c r="I245" s="93"/>
      <c r="J245" s="13">
        <v>367076628.006495</v>
      </c>
      <c r="K245" s="13">
        <v>204512174.330688</v>
      </c>
      <c r="L245" s="13">
        <v>77139504.070789903</v>
      </c>
    </row>
    <row r="246" spans="2:12" s="1" customFormat="1" ht="11.1" customHeight="1" x14ac:dyDescent="0.15">
      <c r="B246" s="47">
        <v>44593</v>
      </c>
      <c r="C246" s="48">
        <v>51745</v>
      </c>
      <c r="D246" s="13">
        <v>235</v>
      </c>
      <c r="E246" s="49">
        <v>7152</v>
      </c>
      <c r="F246" s="110"/>
      <c r="G246" s="110"/>
      <c r="H246" s="93">
        <v>525778255.04171002</v>
      </c>
      <c r="I246" s="93"/>
      <c r="J246" s="13">
        <v>355400974.066302</v>
      </c>
      <c r="K246" s="13">
        <v>197503655.92920801</v>
      </c>
      <c r="L246" s="13">
        <v>74180445.138147607</v>
      </c>
    </row>
    <row r="247" spans="2:12" s="1" customFormat="1" ht="11.1" customHeight="1" x14ac:dyDescent="0.15">
      <c r="B247" s="47">
        <v>44593</v>
      </c>
      <c r="C247" s="48">
        <v>51775</v>
      </c>
      <c r="D247" s="13">
        <v>236</v>
      </c>
      <c r="E247" s="49">
        <v>7182</v>
      </c>
      <c r="F247" s="110"/>
      <c r="G247" s="110"/>
      <c r="H247" s="93">
        <v>509497593.24533498</v>
      </c>
      <c r="I247" s="93"/>
      <c r="J247" s="13">
        <v>343830730.72700602</v>
      </c>
      <c r="K247" s="13">
        <v>190603549.02153301</v>
      </c>
      <c r="L247" s="13">
        <v>71295375.765223294</v>
      </c>
    </row>
    <row r="248" spans="2:12" s="1" customFormat="1" ht="11.1" customHeight="1" x14ac:dyDescent="0.15">
      <c r="B248" s="47">
        <v>44593</v>
      </c>
      <c r="C248" s="48">
        <v>51806</v>
      </c>
      <c r="D248" s="13">
        <v>237</v>
      </c>
      <c r="E248" s="49">
        <v>7213</v>
      </c>
      <c r="F248" s="110"/>
      <c r="G248" s="110"/>
      <c r="H248" s="93">
        <v>493709154.27619398</v>
      </c>
      <c r="I248" s="93"/>
      <c r="J248" s="13">
        <v>332610926.78514701</v>
      </c>
      <c r="K248" s="13">
        <v>183914892.61710799</v>
      </c>
      <c r="L248" s="13">
        <v>68502101.810814902</v>
      </c>
    </row>
    <row r="249" spans="2:12" s="1" customFormat="1" ht="11.1" customHeight="1" x14ac:dyDescent="0.15">
      <c r="B249" s="47">
        <v>44593</v>
      </c>
      <c r="C249" s="48">
        <v>51836</v>
      </c>
      <c r="D249" s="13">
        <v>238</v>
      </c>
      <c r="E249" s="49">
        <v>7243</v>
      </c>
      <c r="F249" s="110"/>
      <c r="G249" s="110"/>
      <c r="H249" s="93">
        <v>478059941.100927</v>
      </c>
      <c r="I249" s="93"/>
      <c r="J249" s="13">
        <v>321539436.60202903</v>
      </c>
      <c r="K249" s="13">
        <v>177355393.136926</v>
      </c>
      <c r="L249" s="13">
        <v>65788120.885085002</v>
      </c>
    </row>
    <row r="250" spans="2:12" s="1" customFormat="1" ht="11.1" customHeight="1" x14ac:dyDescent="0.15">
      <c r="B250" s="47">
        <v>44593</v>
      </c>
      <c r="C250" s="48">
        <v>51867</v>
      </c>
      <c r="D250" s="13">
        <v>239</v>
      </c>
      <c r="E250" s="49">
        <v>7274</v>
      </c>
      <c r="F250" s="110"/>
      <c r="G250" s="110"/>
      <c r="H250" s="93">
        <v>462834669.57317901</v>
      </c>
      <c r="I250" s="93"/>
      <c r="J250" s="13">
        <v>310771049.96425599</v>
      </c>
      <c r="K250" s="13">
        <v>170979798.45852</v>
      </c>
      <c r="L250" s="13">
        <v>63154529.331486501</v>
      </c>
    </row>
    <row r="251" spans="2:12" s="1" customFormat="1" ht="11.1" customHeight="1" x14ac:dyDescent="0.15">
      <c r="B251" s="47">
        <v>44593</v>
      </c>
      <c r="C251" s="48">
        <v>51898</v>
      </c>
      <c r="D251" s="13">
        <v>240</v>
      </c>
      <c r="E251" s="49">
        <v>7305</v>
      </c>
      <c r="F251" s="110"/>
      <c r="G251" s="110"/>
      <c r="H251" s="93">
        <v>447861121.04935402</v>
      </c>
      <c r="I251" s="93"/>
      <c r="J251" s="13">
        <v>300206999.45346397</v>
      </c>
      <c r="K251" s="13">
        <v>164747621.158804</v>
      </c>
      <c r="L251" s="13">
        <v>60594816.410537399</v>
      </c>
    </row>
    <row r="252" spans="2:12" s="1" customFormat="1" ht="11.1" customHeight="1" x14ac:dyDescent="0.15">
      <c r="B252" s="47">
        <v>44593</v>
      </c>
      <c r="C252" s="48">
        <v>51926</v>
      </c>
      <c r="D252" s="13">
        <v>241</v>
      </c>
      <c r="E252" s="49">
        <v>7333</v>
      </c>
      <c r="F252" s="110"/>
      <c r="G252" s="110"/>
      <c r="H252" s="93">
        <v>433121250.83667898</v>
      </c>
      <c r="I252" s="93"/>
      <c r="J252" s="13">
        <v>289881878.244923</v>
      </c>
      <c r="K252" s="13">
        <v>158715931.15334699</v>
      </c>
      <c r="L252" s="13">
        <v>58152963.8642933</v>
      </c>
    </row>
    <row r="253" spans="2:12" s="1" customFormat="1" ht="11.1" customHeight="1" x14ac:dyDescent="0.15">
      <c r="B253" s="47">
        <v>44593</v>
      </c>
      <c r="C253" s="48">
        <v>51957</v>
      </c>
      <c r="D253" s="13">
        <v>242</v>
      </c>
      <c r="E253" s="49">
        <v>7364</v>
      </c>
      <c r="F253" s="110"/>
      <c r="G253" s="110"/>
      <c r="H253" s="93">
        <v>418222834.51176</v>
      </c>
      <c r="I253" s="93"/>
      <c r="J253" s="13">
        <v>279435831.54435903</v>
      </c>
      <c r="K253" s="13">
        <v>152607417.05001599</v>
      </c>
      <c r="L253" s="13">
        <v>55677995.834079698</v>
      </c>
    </row>
    <row r="254" spans="2:12" s="1" customFormat="1" ht="11.1" customHeight="1" x14ac:dyDescent="0.15">
      <c r="B254" s="47">
        <v>44593</v>
      </c>
      <c r="C254" s="48">
        <v>51987</v>
      </c>
      <c r="D254" s="13">
        <v>243</v>
      </c>
      <c r="E254" s="49">
        <v>7394</v>
      </c>
      <c r="F254" s="110"/>
      <c r="G254" s="110"/>
      <c r="H254" s="93">
        <v>403615673.013843</v>
      </c>
      <c r="I254" s="93"/>
      <c r="J254" s="13">
        <v>269233399.92765403</v>
      </c>
      <c r="K254" s="13">
        <v>146673700.970507</v>
      </c>
      <c r="L254" s="13">
        <v>53293750.742691398</v>
      </c>
    </row>
    <row r="255" spans="2:12" s="1" customFormat="1" ht="11.1" customHeight="1" x14ac:dyDescent="0.15">
      <c r="B255" s="47">
        <v>44593</v>
      </c>
      <c r="C255" s="48">
        <v>52018</v>
      </c>
      <c r="D255" s="13">
        <v>244</v>
      </c>
      <c r="E255" s="49">
        <v>7425</v>
      </c>
      <c r="F255" s="110"/>
      <c r="G255" s="110"/>
      <c r="H255" s="93">
        <v>389411975.50083703</v>
      </c>
      <c r="I255" s="93"/>
      <c r="J255" s="13">
        <v>259318198.32499799</v>
      </c>
      <c r="K255" s="13">
        <v>140912786.631033</v>
      </c>
      <c r="L255" s="13">
        <v>50983665.819071397</v>
      </c>
    </row>
    <row r="256" spans="2:12" s="1" customFormat="1" ht="11.1" customHeight="1" x14ac:dyDescent="0.15">
      <c r="B256" s="47">
        <v>44593</v>
      </c>
      <c r="C256" s="48">
        <v>52048</v>
      </c>
      <c r="D256" s="13">
        <v>245</v>
      </c>
      <c r="E256" s="49">
        <v>7455</v>
      </c>
      <c r="F256" s="110"/>
      <c r="G256" s="110"/>
      <c r="H256" s="93">
        <v>375419559.63510799</v>
      </c>
      <c r="I256" s="93"/>
      <c r="J256" s="13">
        <v>249589981.43237799</v>
      </c>
      <c r="K256" s="13">
        <v>135292687.51031101</v>
      </c>
      <c r="L256" s="13">
        <v>48749600.692157201</v>
      </c>
    </row>
    <row r="257" spans="2:12" s="1" customFormat="1" ht="11.1" customHeight="1" x14ac:dyDescent="0.15">
      <c r="B257" s="47">
        <v>44593</v>
      </c>
      <c r="C257" s="48">
        <v>52079</v>
      </c>
      <c r="D257" s="13">
        <v>246</v>
      </c>
      <c r="E257" s="49">
        <v>7486</v>
      </c>
      <c r="F257" s="110"/>
      <c r="G257" s="110"/>
      <c r="H257" s="93">
        <v>361389351.91716099</v>
      </c>
      <c r="I257" s="93"/>
      <c r="J257" s="13">
        <v>239854783.45705</v>
      </c>
      <c r="K257" s="13">
        <v>129684971.85054199</v>
      </c>
      <c r="L257" s="13">
        <v>46531066.906484798</v>
      </c>
    </row>
    <row r="258" spans="2:12" s="1" customFormat="1" ht="11.1" customHeight="1" x14ac:dyDescent="0.15">
      <c r="B258" s="47">
        <v>44593</v>
      </c>
      <c r="C258" s="48">
        <v>52110</v>
      </c>
      <c r="D258" s="13">
        <v>247</v>
      </c>
      <c r="E258" s="49">
        <v>7517</v>
      </c>
      <c r="F258" s="110"/>
      <c r="G258" s="110"/>
      <c r="H258" s="93">
        <v>347697073.31025201</v>
      </c>
      <c r="I258" s="93"/>
      <c r="J258" s="13">
        <v>230375794.50232199</v>
      </c>
      <c r="K258" s="13">
        <v>124243079.378511</v>
      </c>
      <c r="L258" s="13">
        <v>44389697.4420119</v>
      </c>
    </row>
    <row r="259" spans="2:12" s="1" customFormat="1" ht="11.1" customHeight="1" x14ac:dyDescent="0.15">
      <c r="B259" s="47">
        <v>44593</v>
      </c>
      <c r="C259" s="48">
        <v>52140</v>
      </c>
      <c r="D259" s="13">
        <v>248</v>
      </c>
      <c r="E259" s="49">
        <v>7547</v>
      </c>
      <c r="F259" s="110"/>
      <c r="G259" s="110"/>
      <c r="H259" s="93">
        <v>333994743.391581</v>
      </c>
      <c r="I259" s="93"/>
      <c r="J259" s="13">
        <v>220933718.90564701</v>
      </c>
      <c r="K259" s="13">
        <v>118857647.763715</v>
      </c>
      <c r="L259" s="13">
        <v>42291510.088829398</v>
      </c>
    </row>
    <row r="260" spans="2:12" s="1" customFormat="1" ht="11.1" customHeight="1" x14ac:dyDescent="0.15">
      <c r="B260" s="47">
        <v>44593</v>
      </c>
      <c r="C260" s="48">
        <v>52171</v>
      </c>
      <c r="D260" s="13">
        <v>249</v>
      </c>
      <c r="E260" s="49">
        <v>7578</v>
      </c>
      <c r="F260" s="110"/>
      <c r="G260" s="110"/>
      <c r="H260" s="93">
        <v>320629395.45911503</v>
      </c>
      <c r="I260" s="93"/>
      <c r="J260" s="13">
        <v>211732968.56215501</v>
      </c>
      <c r="K260" s="13">
        <v>113618148.439832</v>
      </c>
      <c r="L260" s="13">
        <v>40255978.606585398</v>
      </c>
    </row>
    <row r="261" spans="2:12" s="1" customFormat="1" ht="11.1" customHeight="1" x14ac:dyDescent="0.15">
      <c r="B261" s="47">
        <v>44593</v>
      </c>
      <c r="C261" s="48">
        <v>52201</v>
      </c>
      <c r="D261" s="13">
        <v>250</v>
      </c>
      <c r="E261" s="49">
        <v>7608</v>
      </c>
      <c r="F261" s="110"/>
      <c r="G261" s="110"/>
      <c r="H261" s="93">
        <v>307415589.74121398</v>
      </c>
      <c r="I261" s="93"/>
      <c r="J261" s="13">
        <v>202673794.48176599</v>
      </c>
      <c r="K261" s="13">
        <v>108489220.022314</v>
      </c>
      <c r="L261" s="13">
        <v>38281183.096495204</v>
      </c>
    </row>
    <row r="262" spans="2:12" s="1" customFormat="1" ht="11.1" customHeight="1" x14ac:dyDescent="0.15">
      <c r="B262" s="47">
        <v>44593</v>
      </c>
      <c r="C262" s="48">
        <v>52232</v>
      </c>
      <c r="D262" s="13">
        <v>251</v>
      </c>
      <c r="E262" s="49">
        <v>7639</v>
      </c>
      <c r="F262" s="110"/>
      <c r="G262" s="110"/>
      <c r="H262" s="93">
        <v>294290192.21578598</v>
      </c>
      <c r="I262" s="93"/>
      <c r="J262" s="13">
        <v>193691373.310568</v>
      </c>
      <c r="K262" s="13">
        <v>103417339.18828499</v>
      </c>
      <c r="L262" s="13">
        <v>36336972.7949192</v>
      </c>
    </row>
    <row r="263" spans="2:12" s="1" customFormat="1" ht="11.1" customHeight="1" x14ac:dyDescent="0.15">
      <c r="B263" s="47">
        <v>44593</v>
      </c>
      <c r="C263" s="48">
        <v>52263</v>
      </c>
      <c r="D263" s="13">
        <v>252</v>
      </c>
      <c r="E263" s="49">
        <v>7670</v>
      </c>
      <c r="F263" s="110"/>
      <c r="G263" s="110"/>
      <c r="H263" s="93">
        <v>281246486.892407</v>
      </c>
      <c r="I263" s="93"/>
      <c r="J263" s="13">
        <v>184792514.53551799</v>
      </c>
      <c r="K263" s="13">
        <v>98415057.204878405</v>
      </c>
      <c r="L263" s="13">
        <v>34432896.1622696</v>
      </c>
    </row>
    <row r="264" spans="2:12" s="1" customFormat="1" ht="11.1" customHeight="1" x14ac:dyDescent="0.15">
      <c r="B264" s="47">
        <v>44593</v>
      </c>
      <c r="C264" s="48">
        <v>52291</v>
      </c>
      <c r="D264" s="13">
        <v>253</v>
      </c>
      <c r="E264" s="49">
        <v>7698</v>
      </c>
      <c r="F264" s="110"/>
      <c r="G264" s="110"/>
      <c r="H264" s="93">
        <v>268526593.95452499</v>
      </c>
      <c r="I264" s="93"/>
      <c r="J264" s="13">
        <v>176164621.48997799</v>
      </c>
      <c r="K264" s="13">
        <v>93604555.510672107</v>
      </c>
      <c r="L264" s="13">
        <v>32624510.198103499</v>
      </c>
    </row>
    <row r="265" spans="2:12" s="1" customFormat="1" ht="11.1" customHeight="1" x14ac:dyDescent="0.15">
      <c r="B265" s="47">
        <v>44593</v>
      </c>
      <c r="C265" s="48">
        <v>52322</v>
      </c>
      <c r="D265" s="13">
        <v>254</v>
      </c>
      <c r="E265" s="49">
        <v>7729</v>
      </c>
      <c r="F265" s="110"/>
      <c r="G265" s="110"/>
      <c r="H265" s="93">
        <v>255984097.823369</v>
      </c>
      <c r="I265" s="93"/>
      <c r="J265" s="13">
        <v>167651389.75942701</v>
      </c>
      <c r="K265" s="13">
        <v>88854523.265831694</v>
      </c>
      <c r="L265" s="13">
        <v>30837784.949910399</v>
      </c>
    </row>
    <row r="266" spans="2:12" s="1" customFormat="1" ht="11.1" customHeight="1" x14ac:dyDescent="0.15">
      <c r="B266" s="47">
        <v>44593</v>
      </c>
      <c r="C266" s="48">
        <v>52352</v>
      </c>
      <c r="D266" s="13">
        <v>255</v>
      </c>
      <c r="E266" s="49">
        <v>7759</v>
      </c>
      <c r="F266" s="110"/>
      <c r="G266" s="110"/>
      <c r="H266" s="93">
        <v>243590090.51620501</v>
      </c>
      <c r="I266" s="93"/>
      <c r="J266" s="13">
        <v>159272335.36488301</v>
      </c>
      <c r="K266" s="13">
        <v>84205895.450831607</v>
      </c>
      <c r="L266" s="13">
        <v>29104638.970084202</v>
      </c>
    </row>
    <row r="267" spans="2:12" s="1" customFormat="1" ht="11.1" customHeight="1" x14ac:dyDescent="0.15">
      <c r="B267" s="47">
        <v>44593</v>
      </c>
      <c r="C267" s="48">
        <v>52383</v>
      </c>
      <c r="D267" s="13">
        <v>256</v>
      </c>
      <c r="E267" s="49">
        <v>7790</v>
      </c>
      <c r="F267" s="110"/>
      <c r="G267" s="110"/>
      <c r="H267" s="93">
        <v>231394809.57934299</v>
      </c>
      <c r="I267" s="93"/>
      <c r="J267" s="13">
        <v>151041789.84036401</v>
      </c>
      <c r="K267" s="13">
        <v>79651391.400073007</v>
      </c>
      <c r="L267" s="13">
        <v>27413829.300408099</v>
      </c>
    </row>
    <row r="268" spans="2:12" s="1" customFormat="1" ht="11.1" customHeight="1" x14ac:dyDescent="0.15">
      <c r="B268" s="47">
        <v>44593</v>
      </c>
      <c r="C268" s="48">
        <v>52413</v>
      </c>
      <c r="D268" s="13">
        <v>257</v>
      </c>
      <c r="E268" s="49">
        <v>7820</v>
      </c>
      <c r="F268" s="110"/>
      <c r="G268" s="110"/>
      <c r="H268" s="93">
        <v>219427857.18995199</v>
      </c>
      <c r="I268" s="93"/>
      <c r="J268" s="13">
        <v>142995322.88748699</v>
      </c>
      <c r="K268" s="13">
        <v>75222513.928028703</v>
      </c>
      <c r="L268" s="13">
        <v>25783404.635322701</v>
      </c>
    </row>
    <row r="269" spans="2:12" s="1" customFormat="1" ht="11.1" customHeight="1" x14ac:dyDescent="0.15">
      <c r="B269" s="47">
        <v>44593</v>
      </c>
      <c r="C269" s="48">
        <v>52444</v>
      </c>
      <c r="D269" s="13">
        <v>258</v>
      </c>
      <c r="E269" s="49">
        <v>7851</v>
      </c>
      <c r="F269" s="110"/>
      <c r="G269" s="110"/>
      <c r="H269" s="93">
        <v>207700010.52141601</v>
      </c>
      <c r="I269" s="93"/>
      <c r="J269" s="13">
        <v>135123027.81189299</v>
      </c>
      <c r="K269" s="13">
        <v>70900528.393207297</v>
      </c>
      <c r="L269" s="13">
        <v>24199060.888679899</v>
      </c>
    </row>
    <row r="270" spans="2:12" s="1" customFormat="1" ht="11.1" customHeight="1" x14ac:dyDescent="0.15">
      <c r="B270" s="47">
        <v>44593</v>
      </c>
      <c r="C270" s="48">
        <v>52475</v>
      </c>
      <c r="D270" s="13">
        <v>259</v>
      </c>
      <c r="E270" s="49">
        <v>7882</v>
      </c>
      <c r="F270" s="110"/>
      <c r="G270" s="110"/>
      <c r="H270" s="93">
        <v>196231010.477447</v>
      </c>
      <c r="I270" s="93"/>
      <c r="J270" s="13">
        <v>127445137.15184399</v>
      </c>
      <c r="K270" s="13">
        <v>66701786.421807401</v>
      </c>
      <c r="L270" s="13">
        <v>22669561.808448501</v>
      </c>
    </row>
    <row r="271" spans="2:12" s="1" customFormat="1" ht="11.1" customHeight="1" x14ac:dyDescent="0.15">
      <c r="B271" s="47">
        <v>44593</v>
      </c>
      <c r="C271" s="48">
        <v>52505</v>
      </c>
      <c r="D271" s="13">
        <v>260</v>
      </c>
      <c r="E271" s="49">
        <v>7912</v>
      </c>
      <c r="F271" s="110"/>
      <c r="G271" s="110"/>
      <c r="H271" s="93">
        <v>184673193.30606699</v>
      </c>
      <c r="I271" s="93"/>
      <c r="J271" s="13">
        <v>119741873.273277</v>
      </c>
      <c r="K271" s="13">
        <v>62515831.482322499</v>
      </c>
      <c r="L271" s="13">
        <v>21159809.591517001</v>
      </c>
    </row>
    <row r="272" spans="2:12" s="1" customFormat="1" ht="11.1" customHeight="1" x14ac:dyDescent="0.15">
      <c r="B272" s="47">
        <v>44593</v>
      </c>
      <c r="C272" s="48">
        <v>52536</v>
      </c>
      <c r="D272" s="13">
        <v>261</v>
      </c>
      <c r="E272" s="49">
        <v>7943</v>
      </c>
      <c r="F272" s="110"/>
      <c r="G272" s="110"/>
      <c r="H272" s="93">
        <v>173720691.464937</v>
      </c>
      <c r="I272" s="93"/>
      <c r="J272" s="13">
        <v>112449238.181463</v>
      </c>
      <c r="K272" s="13">
        <v>58559124.373719104</v>
      </c>
      <c r="L272" s="13">
        <v>19736627.1695133</v>
      </c>
    </row>
    <row r="273" spans="2:12" s="1" customFormat="1" ht="11.1" customHeight="1" x14ac:dyDescent="0.15">
      <c r="B273" s="47">
        <v>44593</v>
      </c>
      <c r="C273" s="48">
        <v>52566</v>
      </c>
      <c r="D273" s="13">
        <v>262</v>
      </c>
      <c r="E273" s="49">
        <v>7973</v>
      </c>
      <c r="F273" s="110"/>
      <c r="G273" s="110"/>
      <c r="H273" s="93">
        <v>163017881.94929501</v>
      </c>
      <c r="I273" s="93"/>
      <c r="J273" s="13">
        <v>105348116.353751</v>
      </c>
      <c r="K273" s="13">
        <v>54726112.471921697</v>
      </c>
      <c r="L273" s="13">
        <v>18369149.350896198</v>
      </c>
    </row>
    <row r="274" spans="2:12" s="1" customFormat="1" ht="11.1" customHeight="1" x14ac:dyDescent="0.15">
      <c r="B274" s="47">
        <v>44593</v>
      </c>
      <c r="C274" s="48">
        <v>52597</v>
      </c>
      <c r="D274" s="13">
        <v>263</v>
      </c>
      <c r="E274" s="49">
        <v>8004</v>
      </c>
      <c r="F274" s="110"/>
      <c r="G274" s="110"/>
      <c r="H274" s="93">
        <v>152503554.06822899</v>
      </c>
      <c r="I274" s="93"/>
      <c r="J274" s="13">
        <v>98386219.387860894</v>
      </c>
      <c r="K274" s="13">
        <v>50979572.513593897</v>
      </c>
      <c r="L274" s="13">
        <v>17039123.688740298</v>
      </c>
    </row>
    <row r="275" spans="2:12" s="1" customFormat="1" ht="11.1" customHeight="1" x14ac:dyDescent="0.15">
      <c r="B275" s="47">
        <v>44593</v>
      </c>
      <c r="C275" s="48">
        <v>52628</v>
      </c>
      <c r="D275" s="13">
        <v>264</v>
      </c>
      <c r="E275" s="49">
        <v>8035</v>
      </c>
      <c r="F275" s="110"/>
      <c r="G275" s="110"/>
      <c r="H275" s="93">
        <v>142126207.83223701</v>
      </c>
      <c r="I275" s="93"/>
      <c r="J275" s="13">
        <v>91535857.676504001</v>
      </c>
      <c r="K275" s="13">
        <v>47309380.9034146</v>
      </c>
      <c r="L275" s="13">
        <v>15745445.4099351</v>
      </c>
    </row>
    <row r="276" spans="2:12" s="1" customFormat="1" ht="11.1" customHeight="1" x14ac:dyDescent="0.15">
      <c r="B276" s="47">
        <v>44593</v>
      </c>
      <c r="C276" s="48">
        <v>52657</v>
      </c>
      <c r="D276" s="13">
        <v>265</v>
      </c>
      <c r="E276" s="49">
        <v>8064</v>
      </c>
      <c r="F276" s="110"/>
      <c r="G276" s="110"/>
      <c r="H276" s="93">
        <v>131898891.562442</v>
      </c>
      <c r="I276" s="93"/>
      <c r="J276" s="13">
        <v>84814200.831031606</v>
      </c>
      <c r="K276" s="13">
        <v>43731062.146358103</v>
      </c>
      <c r="L276" s="13">
        <v>14496837.097220199</v>
      </c>
    </row>
    <row r="277" spans="2:12" s="1" customFormat="1" ht="11.1" customHeight="1" x14ac:dyDescent="0.15">
      <c r="B277" s="47">
        <v>44593</v>
      </c>
      <c r="C277" s="48">
        <v>52688</v>
      </c>
      <c r="D277" s="13">
        <v>266</v>
      </c>
      <c r="E277" s="49">
        <v>8095</v>
      </c>
      <c r="F277" s="110"/>
      <c r="G277" s="110"/>
      <c r="H277" s="93">
        <v>121835745.343592</v>
      </c>
      <c r="I277" s="93"/>
      <c r="J277" s="13">
        <v>78210476.512340203</v>
      </c>
      <c r="K277" s="13">
        <v>40223557.302194797</v>
      </c>
      <c r="L277" s="13">
        <v>13277622.863472201</v>
      </c>
    </row>
    <row r="278" spans="2:12" s="1" customFormat="1" ht="11.1" customHeight="1" x14ac:dyDescent="0.15">
      <c r="B278" s="47">
        <v>44593</v>
      </c>
      <c r="C278" s="48">
        <v>52718</v>
      </c>
      <c r="D278" s="13">
        <v>267</v>
      </c>
      <c r="E278" s="49">
        <v>8125</v>
      </c>
      <c r="F278" s="110"/>
      <c r="G278" s="110"/>
      <c r="H278" s="93">
        <v>111957388.871372</v>
      </c>
      <c r="I278" s="93"/>
      <c r="J278" s="13">
        <v>71751259.487980604</v>
      </c>
      <c r="K278" s="13">
        <v>36810764.7833222</v>
      </c>
      <c r="L278" s="13">
        <v>12101265.1415559</v>
      </c>
    </row>
    <row r="279" spans="2:12" s="1" customFormat="1" ht="11.1" customHeight="1" x14ac:dyDescent="0.15">
      <c r="B279" s="47">
        <v>44593</v>
      </c>
      <c r="C279" s="48">
        <v>52749</v>
      </c>
      <c r="D279" s="13">
        <v>268</v>
      </c>
      <c r="E279" s="49">
        <v>8156</v>
      </c>
      <c r="F279" s="110"/>
      <c r="G279" s="110"/>
      <c r="H279" s="93">
        <v>102280300.24442101</v>
      </c>
      <c r="I279" s="93"/>
      <c r="J279" s="13">
        <v>65438229.584169</v>
      </c>
      <c r="K279" s="13">
        <v>33486591.601590998</v>
      </c>
      <c r="L279" s="13">
        <v>10961841.070750801</v>
      </c>
    </row>
    <row r="280" spans="2:12" s="1" customFormat="1" ht="11.1" customHeight="1" x14ac:dyDescent="0.15">
      <c r="B280" s="47">
        <v>44593</v>
      </c>
      <c r="C280" s="48">
        <v>52779</v>
      </c>
      <c r="D280" s="13">
        <v>269</v>
      </c>
      <c r="E280" s="49">
        <v>8186</v>
      </c>
      <c r="F280" s="110"/>
      <c r="G280" s="110"/>
      <c r="H280" s="93">
        <v>92910780.354725003</v>
      </c>
      <c r="I280" s="93"/>
      <c r="J280" s="13">
        <v>59346104.222714901</v>
      </c>
      <c r="K280" s="13">
        <v>30294332.4278761</v>
      </c>
      <c r="L280" s="13">
        <v>9876203.4044461697</v>
      </c>
    </row>
    <row r="281" spans="2:12" s="1" customFormat="1" ht="11.1" customHeight="1" x14ac:dyDescent="0.15">
      <c r="B281" s="47">
        <v>44593</v>
      </c>
      <c r="C281" s="48">
        <v>52810</v>
      </c>
      <c r="D281" s="13">
        <v>270</v>
      </c>
      <c r="E281" s="49">
        <v>8217</v>
      </c>
      <c r="F281" s="110"/>
      <c r="G281" s="110"/>
      <c r="H281" s="93">
        <v>83895596.476900995</v>
      </c>
      <c r="I281" s="93"/>
      <c r="J281" s="13">
        <v>53496830.506085202</v>
      </c>
      <c r="K281" s="13">
        <v>27239009.871384799</v>
      </c>
      <c r="L281" s="13">
        <v>8842530.6885061394</v>
      </c>
    </row>
    <row r="282" spans="2:12" s="1" customFormat="1" ht="11.1" customHeight="1" x14ac:dyDescent="0.15">
      <c r="B282" s="47">
        <v>44593</v>
      </c>
      <c r="C282" s="48">
        <v>52841</v>
      </c>
      <c r="D282" s="13">
        <v>271</v>
      </c>
      <c r="E282" s="49">
        <v>8248</v>
      </c>
      <c r="F282" s="110"/>
      <c r="G282" s="110"/>
      <c r="H282" s="93">
        <v>75253085.765274003</v>
      </c>
      <c r="I282" s="93"/>
      <c r="J282" s="13">
        <v>47904463.233232297</v>
      </c>
      <c r="K282" s="13">
        <v>24329508.5194542</v>
      </c>
      <c r="L282" s="13">
        <v>7864574.1969771599</v>
      </c>
    </row>
    <row r="283" spans="2:12" s="1" customFormat="1" ht="11.1" customHeight="1" x14ac:dyDescent="0.15">
      <c r="B283" s="47">
        <v>44593</v>
      </c>
      <c r="C283" s="48">
        <v>52871</v>
      </c>
      <c r="D283" s="13">
        <v>272</v>
      </c>
      <c r="E283" s="49">
        <v>8278</v>
      </c>
      <c r="F283" s="110"/>
      <c r="G283" s="110"/>
      <c r="H283" s="93">
        <v>67030764.110301003</v>
      </c>
      <c r="I283" s="93"/>
      <c r="J283" s="13">
        <v>42600274.331886999</v>
      </c>
      <c r="K283" s="13">
        <v>21582389.233766198</v>
      </c>
      <c r="L283" s="13">
        <v>6947962.7654088996</v>
      </c>
    </row>
    <row r="284" spans="2:12" s="1" customFormat="1" ht="11.1" customHeight="1" x14ac:dyDescent="0.15">
      <c r="B284" s="47">
        <v>44593</v>
      </c>
      <c r="C284" s="48">
        <v>52902</v>
      </c>
      <c r="D284" s="13">
        <v>273</v>
      </c>
      <c r="E284" s="49">
        <v>8309</v>
      </c>
      <c r="F284" s="110"/>
      <c r="G284" s="110"/>
      <c r="H284" s="93">
        <v>59381511.720468998</v>
      </c>
      <c r="I284" s="93"/>
      <c r="J284" s="13">
        <v>37674912.672646597</v>
      </c>
      <c r="K284" s="13">
        <v>19038532.603913501</v>
      </c>
      <c r="L284" s="13">
        <v>6103065.8141940199</v>
      </c>
    </row>
    <row r="285" spans="2:12" s="1" customFormat="1" ht="11.1" customHeight="1" x14ac:dyDescent="0.15">
      <c r="B285" s="47">
        <v>44593</v>
      </c>
      <c r="C285" s="48">
        <v>52932</v>
      </c>
      <c r="D285" s="13">
        <v>274</v>
      </c>
      <c r="E285" s="49">
        <v>8339</v>
      </c>
      <c r="F285" s="110"/>
      <c r="G285" s="110"/>
      <c r="H285" s="93">
        <v>52496319.043217003</v>
      </c>
      <c r="I285" s="93"/>
      <c r="J285" s="13">
        <v>33251896.311569799</v>
      </c>
      <c r="K285" s="13">
        <v>16762060.453074999</v>
      </c>
      <c r="L285" s="13">
        <v>5351284.82738127</v>
      </c>
    </row>
    <row r="286" spans="2:12" s="1" customFormat="1" ht="11.1" customHeight="1" x14ac:dyDescent="0.15">
      <c r="B286" s="47">
        <v>44593</v>
      </c>
      <c r="C286" s="48">
        <v>52963</v>
      </c>
      <c r="D286" s="13">
        <v>275</v>
      </c>
      <c r="E286" s="49">
        <v>8370</v>
      </c>
      <c r="F286" s="110"/>
      <c r="G286" s="110"/>
      <c r="H286" s="93">
        <v>47403352.423070997</v>
      </c>
      <c r="I286" s="93"/>
      <c r="J286" s="13">
        <v>29975014.426170301</v>
      </c>
      <c r="K286" s="13">
        <v>15071777.6584341</v>
      </c>
      <c r="L286" s="13">
        <v>4791282.3326920001</v>
      </c>
    </row>
    <row r="287" spans="2:12" s="1" customFormat="1" ht="11.1" customHeight="1" x14ac:dyDescent="0.15">
      <c r="B287" s="47">
        <v>44593</v>
      </c>
      <c r="C287" s="48">
        <v>52994</v>
      </c>
      <c r="D287" s="13">
        <v>276</v>
      </c>
      <c r="E287" s="49">
        <v>8401</v>
      </c>
      <c r="F287" s="110"/>
      <c r="G287" s="110"/>
      <c r="H287" s="93">
        <v>42537039.779293999</v>
      </c>
      <c r="I287" s="93"/>
      <c r="J287" s="13">
        <v>26852231.742182702</v>
      </c>
      <c r="K287" s="13">
        <v>13467269.696249001</v>
      </c>
      <c r="L287" s="13">
        <v>4263079.7906680303</v>
      </c>
    </row>
    <row r="288" spans="2:12" s="1" customFormat="1" ht="11.1" customHeight="1" x14ac:dyDescent="0.15">
      <c r="B288" s="47">
        <v>44593</v>
      </c>
      <c r="C288" s="48">
        <v>53022</v>
      </c>
      <c r="D288" s="13">
        <v>277</v>
      </c>
      <c r="E288" s="49">
        <v>8429</v>
      </c>
      <c r="F288" s="110"/>
      <c r="G288" s="110"/>
      <c r="H288" s="93">
        <v>37940221.609968998</v>
      </c>
      <c r="I288" s="93"/>
      <c r="J288" s="13">
        <v>23913718.3290633</v>
      </c>
      <c r="K288" s="13">
        <v>11965955.860315099</v>
      </c>
      <c r="L288" s="13">
        <v>3773343.23334258</v>
      </c>
    </row>
    <row r="289" spans="2:12" s="1" customFormat="1" ht="11.1" customHeight="1" x14ac:dyDescent="0.15">
      <c r="B289" s="47">
        <v>44593</v>
      </c>
      <c r="C289" s="48">
        <v>53053</v>
      </c>
      <c r="D289" s="13">
        <v>278</v>
      </c>
      <c r="E289" s="49">
        <v>8460</v>
      </c>
      <c r="F289" s="110"/>
      <c r="G289" s="110"/>
      <c r="H289" s="93">
        <v>33613622.927914001</v>
      </c>
      <c r="I289" s="93"/>
      <c r="J289" s="13">
        <v>21150729.4127279</v>
      </c>
      <c r="K289" s="13">
        <v>10556494.580027999</v>
      </c>
      <c r="L289" s="13">
        <v>3314784.2275921698</v>
      </c>
    </row>
    <row r="290" spans="2:12" s="1" customFormat="1" ht="11.1" customHeight="1" x14ac:dyDescent="0.15">
      <c r="B290" s="47">
        <v>44593</v>
      </c>
      <c r="C290" s="48">
        <v>53083</v>
      </c>
      <c r="D290" s="13">
        <v>279</v>
      </c>
      <c r="E290" s="49">
        <v>8490</v>
      </c>
      <c r="F290" s="110"/>
      <c r="G290" s="110"/>
      <c r="H290" s="93">
        <v>29455782.098333001</v>
      </c>
      <c r="I290" s="93"/>
      <c r="J290" s="13">
        <v>18504064.948591299</v>
      </c>
      <c r="K290" s="13">
        <v>9212792.5342795104</v>
      </c>
      <c r="L290" s="13">
        <v>2880997.6854375</v>
      </c>
    </row>
    <row r="291" spans="2:12" s="1" customFormat="1" ht="11.1" customHeight="1" x14ac:dyDescent="0.15">
      <c r="B291" s="47">
        <v>44593</v>
      </c>
      <c r="C291" s="48">
        <v>53114</v>
      </c>
      <c r="D291" s="13">
        <v>280</v>
      </c>
      <c r="E291" s="49">
        <v>8521</v>
      </c>
      <c r="F291" s="110"/>
      <c r="G291" s="110"/>
      <c r="H291" s="93">
        <v>25742587.474962</v>
      </c>
      <c r="I291" s="93"/>
      <c r="J291" s="13">
        <v>16144015.3531077</v>
      </c>
      <c r="K291" s="13">
        <v>8017330.77611297</v>
      </c>
      <c r="L291" s="13">
        <v>2496537.18798027</v>
      </c>
    </row>
    <row r="292" spans="2:12" s="1" customFormat="1" ht="11.1" customHeight="1" x14ac:dyDescent="0.15">
      <c r="B292" s="47">
        <v>44593</v>
      </c>
      <c r="C292" s="48">
        <v>53144</v>
      </c>
      <c r="D292" s="13">
        <v>281</v>
      </c>
      <c r="E292" s="49">
        <v>8551</v>
      </c>
      <c r="F292" s="110"/>
      <c r="G292" s="110"/>
      <c r="H292" s="93">
        <v>22542450.200514998</v>
      </c>
      <c r="I292" s="93"/>
      <c r="J292" s="13">
        <v>14113900.259913299</v>
      </c>
      <c r="K292" s="13">
        <v>6991897.4737542802</v>
      </c>
      <c r="L292" s="13">
        <v>2168300.01344052</v>
      </c>
    </row>
    <row r="293" spans="2:12" s="1" customFormat="1" ht="11.1" customHeight="1" x14ac:dyDescent="0.15">
      <c r="B293" s="47">
        <v>44593</v>
      </c>
      <c r="C293" s="48">
        <v>53175</v>
      </c>
      <c r="D293" s="13">
        <v>282</v>
      </c>
      <c r="E293" s="49">
        <v>8582</v>
      </c>
      <c r="F293" s="110"/>
      <c r="G293" s="110"/>
      <c r="H293" s="93">
        <v>19718519.645654</v>
      </c>
      <c r="I293" s="93"/>
      <c r="J293" s="13">
        <v>12324888.857825899</v>
      </c>
      <c r="K293" s="13">
        <v>6090109.6476334697</v>
      </c>
      <c r="L293" s="13">
        <v>1880641.6607284199</v>
      </c>
    </row>
    <row r="294" spans="2:12" s="1" customFormat="1" ht="11.1" customHeight="1" x14ac:dyDescent="0.15">
      <c r="B294" s="47">
        <v>44593</v>
      </c>
      <c r="C294" s="48">
        <v>53206</v>
      </c>
      <c r="D294" s="13">
        <v>283</v>
      </c>
      <c r="E294" s="49">
        <v>8613</v>
      </c>
      <c r="F294" s="110"/>
      <c r="G294" s="110"/>
      <c r="H294" s="93">
        <v>17253500.315370001</v>
      </c>
      <c r="I294" s="93"/>
      <c r="J294" s="13">
        <v>10765859.2915878</v>
      </c>
      <c r="K294" s="13">
        <v>5306215.6042430904</v>
      </c>
      <c r="L294" s="13">
        <v>1631632.89597916</v>
      </c>
    </row>
    <row r="295" spans="2:12" s="1" customFormat="1" ht="11.1" customHeight="1" x14ac:dyDescent="0.15">
      <c r="B295" s="47">
        <v>44593</v>
      </c>
      <c r="C295" s="48">
        <v>53236</v>
      </c>
      <c r="D295" s="13">
        <v>284</v>
      </c>
      <c r="E295" s="49">
        <v>8643</v>
      </c>
      <c r="F295" s="110"/>
      <c r="G295" s="110"/>
      <c r="H295" s="93">
        <v>15047427.568606</v>
      </c>
      <c r="I295" s="93"/>
      <c r="J295" s="13">
        <v>9373899.7604894992</v>
      </c>
      <c r="K295" s="13">
        <v>4608783.0552479401</v>
      </c>
      <c r="L295" s="13">
        <v>1411366.8391374601</v>
      </c>
    </row>
    <row r="296" spans="2:12" s="1" customFormat="1" ht="11.1" customHeight="1" x14ac:dyDescent="0.15">
      <c r="B296" s="47">
        <v>44593</v>
      </c>
      <c r="C296" s="48">
        <v>53267</v>
      </c>
      <c r="D296" s="13">
        <v>285</v>
      </c>
      <c r="E296" s="49">
        <v>8674</v>
      </c>
      <c r="F296" s="110"/>
      <c r="G296" s="110"/>
      <c r="H296" s="93">
        <v>13122245.451215999</v>
      </c>
      <c r="I296" s="93"/>
      <c r="J296" s="13">
        <v>8160729.4411722599</v>
      </c>
      <c r="K296" s="13">
        <v>4002110.1069658902</v>
      </c>
      <c r="L296" s="13">
        <v>1220391.84297841</v>
      </c>
    </row>
    <row r="297" spans="2:12" s="1" customFormat="1" ht="11.1" customHeight="1" x14ac:dyDescent="0.15">
      <c r="B297" s="47">
        <v>44593</v>
      </c>
      <c r="C297" s="48">
        <v>53297</v>
      </c>
      <c r="D297" s="13">
        <v>286</v>
      </c>
      <c r="E297" s="49">
        <v>8704</v>
      </c>
      <c r="F297" s="110"/>
      <c r="G297" s="110"/>
      <c r="H297" s="93">
        <v>11404978.028547</v>
      </c>
      <c r="I297" s="93"/>
      <c r="J297" s="13">
        <v>7081118.0720814699</v>
      </c>
      <c r="K297" s="13">
        <v>3464109.8588950401</v>
      </c>
      <c r="L297" s="13">
        <v>1052005.4829128</v>
      </c>
    </row>
    <row r="298" spans="2:12" s="1" customFormat="1" ht="11.1" customHeight="1" x14ac:dyDescent="0.15">
      <c r="B298" s="47">
        <v>44593</v>
      </c>
      <c r="C298" s="48">
        <v>53328</v>
      </c>
      <c r="D298" s="13">
        <v>287</v>
      </c>
      <c r="E298" s="49">
        <v>8735</v>
      </c>
      <c r="F298" s="110"/>
      <c r="G298" s="110"/>
      <c r="H298" s="93">
        <v>9852764.9221889991</v>
      </c>
      <c r="I298" s="93"/>
      <c r="J298" s="13">
        <v>6107005.1061499501</v>
      </c>
      <c r="K298" s="13">
        <v>2979972.09012833</v>
      </c>
      <c r="L298" s="13">
        <v>901146.00749063899</v>
      </c>
    </row>
    <row r="299" spans="2:12" s="1" customFormat="1" ht="11.1" customHeight="1" x14ac:dyDescent="0.15">
      <c r="B299" s="47">
        <v>44593</v>
      </c>
      <c r="C299" s="48">
        <v>53359</v>
      </c>
      <c r="D299" s="13">
        <v>288</v>
      </c>
      <c r="E299" s="49">
        <v>8766</v>
      </c>
      <c r="F299" s="110"/>
      <c r="G299" s="110"/>
      <c r="H299" s="93">
        <v>8520341.0803890005</v>
      </c>
      <c r="I299" s="93"/>
      <c r="J299" s="13">
        <v>5272176.2648101998</v>
      </c>
      <c r="K299" s="13">
        <v>2566066.62381195</v>
      </c>
      <c r="L299" s="13">
        <v>772693.95358316798</v>
      </c>
    </row>
    <row r="300" spans="2:12" s="1" customFormat="1" ht="11.1" customHeight="1" x14ac:dyDescent="0.15">
      <c r="B300" s="47">
        <v>44593</v>
      </c>
      <c r="C300" s="48">
        <v>53387</v>
      </c>
      <c r="D300" s="13">
        <v>289</v>
      </c>
      <c r="E300" s="49">
        <v>8794</v>
      </c>
      <c r="F300" s="110"/>
      <c r="G300" s="110"/>
      <c r="H300" s="93">
        <v>7316213.6190459998</v>
      </c>
      <c r="I300" s="93"/>
      <c r="J300" s="13">
        <v>4520156.1893148404</v>
      </c>
      <c r="K300" s="13">
        <v>2194990.0917067202</v>
      </c>
      <c r="L300" s="13">
        <v>658426.28696184105</v>
      </c>
    </row>
    <row r="301" spans="2:12" s="1" customFormat="1" ht="11.1" customHeight="1" x14ac:dyDescent="0.15">
      <c r="B301" s="47">
        <v>44593</v>
      </c>
      <c r="C301" s="48">
        <v>53418</v>
      </c>
      <c r="D301" s="13">
        <v>290</v>
      </c>
      <c r="E301" s="49">
        <v>8825</v>
      </c>
      <c r="F301" s="110"/>
      <c r="G301" s="110"/>
      <c r="H301" s="93">
        <v>6240914.6626840001</v>
      </c>
      <c r="I301" s="93"/>
      <c r="J301" s="13">
        <v>3849267.45070501</v>
      </c>
      <c r="K301" s="13">
        <v>1864452.4108324901</v>
      </c>
      <c r="L301" s="13">
        <v>556906.79822785105</v>
      </c>
    </row>
    <row r="302" spans="2:12" s="1" customFormat="1" ht="11.1" customHeight="1" x14ac:dyDescent="0.15">
      <c r="B302" s="47">
        <v>44593</v>
      </c>
      <c r="C302" s="48">
        <v>53448</v>
      </c>
      <c r="D302" s="13">
        <v>291</v>
      </c>
      <c r="E302" s="49">
        <v>8855</v>
      </c>
      <c r="F302" s="110"/>
      <c r="G302" s="110"/>
      <c r="H302" s="93">
        <v>5299577.2749849996</v>
      </c>
      <c r="I302" s="93"/>
      <c r="J302" s="13">
        <v>3263304.7468894902</v>
      </c>
      <c r="K302" s="13">
        <v>1576741.92448949</v>
      </c>
      <c r="L302" s="13">
        <v>469037.87709952798</v>
      </c>
    </row>
    <row r="303" spans="2:12" s="1" customFormat="1" ht="11.1" customHeight="1" x14ac:dyDescent="0.15">
      <c r="B303" s="47">
        <v>44593</v>
      </c>
      <c r="C303" s="48">
        <v>53479</v>
      </c>
      <c r="D303" s="13">
        <v>292</v>
      </c>
      <c r="E303" s="49">
        <v>8886</v>
      </c>
      <c r="F303" s="110"/>
      <c r="G303" s="110"/>
      <c r="H303" s="93">
        <v>4465412.8247969998</v>
      </c>
      <c r="I303" s="93"/>
      <c r="J303" s="13">
        <v>2744990.1978837</v>
      </c>
      <c r="K303" s="13">
        <v>1322933.0720009699</v>
      </c>
      <c r="L303" s="13">
        <v>391869.79819733999</v>
      </c>
    </row>
    <row r="304" spans="2:12" s="1" customFormat="1" ht="11.1" customHeight="1" x14ac:dyDescent="0.15">
      <c r="B304" s="47">
        <v>44593</v>
      </c>
      <c r="C304" s="48">
        <v>53509</v>
      </c>
      <c r="D304" s="13">
        <v>293</v>
      </c>
      <c r="E304" s="49">
        <v>8916</v>
      </c>
      <c r="F304" s="110"/>
      <c r="G304" s="110"/>
      <c r="H304" s="93">
        <v>3763893.1703110002</v>
      </c>
      <c r="I304" s="93"/>
      <c r="J304" s="13">
        <v>2309952.4039126802</v>
      </c>
      <c r="K304" s="13">
        <v>1110528.92389457</v>
      </c>
      <c r="L304" s="13">
        <v>327604.514224377</v>
      </c>
    </row>
    <row r="305" spans="2:12" s="1" customFormat="1" ht="11.1" customHeight="1" x14ac:dyDescent="0.15">
      <c r="B305" s="47">
        <v>44593</v>
      </c>
      <c r="C305" s="48">
        <v>53540</v>
      </c>
      <c r="D305" s="13">
        <v>294</v>
      </c>
      <c r="E305" s="49">
        <v>8947</v>
      </c>
      <c r="F305" s="110"/>
      <c r="G305" s="110"/>
      <c r="H305" s="93">
        <v>3185449.3197690002</v>
      </c>
      <c r="I305" s="93"/>
      <c r="J305" s="13">
        <v>1951637.80374344</v>
      </c>
      <c r="K305" s="13">
        <v>935879.98119606695</v>
      </c>
      <c r="L305" s="13">
        <v>274913.95161519502</v>
      </c>
    </row>
    <row r="306" spans="2:12" s="1" customFormat="1" ht="11.1" customHeight="1" x14ac:dyDescent="0.15">
      <c r="B306" s="47">
        <v>44593</v>
      </c>
      <c r="C306" s="48">
        <v>53571</v>
      </c>
      <c r="D306" s="13">
        <v>295</v>
      </c>
      <c r="E306" s="49">
        <v>8978</v>
      </c>
      <c r="F306" s="110"/>
      <c r="G306" s="110"/>
      <c r="H306" s="93">
        <v>2835009.1335709998</v>
      </c>
      <c r="I306" s="93"/>
      <c r="J306" s="13">
        <v>1733986.7058174601</v>
      </c>
      <c r="K306" s="13">
        <v>829393.81446047302</v>
      </c>
      <c r="L306" s="13">
        <v>242601.80872972801</v>
      </c>
    </row>
    <row r="307" spans="2:12" s="1" customFormat="1" ht="11.1" customHeight="1" x14ac:dyDescent="0.15">
      <c r="B307" s="47">
        <v>44593</v>
      </c>
      <c r="C307" s="48">
        <v>53601</v>
      </c>
      <c r="D307" s="13">
        <v>296</v>
      </c>
      <c r="E307" s="49">
        <v>9008</v>
      </c>
      <c r="F307" s="110"/>
      <c r="G307" s="110"/>
      <c r="H307" s="93">
        <v>2600263.8328940002</v>
      </c>
      <c r="I307" s="93"/>
      <c r="J307" s="13">
        <v>1587798.0961906</v>
      </c>
      <c r="K307" s="13">
        <v>757600.18632481096</v>
      </c>
      <c r="L307" s="13">
        <v>220693.42700306</v>
      </c>
    </row>
    <row r="308" spans="2:12" s="1" customFormat="1" ht="11.1" customHeight="1" x14ac:dyDescent="0.15">
      <c r="B308" s="47">
        <v>44593</v>
      </c>
      <c r="C308" s="48">
        <v>53632</v>
      </c>
      <c r="D308" s="13">
        <v>297</v>
      </c>
      <c r="E308" s="49">
        <v>9039</v>
      </c>
      <c r="F308" s="110"/>
      <c r="G308" s="110"/>
      <c r="H308" s="93">
        <v>2462243.5547210001</v>
      </c>
      <c r="I308" s="93"/>
      <c r="J308" s="13">
        <v>1500968.7480442701</v>
      </c>
      <c r="K308" s="13">
        <v>714349.16038831498</v>
      </c>
      <c r="L308" s="13">
        <v>207212.754544864</v>
      </c>
    </row>
    <row r="309" spans="2:12" s="1" customFormat="1" ht="11.1" customHeight="1" x14ac:dyDescent="0.15">
      <c r="B309" s="47">
        <v>44593</v>
      </c>
      <c r="C309" s="48">
        <v>53662</v>
      </c>
      <c r="D309" s="13">
        <v>298</v>
      </c>
      <c r="E309" s="49">
        <v>9069</v>
      </c>
      <c r="F309" s="110"/>
      <c r="G309" s="110"/>
      <c r="H309" s="93">
        <v>2344134.6022080001</v>
      </c>
      <c r="I309" s="93"/>
      <c r="J309" s="13">
        <v>1426624.7248430499</v>
      </c>
      <c r="K309" s="13">
        <v>677295.83138649503</v>
      </c>
      <c r="L309" s="13">
        <v>195659.27116676801</v>
      </c>
    </row>
    <row r="310" spans="2:12" s="1" customFormat="1" ht="11.1" customHeight="1" x14ac:dyDescent="0.15">
      <c r="B310" s="47">
        <v>44593</v>
      </c>
      <c r="C310" s="48">
        <v>53693</v>
      </c>
      <c r="D310" s="13">
        <v>299</v>
      </c>
      <c r="E310" s="49">
        <v>9100</v>
      </c>
      <c r="F310" s="110"/>
      <c r="G310" s="110"/>
      <c r="H310" s="93">
        <v>2232481.7182009998</v>
      </c>
      <c r="I310" s="93"/>
      <c r="J310" s="13">
        <v>1356369.11155474</v>
      </c>
      <c r="K310" s="13">
        <v>642304.01988526899</v>
      </c>
      <c r="L310" s="13">
        <v>184764.82221374399</v>
      </c>
    </row>
    <row r="311" spans="2:12" s="1" customFormat="1" ht="11.1" customHeight="1" x14ac:dyDescent="0.15">
      <c r="B311" s="47">
        <v>44593</v>
      </c>
      <c r="C311" s="48">
        <v>53724</v>
      </c>
      <c r="D311" s="13">
        <v>300</v>
      </c>
      <c r="E311" s="49">
        <v>9131</v>
      </c>
      <c r="F311" s="110"/>
      <c r="G311" s="110"/>
      <c r="H311" s="93">
        <v>2126396.9634139999</v>
      </c>
      <c r="I311" s="93"/>
      <c r="J311" s="13">
        <v>1289724.95286925</v>
      </c>
      <c r="K311" s="13">
        <v>609191.65324227896</v>
      </c>
      <c r="L311" s="13">
        <v>174497.501193459</v>
      </c>
    </row>
    <row r="312" spans="2:12" s="1" customFormat="1" ht="11.1" customHeight="1" x14ac:dyDescent="0.15">
      <c r="B312" s="47">
        <v>44593</v>
      </c>
      <c r="C312" s="48">
        <v>53752</v>
      </c>
      <c r="D312" s="13">
        <v>301</v>
      </c>
      <c r="E312" s="49">
        <v>9159</v>
      </c>
      <c r="F312" s="110"/>
      <c r="G312" s="110"/>
      <c r="H312" s="93">
        <v>2021779.8577620001</v>
      </c>
      <c r="I312" s="93"/>
      <c r="J312" s="13">
        <v>1224392.7448732001</v>
      </c>
      <c r="K312" s="13">
        <v>577003.84282516595</v>
      </c>
      <c r="L312" s="13">
        <v>164645.166164911</v>
      </c>
    </row>
    <row r="313" spans="2:12" s="1" customFormat="1" ht="11.1" customHeight="1" x14ac:dyDescent="0.15">
      <c r="B313" s="47">
        <v>44593</v>
      </c>
      <c r="C313" s="48">
        <v>53783</v>
      </c>
      <c r="D313" s="13">
        <v>302</v>
      </c>
      <c r="E313" s="49">
        <v>9190</v>
      </c>
      <c r="F313" s="110"/>
      <c r="G313" s="110"/>
      <c r="H313" s="93">
        <v>1924202.2711759999</v>
      </c>
      <c r="I313" s="93"/>
      <c r="J313" s="13">
        <v>1163323.1858681799</v>
      </c>
      <c r="K313" s="13">
        <v>546830.12871224806</v>
      </c>
      <c r="L313" s="13">
        <v>155374.35316211401</v>
      </c>
    </row>
    <row r="314" spans="2:12" s="1" customFormat="1" ht="11.1" customHeight="1" x14ac:dyDescent="0.15">
      <c r="B314" s="47">
        <v>44593</v>
      </c>
      <c r="C314" s="48">
        <v>53813</v>
      </c>
      <c r="D314" s="13">
        <v>303</v>
      </c>
      <c r="E314" s="49">
        <v>9220</v>
      </c>
      <c r="F314" s="110"/>
      <c r="G314" s="110"/>
      <c r="H314" s="93">
        <v>1829045.1341599999</v>
      </c>
      <c r="I314" s="93"/>
      <c r="J314" s="13">
        <v>1103978.57184703</v>
      </c>
      <c r="K314" s="13">
        <v>517657.44214015699</v>
      </c>
      <c r="L314" s="13">
        <v>146482.39910385499</v>
      </c>
    </row>
    <row r="315" spans="2:12" s="1" customFormat="1" ht="11.1" customHeight="1" x14ac:dyDescent="0.15">
      <c r="B315" s="47">
        <v>44593</v>
      </c>
      <c r="C315" s="48">
        <v>53844</v>
      </c>
      <c r="D315" s="13">
        <v>304</v>
      </c>
      <c r="E315" s="49">
        <v>9251</v>
      </c>
      <c r="F315" s="110"/>
      <c r="G315" s="110"/>
      <c r="H315" s="93">
        <v>1736908.0164890001</v>
      </c>
      <c r="I315" s="93"/>
      <c r="J315" s="13">
        <v>1046588.16677937</v>
      </c>
      <c r="K315" s="13">
        <v>489498.91238683398</v>
      </c>
      <c r="L315" s="13">
        <v>137927.648784441</v>
      </c>
    </row>
    <row r="316" spans="2:12" s="1" customFormat="1" ht="11.1" customHeight="1" x14ac:dyDescent="0.15">
      <c r="B316" s="47">
        <v>44593</v>
      </c>
      <c r="C316" s="48">
        <v>53874</v>
      </c>
      <c r="D316" s="13">
        <v>305</v>
      </c>
      <c r="E316" s="49">
        <v>9281</v>
      </c>
      <c r="F316" s="110"/>
      <c r="G316" s="110"/>
      <c r="H316" s="93">
        <v>1653962.2986699999</v>
      </c>
      <c r="I316" s="93"/>
      <c r="J316" s="13">
        <v>994972.704303812</v>
      </c>
      <c r="K316" s="13">
        <v>464212.51536437398</v>
      </c>
      <c r="L316" s="13">
        <v>130266.435691269</v>
      </c>
    </row>
    <row r="317" spans="2:12" s="1" customFormat="1" ht="11.1" customHeight="1" x14ac:dyDescent="0.15">
      <c r="B317" s="47">
        <v>44593</v>
      </c>
      <c r="C317" s="48">
        <v>53905</v>
      </c>
      <c r="D317" s="13">
        <v>306</v>
      </c>
      <c r="E317" s="49">
        <v>9312</v>
      </c>
      <c r="F317" s="110"/>
      <c r="G317" s="110"/>
      <c r="H317" s="93">
        <v>1571393.7206969999</v>
      </c>
      <c r="I317" s="93"/>
      <c r="J317" s="13">
        <v>943698.69239175797</v>
      </c>
      <c r="K317" s="13">
        <v>439170.46420831903</v>
      </c>
      <c r="L317" s="13">
        <v>122717.19768737799</v>
      </c>
    </row>
    <row r="318" spans="2:12" s="1" customFormat="1" ht="11.1" customHeight="1" x14ac:dyDescent="0.15">
      <c r="B318" s="47">
        <v>44593</v>
      </c>
      <c r="C318" s="48">
        <v>53936</v>
      </c>
      <c r="D318" s="13">
        <v>307</v>
      </c>
      <c r="E318" s="49">
        <v>9343</v>
      </c>
      <c r="F318" s="110"/>
      <c r="G318" s="110"/>
      <c r="H318" s="93">
        <v>1491201.8525060001</v>
      </c>
      <c r="I318" s="93"/>
      <c r="J318" s="13">
        <v>894020.65678100195</v>
      </c>
      <c r="K318" s="13">
        <v>414993.61772457301</v>
      </c>
      <c r="L318" s="13">
        <v>115470.312734655</v>
      </c>
    </row>
    <row r="319" spans="2:12" s="1" customFormat="1" ht="11.1" customHeight="1" x14ac:dyDescent="0.15">
      <c r="B319" s="47">
        <v>44593</v>
      </c>
      <c r="C319" s="48">
        <v>53966</v>
      </c>
      <c r="D319" s="13">
        <v>308</v>
      </c>
      <c r="E319" s="49">
        <v>9373</v>
      </c>
      <c r="F319" s="110"/>
      <c r="G319" s="110"/>
      <c r="H319" s="93">
        <v>1411532.874445</v>
      </c>
      <c r="I319" s="93"/>
      <c r="J319" s="13">
        <v>844867.64090720995</v>
      </c>
      <c r="K319" s="13">
        <v>391212.12633436301</v>
      </c>
      <c r="L319" s="13">
        <v>108406.997446761</v>
      </c>
    </row>
    <row r="320" spans="2:12" s="1" customFormat="1" ht="11.1" customHeight="1" x14ac:dyDescent="0.15">
      <c r="B320" s="47">
        <v>44593</v>
      </c>
      <c r="C320" s="48">
        <v>53997</v>
      </c>
      <c r="D320" s="13">
        <v>309</v>
      </c>
      <c r="E320" s="49">
        <v>9404</v>
      </c>
      <c r="F320" s="110"/>
      <c r="G320" s="110"/>
      <c r="H320" s="93">
        <v>1333006.53629</v>
      </c>
      <c r="I320" s="93"/>
      <c r="J320" s="13">
        <v>796512.75967388705</v>
      </c>
      <c r="K320" s="13">
        <v>367883.62877836998</v>
      </c>
      <c r="L320" s="13">
        <v>101510.762288945</v>
      </c>
    </row>
    <row r="321" spans="2:12" s="1" customFormat="1" ht="11.1" customHeight="1" x14ac:dyDescent="0.15">
      <c r="B321" s="47">
        <v>44593</v>
      </c>
      <c r="C321" s="48">
        <v>54027</v>
      </c>
      <c r="D321" s="13">
        <v>310</v>
      </c>
      <c r="E321" s="49">
        <v>9434</v>
      </c>
      <c r="F321" s="110"/>
      <c r="G321" s="110"/>
      <c r="H321" s="93">
        <v>1256509.468262</v>
      </c>
      <c r="I321" s="93"/>
      <c r="J321" s="13">
        <v>749571.01450120797</v>
      </c>
      <c r="K321" s="13">
        <v>345350.64855026797</v>
      </c>
      <c r="L321" s="13">
        <v>94902.5729141599</v>
      </c>
    </row>
    <row r="322" spans="2:12" s="1" customFormat="1" ht="11.1" customHeight="1" x14ac:dyDescent="0.15">
      <c r="B322" s="47">
        <v>44593</v>
      </c>
      <c r="C322" s="48">
        <v>54058</v>
      </c>
      <c r="D322" s="13">
        <v>311</v>
      </c>
      <c r="E322" s="49">
        <v>9465</v>
      </c>
      <c r="F322" s="110"/>
      <c r="G322" s="110"/>
      <c r="H322" s="93">
        <v>1182728.180799</v>
      </c>
      <c r="I322" s="93"/>
      <c r="J322" s="13">
        <v>704360.09387045796</v>
      </c>
      <c r="K322" s="13">
        <v>323695.250529396</v>
      </c>
      <c r="L322" s="13">
        <v>88574.897336514201</v>
      </c>
    </row>
    <row r="323" spans="2:12" s="1" customFormat="1" ht="11.1" customHeight="1" x14ac:dyDescent="0.15">
      <c r="B323" s="47">
        <v>44593</v>
      </c>
      <c r="C323" s="48">
        <v>54089</v>
      </c>
      <c r="D323" s="13">
        <v>312</v>
      </c>
      <c r="E323" s="49">
        <v>9496</v>
      </c>
      <c r="F323" s="110"/>
      <c r="G323" s="110"/>
      <c r="H323" s="93">
        <v>1110829.8840270001</v>
      </c>
      <c r="I323" s="93"/>
      <c r="J323" s="13">
        <v>660419.87047725997</v>
      </c>
      <c r="K323" s="13">
        <v>302730.242719003</v>
      </c>
      <c r="L323" s="13">
        <v>82487.237460940596</v>
      </c>
    </row>
    <row r="324" spans="2:12" s="1" customFormat="1" ht="11.1" customHeight="1" x14ac:dyDescent="0.15">
      <c r="B324" s="47">
        <v>44593</v>
      </c>
      <c r="C324" s="48">
        <v>54118</v>
      </c>
      <c r="D324" s="13">
        <v>313</v>
      </c>
      <c r="E324" s="49">
        <v>9525</v>
      </c>
      <c r="F324" s="110"/>
      <c r="G324" s="110"/>
      <c r="H324" s="93">
        <v>1040758.807942</v>
      </c>
      <c r="I324" s="93"/>
      <c r="J324" s="13">
        <v>617778.81822910695</v>
      </c>
      <c r="K324" s="13">
        <v>282510.200077802</v>
      </c>
      <c r="L324" s="13">
        <v>76672.6775829627</v>
      </c>
    </row>
    <row r="325" spans="2:12" s="1" customFormat="1" ht="11.1" customHeight="1" x14ac:dyDescent="0.15">
      <c r="B325" s="47">
        <v>44593</v>
      </c>
      <c r="C325" s="48">
        <v>54149</v>
      </c>
      <c r="D325" s="13">
        <v>314</v>
      </c>
      <c r="E325" s="49">
        <v>9556</v>
      </c>
      <c r="F325" s="110"/>
      <c r="G325" s="110"/>
      <c r="H325" s="93">
        <v>973534.29270200001</v>
      </c>
      <c r="I325" s="93"/>
      <c r="J325" s="13">
        <v>576895.23490704398</v>
      </c>
      <c r="K325" s="13">
        <v>263143.20731042197</v>
      </c>
      <c r="L325" s="13">
        <v>71114.028375697497</v>
      </c>
    </row>
    <row r="326" spans="2:12" s="1" customFormat="1" ht="11.1" customHeight="1" x14ac:dyDescent="0.15">
      <c r="B326" s="47">
        <v>44593</v>
      </c>
      <c r="C326" s="48">
        <v>54179</v>
      </c>
      <c r="D326" s="13">
        <v>315</v>
      </c>
      <c r="E326" s="49">
        <v>9586</v>
      </c>
      <c r="F326" s="110"/>
      <c r="G326" s="110"/>
      <c r="H326" s="93">
        <v>907441.39780300006</v>
      </c>
      <c r="I326" s="93"/>
      <c r="J326" s="13">
        <v>536847.39001185796</v>
      </c>
      <c r="K326" s="13">
        <v>244273.20204094399</v>
      </c>
      <c r="L326" s="13">
        <v>65743.833757941698</v>
      </c>
    </row>
    <row r="327" spans="2:12" s="1" customFormat="1" ht="11.1" customHeight="1" x14ac:dyDescent="0.15">
      <c r="B327" s="47">
        <v>44593</v>
      </c>
      <c r="C327" s="48">
        <v>54210</v>
      </c>
      <c r="D327" s="13">
        <v>316</v>
      </c>
      <c r="E327" s="49">
        <v>9617</v>
      </c>
      <c r="F327" s="110"/>
      <c r="G327" s="110"/>
      <c r="H327" s="93">
        <v>846274.30437599996</v>
      </c>
      <c r="I327" s="93"/>
      <c r="J327" s="13">
        <v>499811.43910655897</v>
      </c>
      <c r="K327" s="13">
        <v>226842.938126052</v>
      </c>
      <c r="L327" s="13">
        <v>60794.051029717702</v>
      </c>
    </row>
    <row r="328" spans="2:12" s="1" customFormat="1" ht="11.1" customHeight="1" x14ac:dyDescent="0.15">
      <c r="B328" s="47">
        <v>44593</v>
      </c>
      <c r="C328" s="48">
        <v>54240</v>
      </c>
      <c r="D328" s="13">
        <v>317</v>
      </c>
      <c r="E328" s="49">
        <v>9647</v>
      </c>
      <c r="F328" s="110"/>
      <c r="G328" s="110"/>
      <c r="H328" s="93">
        <v>791767.29141499999</v>
      </c>
      <c r="I328" s="93"/>
      <c r="J328" s="13">
        <v>466851.92524344201</v>
      </c>
      <c r="K328" s="13">
        <v>211362.52749370399</v>
      </c>
      <c r="L328" s="13">
        <v>56413.091090455702</v>
      </c>
    </row>
    <row r="329" spans="2:12" s="1" customFormat="1" ht="11.1" customHeight="1" x14ac:dyDescent="0.15">
      <c r="B329" s="47">
        <v>44593</v>
      </c>
      <c r="C329" s="48">
        <v>54271</v>
      </c>
      <c r="D329" s="13">
        <v>318</v>
      </c>
      <c r="E329" s="49">
        <v>9678</v>
      </c>
      <c r="F329" s="110"/>
      <c r="G329" s="110"/>
      <c r="H329" s="93">
        <v>741282.81051600003</v>
      </c>
      <c r="I329" s="93"/>
      <c r="J329" s="13">
        <v>436343.29408451403</v>
      </c>
      <c r="K329" s="13">
        <v>197047.64024598201</v>
      </c>
      <c r="L329" s="13">
        <v>52369.660839113298</v>
      </c>
    </row>
    <row r="330" spans="2:12" s="1" customFormat="1" ht="11.1" customHeight="1" x14ac:dyDescent="0.15">
      <c r="B330" s="47">
        <v>44593</v>
      </c>
      <c r="C330" s="48">
        <v>54302</v>
      </c>
      <c r="D330" s="13">
        <v>319</v>
      </c>
      <c r="E330" s="49">
        <v>9709</v>
      </c>
      <c r="F330" s="110"/>
      <c r="G330" s="110"/>
      <c r="H330" s="93">
        <v>692482.10086699994</v>
      </c>
      <c r="I330" s="93"/>
      <c r="J330" s="13">
        <v>406926.25152131898</v>
      </c>
      <c r="K330" s="13">
        <v>183295.892588655</v>
      </c>
      <c r="L330" s="13">
        <v>48508.503381435497</v>
      </c>
    </row>
    <row r="331" spans="2:12" s="1" customFormat="1" ht="11.1" customHeight="1" x14ac:dyDescent="0.15">
      <c r="B331" s="47">
        <v>44593</v>
      </c>
      <c r="C331" s="48">
        <v>54332</v>
      </c>
      <c r="D331" s="13">
        <v>320</v>
      </c>
      <c r="E331" s="49">
        <v>9739</v>
      </c>
      <c r="F331" s="110"/>
      <c r="G331" s="110"/>
      <c r="H331" s="93">
        <v>647841.11262100004</v>
      </c>
      <c r="I331" s="93"/>
      <c r="J331" s="13">
        <v>380068.801340829</v>
      </c>
      <c r="K331" s="13">
        <v>170776.85593316599</v>
      </c>
      <c r="L331" s="13">
        <v>45010.127148580803</v>
      </c>
    </row>
    <row r="332" spans="2:12" s="1" customFormat="1" ht="11.1" customHeight="1" x14ac:dyDescent="0.15">
      <c r="B332" s="47">
        <v>44593</v>
      </c>
      <c r="C332" s="48">
        <v>54363</v>
      </c>
      <c r="D332" s="13">
        <v>321</v>
      </c>
      <c r="E332" s="49">
        <v>9770</v>
      </c>
      <c r="F332" s="110"/>
      <c r="G332" s="110"/>
      <c r="H332" s="93">
        <v>603955.65590300004</v>
      </c>
      <c r="I332" s="93"/>
      <c r="J332" s="13">
        <v>353721.572984586</v>
      </c>
      <c r="K332" s="13">
        <v>158534.005683625</v>
      </c>
      <c r="L332" s="13">
        <v>41606.413282849499</v>
      </c>
    </row>
    <row r="333" spans="2:12" s="1" customFormat="1" ht="11.1" customHeight="1" x14ac:dyDescent="0.15">
      <c r="B333" s="47">
        <v>44593</v>
      </c>
      <c r="C333" s="48">
        <v>54393</v>
      </c>
      <c r="D333" s="13">
        <v>322</v>
      </c>
      <c r="E333" s="49">
        <v>9800</v>
      </c>
      <c r="F333" s="110"/>
      <c r="G333" s="110"/>
      <c r="H333" s="93">
        <v>565413.14102500002</v>
      </c>
      <c r="I333" s="93"/>
      <c r="J333" s="13">
        <v>330604.64660382899</v>
      </c>
      <c r="K333" s="13">
        <v>147808.56681268601</v>
      </c>
      <c r="L333" s="13">
        <v>38632.564203303496</v>
      </c>
    </row>
    <row r="334" spans="2:12" s="1" customFormat="1" ht="11.1" customHeight="1" x14ac:dyDescent="0.15">
      <c r="B334" s="47">
        <v>44593</v>
      </c>
      <c r="C334" s="48">
        <v>54424</v>
      </c>
      <c r="D334" s="13">
        <v>323</v>
      </c>
      <c r="E334" s="49">
        <v>9831</v>
      </c>
      <c r="F334" s="110"/>
      <c r="G334" s="110"/>
      <c r="H334" s="93">
        <v>528504.54845999996</v>
      </c>
      <c r="I334" s="93"/>
      <c r="J334" s="13">
        <v>308499.570471593</v>
      </c>
      <c r="K334" s="13">
        <v>137574.93279739801</v>
      </c>
      <c r="L334" s="13">
        <v>35805.509498156804</v>
      </c>
    </row>
    <row r="335" spans="2:12" s="1" customFormat="1" ht="11.1" customHeight="1" x14ac:dyDescent="0.15">
      <c r="B335" s="47">
        <v>44593</v>
      </c>
      <c r="C335" s="48">
        <v>54455</v>
      </c>
      <c r="D335" s="13">
        <v>324</v>
      </c>
      <c r="E335" s="49">
        <v>9862</v>
      </c>
      <c r="F335" s="110"/>
      <c r="G335" s="110"/>
      <c r="H335" s="93">
        <v>491544.207734</v>
      </c>
      <c r="I335" s="93"/>
      <c r="J335" s="13">
        <v>286438.371698034</v>
      </c>
      <c r="K335" s="13">
        <v>127411.912527553</v>
      </c>
      <c r="L335" s="13">
        <v>33020.010190022404</v>
      </c>
    </row>
    <row r="336" spans="2:12" s="1" customFormat="1" ht="11.1" customHeight="1" x14ac:dyDescent="0.15">
      <c r="B336" s="47">
        <v>44593</v>
      </c>
      <c r="C336" s="48">
        <v>54483</v>
      </c>
      <c r="D336" s="13">
        <v>325</v>
      </c>
      <c r="E336" s="49">
        <v>9890</v>
      </c>
      <c r="F336" s="110"/>
      <c r="G336" s="110"/>
      <c r="H336" s="93">
        <v>455951.618816</v>
      </c>
      <c r="I336" s="93"/>
      <c r="J336" s="13">
        <v>265290.37792187103</v>
      </c>
      <c r="K336" s="13">
        <v>117733.879014636</v>
      </c>
      <c r="L336" s="13">
        <v>30395.1039149633</v>
      </c>
    </row>
    <row r="337" spans="2:12" s="1" customFormat="1" ht="11.1" customHeight="1" x14ac:dyDescent="0.15">
      <c r="B337" s="47">
        <v>44593</v>
      </c>
      <c r="C337" s="48">
        <v>54514</v>
      </c>
      <c r="D337" s="13">
        <v>326</v>
      </c>
      <c r="E337" s="49">
        <v>9921</v>
      </c>
      <c r="F337" s="110"/>
      <c r="G337" s="110"/>
      <c r="H337" s="93">
        <v>422472.79264599999</v>
      </c>
      <c r="I337" s="93"/>
      <c r="J337" s="13">
        <v>245394.18148705401</v>
      </c>
      <c r="K337" s="13">
        <v>108627.130805586</v>
      </c>
      <c r="L337" s="13">
        <v>27925.2524256506</v>
      </c>
    </row>
    <row r="338" spans="2:12" s="1" customFormat="1" ht="11.1" customHeight="1" x14ac:dyDescent="0.15">
      <c r="B338" s="47">
        <v>44593</v>
      </c>
      <c r="C338" s="48">
        <v>54544</v>
      </c>
      <c r="D338" s="13">
        <v>327</v>
      </c>
      <c r="E338" s="49">
        <v>9951</v>
      </c>
      <c r="F338" s="110"/>
      <c r="G338" s="110"/>
      <c r="H338" s="93">
        <v>389125.84887400002</v>
      </c>
      <c r="I338" s="93"/>
      <c r="J338" s="13">
        <v>225653.54309076999</v>
      </c>
      <c r="K338" s="13">
        <v>99642.811232340697</v>
      </c>
      <c r="L338" s="13">
        <v>25510.610636829198</v>
      </c>
    </row>
    <row r="339" spans="2:12" s="1" customFormat="1" ht="11.1" customHeight="1" x14ac:dyDescent="0.15">
      <c r="B339" s="47">
        <v>44593</v>
      </c>
      <c r="C339" s="48">
        <v>54575</v>
      </c>
      <c r="D339" s="13">
        <v>328</v>
      </c>
      <c r="E339" s="49">
        <v>9982</v>
      </c>
      <c r="F339" s="110"/>
      <c r="G339" s="110"/>
      <c r="H339" s="93">
        <v>357532.647191</v>
      </c>
      <c r="I339" s="93"/>
      <c r="J339" s="13">
        <v>206981.03742366799</v>
      </c>
      <c r="K339" s="13">
        <v>91165.069441606494</v>
      </c>
      <c r="L339" s="13">
        <v>23241.2760518217</v>
      </c>
    </row>
    <row r="340" spans="2:12" s="1" customFormat="1" ht="11.1" customHeight="1" x14ac:dyDescent="0.15">
      <c r="B340" s="47">
        <v>44593</v>
      </c>
      <c r="C340" s="48">
        <v>54605</v>
      </c>
      <c r="D340" s="13">
        <v>329</v>
      </c>
      <c r="E340" s="49">
        <v>10012</v>
      </c>
      <c r="F340" s="110"/>
      <c r="G340" s="110"/>
      <c r="H340" s="93">
        <v>326773.94955000002</v>
      </c>
      <c r="I340" s="93"/>
      <c r="J340" s="13">
        <v>188863.85173079101</v>
      </c>
      <c r="K340" s="13">
        <v>82980.589848036601</v>
      </c>
      <c r="L340" s="13">
        <v>21068.0384864396</v>
      </c>
    </row>
    <row r="341" spans="2:12" s="1" customFormat="1" ht="11.1" customHeight="1" x14ac:dyDescent="0.15">
      <c r="B341" s="47">
        <v>44593</v>
      </c>
      <c r="C341" s="48">
        <v>54636</v>
      </c>
      <c r="D341" s="13">
        <v>330</v>
      </c>
      <c r="E341" s="49">
        <v>10043</v>
      </c>
      <c r="F341" s="110"/>
      <c r="G341" s="110"/>
      <c r="H341" s="93">
        <v>298145.21133600001</v>
      </c>
      <c r="I341" s="93"/>
      <c r="J341" s="13">
        <v>172025.18463845801</v>
      </c>
      <c r="K341" s="13">
        <v>75390.009942042903</v>
      </c>
      <c r="L341" s="13">
        <v>19059.7853622312</v>
      </c>
    </row>
    <row r="342" spans="2:12" s="1" customFormat="1" ht="11.1" customHeight="1" x14ac:dyDescent="0.15">
      <c r="B342" s="47">
        <v>44593</v>
      </c>
      <c r="C342" s="48">
        <v>54667</v>
      </c>
      <c r="D342" s="13">
        <v>331</v>
      </c>
      <c r="E342" s="49">
        <v>10074</v>
      </c>
      <c r="F342" s="110"/>
      <c r="G342" s="110"/>
      <c r="H342" s="93">
        <v>272658.56255099998</v>
      </c>
      <c r="I342" s="93"/>
      <c r="J342" s="13">
        <v>157052.95572103601</v>
      </c>
      <c r="K342" s="13">
        <v>68653.388118282703</v>
      </c>
      <c r="L342" s="13">
        <v>17283.146036622398</v>
      </c>
    </row>
    <row r="343" spans="2:12" s="1" customFormat="1" ht="11.1" customHeight="1" x14ac:dyDescent="0.15">
      <c r="B343" s="47">
        <v>44593</v>
      </c>
      <c r="C343" s="48">
        <v>54697</v>
      </c>
      <c r="D343" s="13">
        <v>332</v>
      </c>
      <c r="E343" s="49">
        <v>10104</v>
      </c>
      <c r="F343" s="110"/>
      <c r="G343" s="110"/>
      <c r="H343" s="93">
        <v>247933.013473</v>
      </c>
      <c r="I343" s="93"/>
      <c r="J343" s="13">
        <v>142576.481431733</v>
      </c>
      <c r="K343" s="13">
        <v>62171.811401616898</v>
      </c>
      <c r="L343" s="13">
        <v>15587.283305339701</v>
      </c>
    </row>
    <row r="344" spans="2:12" s="1" customFormat="1" ht="11.1" customHeight="1" x14ac:dyDescent="0.15">
      <c r="B344" s="47">
        <v>44593</v>
      </c>
      <c r="C344" s="48">
        <v>54728</v>
      </c>
      <c r="D344" s="13">
        <v>333</v>
      </c>
      <c r="E344" s="49">
        <v>10135</v>
      </c>
      <c r="F344" s="110"/>
      <c r="G344" s="110"/>
      <c r="H344" s="93">
        <v>223785.71425700001</v>
      </c>
      <c r="I344" s="93"/>
      <c r="J344" s="13">
        <v>128472.055281751</v>
      </c>
      <c r="K344" s="13">
        <v>55878.970086123802</v>
      </c>
      <c r="L344" s="13">
        <v>13950.2477515066</v>
      </c>
    </row>
    <row r="345" spans="2:12" s="1" customFormat="1" ht="11.1" customHeight="1" x14ac:dyDescent="0.15">
      <c r="B345" s="47">
        <v>44593</v>
      </c>
      <c r="C345" s="48">
        <v>54758</v>
      </c>
      <c r="D345" s="13">
        <v>334</v>
      </c>
      <c r="E345" s="49">
        <v>10165</v>
      </c>
      <c r="F345" s="110"/>
      <c r="G345" s="110"/>
      <c r="H345" s="93">
        <v>206076.34138900001</v>
      </c>
      <c r="I345" s="93"/>
      <c r="J345" s="13">
        <v>118111.18006476801</v>
      </c>
      <c r="K345" s="13">
        <v>51246.061910835902</v>
      </c>
      <c r="L345" s="13">
        <v>12741.193401324899</v>
      </c>
    </row>
    <row r="346" spans="2:12" s="1" customFormat="1" ht="11.1" customHeight="1" x14ac:dyDescent="0.15">
      <c r="B346" s="47">
        <v>44593</v>
      </c>
      <c r="C346" s="48">
        <v>54789</v>
      </c>
      <c r="D346" s="13">
        <v>335</v>
      </c>
      <c r="E346" s="49">
        <v>10196</v>
      </c>
      <c r="F346" s="110"/>
      <c r="G346" s="110"/>
      <c r="H346" s="93">
        <v>195500.35219100001</v>
      </c>
      <c r="I346" s="93"/>
      <c r="J346" s="13">
        <v>111859.58309391901</v>
      </c>
      <c r="K346" s="13">
        <v>48410.188927531097</v>
      </c>
      <c r="L346" s="13">
        <v>11985.137150479301</v>
      </c>
    </row>
    <row r="347" spans="2:12" s="1" customFormat="1" ht="11.1" customHeight="1" x14ac:dyDescent="0.15">
      <c r="B347" s="47">
        <v>44593</v>
      </c>
      <c r="C347" s="48">
        <v>54820</v>
      </c>
      <c r="D347" s="13">
        <v>336</v>
      </c>
      <c r="E347" s="49">
        <v>10227</v>
      </c>
      <c r="F347" s="110"/>
      <c r="G347" s="110"/>
      <c r="H347" s="93">
        <v>186575.967221</v>
      </c>
      <c r="I347" s="93"/>
      <c r="J347" s="13">
        <v>106572.249538877</v>
      </c>
      <c r="K347" s="13">
        <v>46004.658061444301</v>
      </c>
      <c r="L347" s="13">
        <v>11341.3474955124</v>
      </c>
    </row>
    <row r="348" spans="2:12" s="1" customFormat="1" ht="11.1" customHeight="1" x14ac:dyDescent="0.15">
      <c r="B348" s="47">
        <v>44593</v>
      </c>
      <c r="C348" s="48">
        <v>54848</v>
      </c>
      <c r="D348" s="13">
        <v>337</v>
      </c>
      <c r="E348" s="49">
        <v>10255</v>
      </c>
      <c r="F348" s="110"/>
      <c r="G348" s="110"/>
      <c r="H348" s="93">
        <v>178540.29620099999</v>
      </c>
      <c r="I348" s="93"/>
      <c r="J348" s="13">
        <v>101826.02846720599</v>
      </c>
      <c r="K348" s="13">
        <v>43854.846523604698</v>
      </c>
      <c r="L348" s="13">
        <v>10769.9938902022</v>
      </c>
    </row>
    <row r="349" spans="2:12" s="1" customFormat="1" ht="11.1" customHeight="1" x14ac:dyDescent="0.15">
      <c r="B349" s="47">
        <v>44593</v>
      </c>
      <c r="C349" s="48">
        <v>54879</v>
      </c>
      <c r="D349" s="13">
        <v>338</v>
      </c>
      <c r="E349" s="49">
        <v>10286</v>
      </c>
      <c r="F349" s="110"/>
      <c r="G349" s="110"/>
      <c r="H349" s="93">
        <v>54989.46</v>
      </c>
      <c r="I349" s="93"/>
      <c r="J349" s="13">
        <v>0</v>
      </c>
      <c r="K349" s="13">
        <v>0</v>
      </c>
      <c r="L349" s="13">
        <v>0</v>
      </c>
    </row>
    <row r="350" spans="2:12" s="1" customFormat="1" ht="11.1" customHeight="1" x14ac:dyDescent="0.15">
      <c r="B350" s="47">
        <v>44593</v>
      </c>
      <c r="C350" s="48">
        <v>54909</v>
      </c>
      <c r="D350" s="13">
        <v>339</v>
      </c>
      <c r="E350" s="49">
        <v>10316</v>
      </c>
      <c r="F350" s="110"/>
      <c r="G350" s="110"/>
      <c r="H350" s="93">
        <v>47569.96</v>
      </c>
      <c r="I350" s="93"/>
      <c r="J350" s="13">
        <v>27039.875022683402</v>
      </c>
      <c r="K350" s="13">
        <v>11587.435517747401</v>
      </c>
      <c r="L350" s="13">
        <v>2822.0057535104402</v>
      </c>
    </row>
    <row r="351" spans="2:12" s="1" customFormat="1" ht="11.1" customHeight="1" x14ac:dyDescent="0.15">
      <c r="B351" s="47">
        <v>44593</v>
      </c>
      <c r="C351" s="48">
        <v>54940</v>
      </c>
      <c r="D351" s="13">
        <v>340</v>
      </c>
      <c r="E351" s="49">
        <v>10347</v>
      </c>
      <c r="F351" s="110"/>
      <c r="G351" s="110"/>
      <c r="H351" s="93">
        <v>41436.29</v>
      </c>
      <c r="I351" s="93"/>
      <c r="J351" s="13">
        <v>23513.405671201901</v>
      </c>
      <c r="K351" s="13">
        <v>10050.6067336862</v>
      </c>
      <c r="L351" s="13">
        <v>2437.3587903991402</v>
      </c>
    </row>
    <row r="352" spans="2:12" s="1" customFormat="1" ht="11.1" customHeight="1" x14ac:dyDescent="0.15">
      <c r="B352" s="47">
        <v>44593</v>
      </c>
      <c r="C352" s="48">
        <v>54970</v>
      </c>
      <c r="D352" s="13">
        <v>341</v>
      </c>
      <c r="E352" s="49">
        <v>10377</v>
      </c>
      <c r="F352" s="110"/>
      <c r="G352" s="110"/>
      <c r="H352" s="93">
        <v>35292.31</v>
      </c>
      <c r="I352" s="93"/>
      <c r="J352" s="13">
        <v>19994.0750749734</v>
      </c>
      <c r="K352" s="13">
        <v>8525.2638527448198</v>
      </c>
      <c r="L352" s="13">
        <v>2058.97510961323</v>
      </c>
    </row>
    <row r="353" spans="2:12" s="1" customFormat="1" ht="11.1" customHeight="1" x14ac:dyDescent="0.15">
      <c r="B353" s="47">
        <v>44593</v>
      </c>
      <c r="C353" s="48">
        <v>55001</v>
      </c>
      <c r="D353" s="13">
        <v>342</v>
      </c>
      <c r="E353" s="49">
        <v>10408</v>
      </c>
      <c r="F353" s="110"/>
      <c r="G353" s="110"/>
      <c r="H353" s="93">
        <v>29437.88</v>
      </c>
      <c r="I353" s="93"/>
      <c r="J353" s="13">
        <v>16649.091604765999</v>
      </c>
      <c r="K353" s="13">
        <v>7080.9437805974003</v>
      </c>
      <c r="L353" s="13">
        <v>1702.90740261274</v>
      </c>
    </row>
    <row r="354" spans="2:12" s="1" customFormat="1" ht="11.1" customHeight="1" x14ac:dyDescent="0.15">
      <c r="B354" s="47">
        <v>44593</v>
      </c>
      <c r="C354" s="48">
        <v>55032</v>
      </c>
      <c r="D354" s="13">
        <v>343</v>
      </c>
      <c r="E354" s="49">
        <v>10439</v>
      </c>
      <c r="F354" s="110"/>
      <c r="G354" s="110"/>
      <c r="H354" s="93">
        <v>25121.45</v>
      </c>
      <c r="I354" s="93"/>
      <c r="J354" s="13">
        <v>14183.763929083399</v>
      </c>
      <c r="K354" s="13">
        <v>6017.0856115902498</v>
      </c>
      <c r="L354" s="13">
        <v>1440.92938271043</v>
      </c>
    </row>
    <row r="355" spans="2:12" s="1" customFormat="1" ht="11.1" customHeight="1" x14ac:dyDescent="0.15">
      <c r="B355" s="47">
        <v>44593</v>
      </c>
      <c r="C355" s="48">
        <v>55062</v>
      </c>
      <c r="D355" s="13">
        <v>344</v>
      </c>
      <c r="E355" s="49">
        <v>10469</v>
      </c>
      <c r="F355" s="110"/>
      <c r="G355" s="110"/>
      <c r="H355" s="93">
        <v>21645.42</v>
      </c>
      <c r="I355" s="93"/>
      <c r="J355" s="13">
        <v>12201.1107366168</v>
      </c>
      <c r="K355" s="13">
        <v>5163.2580691203502</v>
      </c>
      <c r="L355" s="13">
        <v>1231.3922686661899</v>
      </c>
    </row>
    <row r="356" spans="2:12" s="1" customFormat="1" ht="11.1" customHeight="1" x14ac:dyDescent="0.15">
      <c r="B356" s="47">
        <v>44593</v>
      </c>
      <c r="C356" s="48">
        <v>55093</v>
      </c>
      <c r="D356" s="13">
        <v>345</v>
      </c>
      <c r="E356" s="49">
        <v>10500</v>
      </c>
      <c r="F356" s="110"/>
      <c r="G356" s="110"/>
      <c r="H356" s="93">
        <v>18162.509999999998</v>
      </c>
      <c r="I356" s="93"/>
      <c r="J356" s="13">
        <v>10220.496577301899</v>
      </c>
      <c r="K356" s="13">
        <v>4314.10343613032</v>
      </c>
      <c r="L356" s="13">
        <v>1024.51840176116</v>
      </c>
    </row>
    <row r="357" spans="2:12" s="1" customFormat="1" ht="11.1" customHeight="1" x14ac:dyDescent="0.15">
      <c r="B357" s="47">
        <v>44593</v>
      </c>
      <c r="C357" s="48">
        <v>55123</v>
      </c>
      <c r="D357" s="13">
        <v>346</v>
      </c>
      <c r="E357" s="49">
        <v>10530</v>
      </c>
      <c r="F357" s="110"/>
      <c r="G357" s="110"/>
      <c r="H357" s="93">
        <v>14672.69</v>
      </c>
      <c r="I357" s="93"/>
      <c r="J357" s="13">
        <v>8243.1353913373205</v>
      </c>
      <c r="K357" s="13">
        <v>3470.8892547574101</v>
      </c>
      <c r="L357" s="13">
        <v>820.89205060923496</v>
      </c>
    </row>
    <row r="358" spans="2:12" s="1" customFormat="1" ht="11.1" customHeight="1" x14ac:dyDescent="0.15">
      <c r="B358" s="47">
        <v>44593</v>
      </c>
      <c r="C358" s="48">
        <v>55154</v>
      </c>
      <c r="D358" s="13">
        <v>347</v>
      </c>
      <c r="E358" s="49">
        <v>10561</v>
      </c>
      <c r="F358" s="110"/>
      <c r="G358" s="110"/>
      <c r="H358" s="93">
        <v>11905.62</v>
      </c>
      <c r="I358" s="93"/>
      <c r="J358" s="13">
        <v>6677.2476955459497</v>
      </c>
      <c r="K358" s="13">
        <v>2804.3996458854399</v>
      </c>
      <c r="L358" s="13">
        <v>660.45284651996894</v>
      </c>
    </row>
    <row r="359" spans="2:12" s="1" customFormat="1" ht="11.1" customHeight="1" x14ac:dyDescent="0.15">
      <c r="B359" s="47">
        <v>44593</v>
      </c>
      <c r="C359" s="48">
        <v>55185</v>
      </c>
      <c r="D359" s="13">
        <v>348</v>
      </c>
      <c r="E359" s="49">
        <v>10592</v>
      </c>
      <c r="F359" s="110"/>
      <c r="G359" s="110"/>
      <c r="H359" s="93">
        <v>9130.06</v>
      </c>
      <c r="I359" s="93"/>
      <c r="J359" s="13">
        <v>5111.8944831007702</v>
      </c>
      <c r="K359" s="13">
        <v>2141.5015367025599</v>
      </c>
      <c r="L359" s="13">
        <v>502.20024777938602</v>
      </c>
    </row>
    <row r="360" spans="2:12" s="1" customFormat="1" ht="11.1" customHeight="1" x14ac:dyDescent="0.15">
      <c r="B360" s="47">
        <v>44593</v>
      </c>
      <c r="C360" s="48">
        <v>55213</v>
      </c>
      <c r="D360" s="13">
        <v>349</v>
      </c>
      <c r="E360" s="49">
        <v>10620</v>
      </c>
      <c r="F360" s="110"/>
      <c r="G360" s="110"/>
      <c r="H360" s="93">
        <v>7116.1</v>
      </c>
      <c r="I360" s="93"/>
      <c r="J360" s="13">
        <v>3978.1798622043598</v>
      </c>
      <c r="K360" s="13">
        <v>1662.73117812541</v>
      </c>
      <c r="L360" s="13">
        <v>388.43252135528797</v>
      </c>
    </row>
    <row r="361" spans="2:12" s="1" customFormat="1" ht="11.1" customHeight="1" x14ac:dyDescent="0.15">
      <c r="B361" s="47">
        <v>44593</v>
      </c>
      <c r="C361" s="48">
        <v>55244</v>
      </c>
      <c r="D361" s="13">
        <v>350</v>
      </c>
      <c r="E361" s="49">
        <v>10651</v>
      </c>
      <c r="F361" s="110"/>
      <c r="G361" s="110"/>
      <c r="H361" s="93">
        <v>5098.83</v>
      </c>
      <c r="I361" s="93"/>
      <c r="J361" s="13">
        <v>2845.6120002796001</v>
      </c>
      <c r="K361" s="13">
        <v>1186.3351607929301</v>
      </c>
      <c r="L361" s="13">
        <v>275.96726237937003</v>
      </c>
    </row>
    <row r="362" spans="2:12" s="1" customFormat="1" ht="11.1" customHeight="1" x14ac:dyDescent="0.15">
      <c r="B362" s="47">
        <v>44593</v>
      </c>
      <c r="C362" s="48">
        <v>55274</v>
      </c>
      <c r="D362" s="13">
        <v>351</v>
      </c>
      <c r="E362" s="49">
        <v>10681</v>
      </c>
      <c r="F362" s="110"/>
      <c r="G362" s="110"/>
      <c r="H362" s="93">
        <v>3076.72</v>
      </c>
      <c r="I362" s="93"/>
      <c r="J362" s="13">
        <v>1714.27182078378</v>
      </c>
      <c r="K362" s="13">
        <v>712.92061356756506</v>
      </c>
      <c r="L362" s="13">
        <v>165.16096767253799</v>
      </c>
    </row>
    <row r="363" spans="2:12" s="1" customFormat="1" ht="11.1" customHeight="1" x14ac:dyDescent="0.15">
      <c r="B363" s="47">
        <v>44593</v>
      </c>
      <c r="C363" s="48">
        <v>55305</v>
      </c>
      <c r="D363" s="13">
        <v>352</v>
      </c>
      <c r="E363" s="49">
        <v>10712</v>
      </c>
      <c r="F363" s="110"/>
      <c r="G363" s="110"/>
      <c r="H363" s="93">
        <v>2309.58</v>
      </c>
      <c r="I363" s="93"/>
      <c r="J363" s="13">
        <v>1284.65792610162</v>
      </c>
      <c r="K363" s="13">
        <v>532.896759780396</v>
      </c>
      <c r="L363" s="13">
        <v>122.932282605509</v>
      </c>
    </row>
    <row r="364" spans="2:12" s="1" customFormat="1" ht="11.1" customHeight="1" x14ac:dyDescent="0.15">
      <c r="B364" s="47">
        <v>44593</v>
      </c>
      <c r="C364" s="48">
        <v>55335</v>
      </c>
      <c r="D364" s="13">
        <v>353</v>
      </c>
      <c r="E364" s="49">
        <v>10742</v>
      </c>
      <c r="F364" s="110"/>
      <c r="G364" s="110"/>
      <c r="H364" s="93">
        <v>1541.09</v>
      </c>
      <c r="I364" s="93"/>
      <c r="J364" s="13">
        <v>855.79363760935701</v>
      </c>
      <c r="K364" s="13">
        <v>354.12321589698797</v>
      </c>
      <c r="L364" s="13">
        <v>81.356704629338097</v>
      </c>
    </row>
    <row r="365" spans="2:12" s="1" customFormat="1" ht="11.1" customHeight="1" x14ac:dyDescent="0.15">
      <c r="B365" s="47">
        <v>44593</v>
      </c>
      <c r="C365" s="48">
        <v>55366</v>
      </c>
      <c r="D365" s="13">
        <v>354</v>
      </c>
      <c r="E365" s="49">
        <v>10773</v>
      </c>
      <c r="F365" s="110"/>
      <c r="G365" s="110"/>
      <c r="H365" s="93">
        <v>771.23</v>
      </c>
      <c r="I365" s="93"/>
      <c r="J365" s="13">
        <v>427.550821178494</v>
      </c>
      <c r="K365" s="13">
        <v>176.46849583241101</v>
      </c>
      <c r="L365" s="13">
        <v>40.370372159956503</v>
      </c>
    </row>
    <row r="366" spans="2:12" s="1" customFormat="1" ht="11.1" customHeight="1" x14ac:dyDescent="0.15">
      <c r="B366" s="47">
        <v>44593</v>
      </c>
      <c r="C366" s="48">
        <v>55397</v>
      </c>
      <c r="D366" s="13">
        <v>355</v>
      </c>
      <c r="E366" s="49">
        <v>10804</v>
      </c>
      <c r="F366" s="110"/>
      <c r="G366" s="110"/>
      <c r="H366" s="93">
        <v>0</v>
      </c>
      <c r="I366" s="93"/>
      <c r="J366" s="13">
        <v>0</v>
      </c>
      <c r="K366" s="13">
        <v>0</v>
      </c>
      <c r="L366" s="13">
        <v>0</v>
      </c>
    </row>
    <row r="367" spans="2:12" s="1" customFormat="1" ht="11.1" customHeight="1" x14ac:dyDescent="0.15">
      <c r="B367" s="47">
        <v>44593</v>
      </c>
      <c r="C367" s="48">
        <v>55427</v>
      </c>
      <c r="D367" s="13">
        <v>356</v>
      </c>
      <c r="E367" s="49">
        <v>10834</v>
      </c>
      <c r="F367" s="110"/>
      <c r="G367" s="110"/>
      <c r="H367" s="93">
        <v>0</v>
      </c>
      <c r="I367" s="93"/>
      <c r="J367" s="13">
        <v>0</v>
      </c>
      <c r="K367" s="13">
        <v>0</v>
      </c>
      <c r="L367" s="13">
        <v>0</v>
      </c>
    </row>
    <row r="368" spans="2:12" s="1" customFormat="1" ht="14.85" customHeight="1" x14ac:dyDescent="0.15">
      <c r="B368" s="50"/>
      <c r="C368" s="51"/>
      <c r="D368" s="52"/>
      <c r="E368" s="53"/>
      <c r="F368" s="112"/>
      <c r="G368" s="112"/>
      <c r="H368" s="115">
        <v>1445907122403.7</v>
      </c>
      <c r="I368" s="115"/>
      <c r="J368" s="54">
        <v>1288161443370.8601</v>
      </c>
      <c r="K368" s="54">
        <v>1099177794969.65</v>
      </c>
      <c r="L368" s="54">
        <v>872595418681.98804</v>
      </c>
    </row>
    <row r="369" s="1" customFormat="1" ht="28.7"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M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A6" sqref="A6"/>
    </sheetView>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7"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164B0-0042-4C49-A3E8-B245F335C158}">
  <sheetPr>
    <tabColor theme="4" tint="-0.499984740745262"/>
  </sheetPr>
  <dimension ref="A1:J112"/>
  <sheetViews>
    <sheetView view="pageBreakPreview" topLeftCell="A31" zoomScale="60" zoomScaleNormal="70" workbookViewId="0">
      <selection activeCell="C75" sqref="C75"/>
    </sheetView>
  </sheetViews>
  <sheetFormatPr defaultRowHeight="15" x14ac:dyDescent="0.2"/>
  <cols>
    <col min="1" max="1" width="13.28515625" style="163" customWidth="1"/>
    <col min="2" max="2" width="60.5703125" style="163" bestFit="1" customWidth="1"/>
    <col min="3" max="3" width="43" style="163" customWidth="1"/>
    <col min="4" max="7" width="41" style="163" customWidth="1"/>
    <col min="8" max="8" width="7.28515625" style="163" customWidth="1"/>
    <col min="9" max="9" width="92" style="163" customWidth="1"/>
    <col min="10" max="10" width="47.7109375" style="163" customWidth="1"/>
    <col min="11" max="16384" width="9.140625" style="158"/>
  </cols>
  <sheetData>
    <row r="1" spans="1:10" x14ac:dyDescent="0.2">
      <c r="A1" s="258" t="s">
        <v>1948</v>
      </c>
      <c r="B1" s="258"/>
    </row>
    <row r="2" spans="1:10" ht="31.5" x14ac:dyDescent="0.2">
      <c r="A2" s="155" t="s">
        <v>1949</v>
      </c>
      <c r="B2" s="155"/>
      <c r="C2" s="156"/>
      <c r="D2" s="156"/>
      <c r="E2" s="156"/>
      <c r="F2" s="157" t="s">
        <v>1389</v>
      </c>
      <c r="G2" s="201"/>
      <c r="H2" s="156"/>
      <c r="I2" s="155"/>
      <c r="J2" s="156"/>
    </row>
    <row r="3" spans="1:10" ht="15.75" thickBot="1" x14ac:dyDescent="0.25">
      <c r="A3" s="156"/>
      <c r="B3" s="159"/>
      <c r="C3" s="159"/>
      <c r="D3" s="156"/>
      <c r="E3" s="156"/>
      <c r="F3" s="156"/>
      <c r="G3" s="156"/>
      <c r="H3" s="156"/>
    </row>
    <row r="4" spans="1:10" ht="19.5" thickBot="1" x14ac:dyDescent="0.25">
      <c r="A4" s="160"/>
      <c r="B4" s="161" t="s">
        <v>0</v>
      </c>
      <c r="C4" s="162" t="s">
        <v>1390</v>
      </c>
      <c r="D4" s="160"/>
      <c r="E4" s="160"/>
      <c r="F4" s="156"/>
      <c r="G4" s="156"/>
      <c r="H4" s="156"/>
      <c r="I4" s="171" t="s">
        <v>1950</v>
      </c>
      <c r="J4" s="255" t="s">
        <v>1928</v>
      </c>
    </row>
    <row r="5" spans="1:10" ht="15.75" thickBot="1" x14ac:dyDescent="0.25">
      <c r="H5" s="156"/>
      <c r="I5" s="259" t="s">
        <v>1930</v>
      </c>
      <c r="J5" s="163" t="s">
        <v>48</v>
      </c>
    </row>
    <row r="6" spans="1:10" ht="18.75" x14ac:dyDescent="0.2">
      <c r="A6" s="164"/>
      <c r="B6" s="165" t="s">
        <v>1951</v>
      </c>
      <c r="C6" s="164"/>
      <c r="E6" s="166"/>
      <c r="F6" s="166"/>
      <c r="G6" s="166"/>
      <c r="H6" s="156"/>
      <c r="I6" s="259" t="s">
        <v>1932</v>
      </c>
      <c r="J6" s="163" t="s">
        <v>1933</v>
      </c>
    </row>
    <row r="7" spans="1:10" x14ac:dyDescent="0.2">
      <c r="B7" s="167" t="s">
        <v>1952</v>
      </c>
      <c r="H7" s="156"/>
      <c r="I7" s="259" t="s">
        <v>1935</v>
      </c>
      <c r="J7" s="163" t="s">
        <v>1936</v>
      </c>
    </row>
    <row r="8" spans="1:10" x14ac:dyDescent="0.2">
      <c r="B8" s="167" t="s">
        <v>783</v>
      </c>
      <c r="H8" s="156"/>
      <c r="I8" s="259" t="s">
        <v>1953</v>
      </c>
      <c r="J8" s="163" t="s">
        <v>1954</v>
      </c>
    </row>
    <row r="9" spans="1:10" ht="15.75" thickBot="1" x14ac:dyDescent="0.25">
      <c r="B9" s="169" t="s">
        <v>784</v>
      </c>
      <c r="H9" s="156"/>
    </row>
    <row r="10" spans="1:10" x14ac:dyDescent="0.2">
      <c r="B10" s="170"/>
      <c r="H10" s="156"/>
      <c r="I10" s="260" t="s">
        <v>1955</v>
      </c>
    </row>
    <row r="11" spans="1:10" x14ac:dyDescent="0.2">
      <c r="B11" s="170"/>
      <c r="H11" s="156"/>
      <c r="I11" s="260" t="s">
        <v>1956</v>
      </c>
    </row>
    <row r="12" spans="1:10" ht="37.5" x14ac:dyDescent="0.2">
      <c r="A12" s="171" t="s">
        <v>6</v>
      </c>
      <c r="B12" s="171" t="s">
        <v>782</v>
      </c>
      <c r="C12" s="172"/>
      <c r="D12" s="172"/>
      <c r="E12" s="172"/>
      <c r="F12" s="172"/>
      <c r="G12" s="172"/>
      <c r="H12" s="156"/>
    </row>
    <row r="13" spans="1:10" x14ac:dyDescent="0.2">
      <c r="A13" s="180"/>
      <c r="B13" s="181" t="s">
        <v>785</v>
      </c>
      <c r="C13" s="180" t="s">
        <v>786</v>
      </c>
      <c r="D13" s="180" t="s">
        <v>787</v>
      </c>
      <c r="E13" s="182"/>
      <c r="F13" s="183"/>
      <c r="G13" s="183"/>
      <c r="H13" s="156"/>
    </row>
    <row r="14" spans="1:10" x14ac:dyDescent="0.2">
      <c r="A14" s="163" t="s">
        <v>788</v>
      </c>
      <c r="B14" s="178" t="s">
        <v>789</v>
      </c>
      <c r="C14" s="261"/>
      <c r="D14" s="261"/>
      <c r="E14" s="166"/>
      <c r="F14" s="166"/>
      <c r="G14" s="166"/>
      <c r="H14" s="156"/>
    </row>
    <row r="15" spans="1:10" x14ac:dyDescent="0.2">
      <c r="A15" s="163" t="s">
        <v>790</v>
      </c>
      <c r="B15" s="178" t="s">
        <v>791</v>
      </c>
      <c r="C15" s="163" t="s">
        <v>792</v>
      </c>
      <c r="D15" s="163" t="s">
        <v>793</v>
      </c>
      <c r="E15" s="166"/>
      <c r="F15" s="166"/>
      <c r="G15" s="166"/>
      <c r="H15" s="156"/>
    </row>
    <row r="16" spans="1:10" x14ac:dyDescent="0.2">
      <c r="A16" s="163" t="s">
        <v>794</v>
      </c>
      <c r="B16" s="178" t="s">
        <v>795</v>
      </c>
      <c r="E16" s="166"/>
      <c r="F16" s="166"/>
      <c r="G16" s="166"/>
      <c r="H16" s="156"/>
    </row>
    <row r="17" spans="1:8" x14ac:dyDescent="0.2">
      <c r="A17" s="163" t="s">
        <v>796</v>
      </c>
      <c r="B17" s="178" t="s">
        <v>797</v>
      </c>
      <c r="E17" s="166"/>
      <c r="F17" s="166"/>
      <c r="G17" s="166"/>
      <c r="H17" s="156"/>
    </row>
    <row r="18" spans="1:8" x14ac:dyDescent="0.2">
      <c r="A18" s="163" t="s">
        <v>798</v>
      </c>
      <c r="B18" s="178" t="s">
        <v>799</v>
      </c>
      <c r="E18" s="166"/>
      <c r="F18" s="166"/>
      <c r="G18" s="166"/>
      <c r="H18" s="156"/>
    </row>
    <row r="19" spans="1:8" x14ac:dyDescent="0.2">
      <c r="A19" s="163" t="s">
        <v>800</v>
      </c>
      <c r="B19" s="178" t="s">
        <v>801</v>
      </c>
      <c r="E19" s="166"/>
      <c r="F19" s="166"/>
      <c r="G19" s="166"/>
      <c r="H19" s="156"/>
    </row>
    <row r="20" spans="1:8" x14ac:dyDescent="0.2">
      <c r="A20" s="163" t="s">
        <v>802</v>
      </c>
      <c r="B20" s="178" t="s">
        <v>803</v>
      </c>
      <c r="E20" s="166"/>
      <c r="F20" s="166"/>
      <c r="G20" s="166"/>
      <c r="H20" s="156"/>
    </row>
    <row r="21" spans="1:8" x14ac:dyDescent="0.2">
      <c r="A21" s="163" t="s">
        <v>804</v>
      </c>
      <c r="B21" s="178" t="s">
        <v>805</v>
      </c>
      <c r="E21" s="166"/>
      <c r="F21" s="166"/>
      <c r="G21" s="166"/>
      <c r="H21" s="156"/>
    </row>
    <row r="22" spans="1:8" x14ac:dyDescent="0.2">
      <c r="A22" s="163" t="s">
        <v>806</v>
      </c>
      <c r="B22" s="178" t="s">
        <v>807</v>
      </c>
      <c r="E22" s="166"/>
      <c r="F22" s="166"/>
      <c r="G22" s="166"/>
      <c r="H22" s="156"/>
    </row>
    <row r="23" spans="1:8" ht="30" x14ac:dyDescent="0.2">
      <c r="A23" s="163" t="s">
        <v>808</v>
      </c>
      <c r="B23" s="178" t="s">
        <v>809</v>
      </c>
      <c r="C23" s="163" t="s">
        <v>810</v>
      </c>
      <c r="E23" s="166"/>
      <c r="F23" s="166"/>
      <c r="G23" s="166"/>
      <c r="H23" s="156"/>
    </row>
    <row r="24" spans="1:8" x14ac:dyDescent="0.2">
      <c r="A24" s="163" t="s">
        <v>811</v>
      </c>
      <c r="B24" s="178" t="s">
        <v>812</v>
      </c>
      <c r="C24" s="163" t="s">
        <v>813</v>
      </c>
      <c r="E24" s="166"/>
      <c r="F24" s="166"/>
      <c r="G24" s="166"/>
      <c r="H24" s="156"/>
    </row>
    <row r="25" spans="1:8" x14ac:dyDescent="0.2">
      <c r="A25" s="163" t="s">
        <v>814</v>
      </c>
      <c r="B25" s="176" t="s">
        <v>1957</v>
      </c>
      <c r="E25" s="166"/>
      <c r="F25" s="166"/>
      <c r="G25" s="166"/>
      <c r="H25" s="156"/>
    </row>
    <row r="26" spans="1:8" x14ac:dyDescent="0.2">
      <c r="A26" s="163" t="s">
        <v>815</v>
      </c>
      <c r="B26" s="176"/>
      <c r="E26" s="166"/>
      <c r="F26" s="166"/>
      <c r="G26" s="166"/>
      <c r="H26" s="156"/>
    </row>
    <row r="27" spans="1:8" x14ac:dyDescent="0.2">
      <c r="A27" s="163" t="s">
        <v>816</v>
      </c>
      <c r="B27" s="176"/>
      <c r="E27" s="166"/>
      <c r="F27" s="166"/>
      <c r="G27" s="166"/>
      <c r="H27" s="156"/>
    </row>
    <row r="28" spans="1:8" x14ac:dyDescent="0.2">
      <c r="A28" s="163" t="s">
        <v>817</v>
      </c>
      <c r="B28" s="176"/>
      <c r="E28" s="166"/>
      <c r="F28" s="166"/>
      <c r="G28" s="166"/>
      <c r="H28" s="156"/>
    </row>
    <row r="29" spans="1:8" x14ac:dyDescent="0.2">
      <c r="A29" s="163" t="s">
        <v>818</v>
      </c>
      <c r="B29" s="176"/>
      <c r="E29" s="166"/>
      <c r="F29" s="166"/>
      <c r="G29" s="166"/>
      <c r="H29" s="156"/>
    </row>
    <row r="30" spans="1:8" x14ac:dyDescent="0.2">
      <c r="A30" s="163" t="s">
        <v>819</v>
      </c>
      <c r="B30" s="176"/>
      <c r="E30" s="166"/>
      <c r="F30" s="166"/>
      <c r="G30" s="166"/>
      <c r="H30" s="156"/>
    </row>
    <row r="31" spans="1:8" x14ac:dyDescent="0.2">
      <c r="A31" s="163" t="s">
        <v>820</v>
      </c>
      <c r="B31" s="176"/>
      <c r="E31" s="166"/>
      <c r="F31" s="166"/>
      <c r="G31" s="166"/>
      <c r="H31" s="156"/>
    </row>
    <row r="32" spans="1:8" x14ac:dyDescent="0.2">
      <c r="A32" s="163" t="s">
        <v>821</v>
      </c>
      <c r="B32" s="176"/>
      <c r="E32" s="166"/>
      <c r="F32" s="166"/>
      <c r="G32" s="166"/>
      <c r="H32" s="156"/>
    </row>
    <row r="33" spans="1:8" ht="18.75" x14ac:dyDescent="0.2">
      <c r="A33" s="172"/>
      <c r="B33" s="171" t="s">
        <v>783</v>
      </c>
      <c r="C33" s="172"/>
      <c r="D33" s="172"/>
      <c r="E33" s="172"/>
      <c r="F33" s="172"/>
      <c r="G33" s="172"/>
      <c r="H33" s="156"/>
    </row>
    <row r="34" spans="1:8" x14ac:dyDescent="0.2">
      <c r="A34" s="180"/>
      <c r="B34" s="181" t="s">
        <v>822</v>
      </c>
      <c r="C34" s="180" t="s">
        <v>823</v>
      </c>
      <c r="D34" s="180" t="s">
        <v>787</v>
      </c>
      <c r="E34" s="180" t="s">
        <v>824</v>
      </c>
      <c r="F34" s="183"/>
      <c r="G34" s="183"/>
      <c r="H34" s="156"/>
    </row>
    <row r="35" spans="1:8" x14ac:dyDescent="0.2">
      <c r="A35" s="163" t="s">
        <v>825</v>
      </c>
      <c r="B35" s="261" t="s">
        <v>1958</v>
      </c>
      <c r="C35" s="261" t="s">
        <v>1959</v>
      </c>
      <c r="D35" s="261" t="s">
        <v>1960</v>
      </c>
      <c r="E35" s="261" t="s">
        <v>1961</v>
      </c>
      <c r="F35" s="262"/>
      <c r="G35" s="262"/>
      <c r="H35" s="156"/>
    </row>
    <row r="36" spans="1:8" x14ac:dyDescent="0.2">
      <c r="A36" s="163" t="s">
        <v>826</v>
      </c>
      <c r="B36" s="178" t="s">
        <v>1962</v>
      </c>
      <c r="C36" s="163" t="s">
        <v>1668</v>
      </c>
      <c r="D36" s="163" t="s">
        <v>1668</v>
      </c>
      <c r="E36" s="163" t="s">
        <v>1668</v>
      </c>
      <c r="H36" s="156"/>
    </row>
    <row r="37" spans="1:8" x14ac:dyDescent="0.2">
      <c r="A37" s="163" t="s">
        <v>827</v>
      </c>
      <c r="B37" s="178" t="s">
        <v>1963</v>
      </c>
      <c r="C37" s="163" t="s">
        <v>1668</v>
      </c>
      <c r="D37" s="163" t="s">
        <v>1668</v>
      </c>
      <c r="E37" s="163" t="s">
        <v>1668</v>
      </c>
      <c r="H37" s="156"/>
    </row>
    <row r="38" spans="1:8" x14ac:dyDescent="0.2">
      <c r="A38" s="163" t="s">
        <v>828</v>
      </c>
      <c r="B38" s="178" t="s">
        <v>1964</v>
      </c>
      <c r="C38" s="163" t="s">
        <v>1668</v>
      </c>
      <c r="D38" s="163" t="s">
        <v>1668</v>
      </c>
      <c r="E38" s="163" t="s">
        <v>1668</v>
      </c>
      <c r="H38" s="156"/>
    </row>
    <row r="39" spans="1:8" x14ac:dyDescent="0.2">
      <c r="A39" s="163" t="s">
        <v>829</v>
      </c>
      <c r="B39" s="178" t="s">
        <v>1965</v>
      </c>
      <c r="C39" s="163" t="s">
        <v>1668</v>
      </c>
      <c r="D39" s="163" t="s">
        <v>1668</v>
      </c>
      <c r="E39" s="163" t="s">
        <v>1668</v>
      </c>
      <c r="H39" s="156"/>
    </row>
    <row r="40" spans="1:8" x14ac:dyDescent="0.2">
      <c r="A40" s="163" t="s">
        <v>830</v>
      </c>
      <c r="B40" s="178" t="s">
        <v>1966</v>
      </c>
      <c r="C40" s="163" t="s">
        <v>1668</v>
      </c>
      <c r="D40" s="163" t="s">
        <v>1668</v>
      </c>
      <c r="E40" s="163" t="s">
        <v>1668</v>
      </c>
      <c r="H40" s="156"/>
    </row>
    <row r="41" spans="1:8" x14ac:dyDescent="0.2">
      <c r="A41" s="163" t="s">
        <v>831</v>
      </c>
      <c r="B41" s="178" t="s">
        <v>1967</v>
      </c>
      <c r="C41" s="163" t="s">
        <v>1668</v>
      </c>
      <c r="D41" s="163" t="s">
        <v>1668</v>
      </c>
      <c r="E41" s="163" t="s">
        <v>1668</v>
      </c>
      <c r="H41" s="156"/>
    </row>
    <row r="42" spans="1:8" x14ac:dyDescent="0.2">
      <c r="A42" s="163" t="s">
        <v>832</v>
      </c>
      <c r="B42" s="178" t="s">
        <v>1968</v>
      </c>
      <c r="C42" s="163" t="s">
        <v>1668</v>
      </c>
      <c r="D42" s="163" t="s">
        <v>1668</v>
      </c>
      <c r="E42" s="163" t="s">
        <v>1668</v>
      </c>
      <c r="H42" s="156"/>
    </row>
    <row r="43" spans="1:8" x14ac:dyDescent="0.2">
      <c r="A43" s="163" t="s">
        <v>833</v>
      </c>
      <c r="B43" s="178" t="s">
        <v>1969</v>
      </c>
      <c r="C43" s="163" t="s">
        <v>1668</v>
      </c>
      <c r="D43" s="163" t="s">
        <v>1668</v>
      </c>
      <c r="E43" s="163" t="s">
        <v>1668</v>
      </c>
      <c r="H43" s="156"/>
    </row>
    <row r="44" spans="1:8" x14ac:dyDescent="0.2">
      <c r="A44" s="163" t="s">
        <v>834</v>
      </c>
      <c r="B44" s="178" t="s">
        <v>1970</v>
      </c>
      <c r="C44" s="163" t="s">
        <v>1668</v>
      </c>
      <c r="D44" s="163" t="s">
        <v>1668</v>
      </c>
      <c r="E44" s="163" t="s">
        <v>1668</v>
      </c>
      <c r="H44" s="156"/>
    </row>
    <row r="45" spans="1:8" x14ac:dyDescent="0.2">
      <c r="A45" s="163" t="s">
        <v>835</v>
      </c>
      <c r="B45" s="178" t="s">
        <v>1971</v>
      </c>
      <c r="C45" s="163" t="s">
        <v>1668</v>
      </c>
      <c r="D45" s="163" t="s">
        <v>1668</v>
      </c>
      <c r="E45" s="163" t="s">
        <v>1668</v>
      </c>
      <c r="H45" s="156"/>
    </row>
    <row r="46" spans="1:8" x14ac:dyDescent="0.2">
      <c r="A46" s="163" t="s">
        <v>836</v>
      </c>
      <c r="B46" s="178" t="s">
        <v>1972</v>
      </c>
      <c r="C46" s="163" t="s">
        <v>1668</v>
      </c>
      <c r="D46" s="163" t="s">
        <v>1668</v>
      </c>
      <c r="E46" s="163" t="s">
        <v>1668</v>
      </c>
      <c r="H46" s="156"/>
    </row>
    <row r="47" spans="1:8" x14ac:dyDescent="0.2">
      <c r="A47" s="163" t="s">
        <v>837</v>
      </c>
      <c r="B47" s="178" t="s">
        <v>1973</v>
      </c>
      <c r="C47" s="163" t="s">
        <v>1668</v>
      </c>
      <c r="D47" s="163" t="s">
        <v>1668</v>
      </c>
      <c r="E47" s="163" t="s">
        <v>1668</v>
      </c>
      <c r="H47" s="156"/>
    </row>
    <row r="48" spans="1:8" x14ac:dyDescent="0.2">
      <c r="A48" s="163" t="s">
        <v>838</v>
      </c>
      <c r="B48" s="178" t="s">
        <v>1974</v>
      </c>
      <c r="C48" s="163" t="s">
        <v>1668</v>
      </c>
      <c r="D48" s="163" t="s">
        <v>1668</v>
      </c>
      <c r="E48" s="163" t="s">
        <v>1668</v>
      </c>
      <c r="H48" s="156"/>
    </row>
    <row r="49" spans="1:8" x14ac:dyDescent="0.2">
      <c r="A49" s="163" t="s">
        <v>839</v>
      </c>
      <c r="B49" s="178" t="s">
        <v>1975</v>
      </c>
      <c r="C49" s="163" t="s">
        <v>1668</v>
      </c>
      <c r="D49" s="163" t="s">
        <v>1668</v>
      </c>
      <c r="E49" s="163" t="s">
        <v>1668</v>
      </c>
      <c r="H49" s="156"/>
    </row>
    <row r="50" spans="1:8" x14ac:dyDescent="0.2">
      <c r="A50" s="163" t="s">
        <v>840</v>
      </c>
      <c r="B50" s="178" t="s">
        <v>1976</v>
      </c>
      <c r="C50" s="163" t="s">
        <v>1668</v>
      </c>
      <c r="D50" s="163" t="s">
        <v>1668</v>
      </c>
      <c r="E50" s="163" t="s">
        <v>1668</v>
      </c>
      <c r="H50" s="156"/>
    </row>
    <row r="51" spans="1:8" x14ac:dyDescent="0.2">
      <c r="A51" s="163" t="s">
        <v>841</v>
      </c>
      <c r="B51" s="178" t="s">
        <v>1977</v>
      </c>
      <c r="C51" s="163" t="s">
        <v>1668</v>
      </c>
      <c r="D51" s="163" t="s">
        <v>1668</v>
      </c>
      <c r="E51" s="163" t="s">
        <v>1668</v>
      </c>
      <c r="H51" s="156"/>
    </row>
    <row r="52" spans="1:8" x14ac:dyDescent="0.2">
      <c r="A52" s="163" t="s">
        <v>842</v>
      </c>
      <c r="B52" s="178" t="s">
        <v>1978</v>
      </c>
      <c r="C52" s="163" t="s">
        <v>1668</v>
      </c>
      <c r="D52" s="163" t="s">
        <v>1668</v>
      </c>
      <c r="E52" s="163" t="s">
        <v>1668</v>
      </c>
      <c r="H52" s="156"/>
    </row>
    <row r="53" spans="1:8" x14ac:dyDescent="0.2">
      <c r="A53" s="163" t="s">
        <v>843</v>
      </c>
      <c r="B53" s="178" t="s">
        <v>1979</v>
      </c>
      <c r="C53" s="163" t="s">
        <v>1668</v>
      </c>
      <c r="D53" s="163" t="s">
        <v>1668</v>
      </c>
      <c r="E53" s="163" t="s">
        <v>1668</v>
      </c>
      <c r="H53" s="156"/>
    </row>
    <row r="54" spans="1:8" x14ac:dyDescent="0.2">
      <c r="A54" s="163" t="s">
        <v>844</v>
      </c>
      <c r="B54" s="178" t="s">
        <v>1980</v>
      </c>
      <c r="C54" s="163" t="s">
        <v>1668</v>
      </c>
      <c r="D54" s="163" t="s">
        <v>1668</v>
      </c>
      <c r="E54" s="163" t="s">
        <v>1668</v>
      </c>
      <c r="H54" s="156"/>
    </row>
    <row r="55" spans="1:8" x14ac:dyDescent="0.2">
      <c r="A55" s="163" t="s">
        <v>845</v>
      </c>
      <c r="B55" s="178" t="s">
        <v>1981</v>
      </c>
      <c r="C55" s="163" t="s">
        <v>1668</v>
      </c>
      <c r="D55" s="163" t="s">
        <v>1668</v>
      </c>
      <c r="E55" s="163" t="s">
        <v>1668</v>
      </c>
      <c r="H55" s="156"/>
    </row>
    <row r="56" spans="1:8" x14ac:dyDescent="0.2">
      <c r="A56" s="163" t="s">
        <v>846</v>
      </c>
      <c r="B56" s="178" t="s">
        <v>1982</v>
      </c>
      <c r="C56" s="163" t="s">
        <v>1668</v>
      </c>
      <c r="D56" s="163" t="s">
        <v>1668</v>
      </c>
      <c r="E56" s="163" t="s">
        <v>1668</v>
      </c>
      <c r="H56" s="156"/>
    </row>
    <row r="57" spans="1:8" x14ac:dyDescent="0.2">
      <c r="A57" s="163" t="s">
        <v>847</v>
      </c>
      <c r="B57" s="178" t="s">
        <v>1983</v>
      </c>
      <c r="C57" s="163" t="s">
        <v>1668</v>
      </c>
      <c r="D57" s="163" t="s">
        <v>1668</v>
      </c>
      <c r="E57" s="163" t="s">
        <v>1668</v>
      </c>
      <c r="H57" s="156"/>
    </row>
    <row r="58" spans="1:8" x14ac:dyDescent="0.2">
      <c r="A58" s="163" t="s">
        <v>848</v>
      </c>
      <c r="B58" s="178" t="s">
        <v>1984</v>
      </c>
      <c r="C58" s="163" t="s">
        <v>1668</v>
      </c>
      <c r="D58" s="163" t="s">
        <v>1668</v>
      </c>
      <c r="E58" s="163" t="s">
        <v>1668</v>
      </c>
      <c r="H58" s="156"/>
    </row>
    <row r="59" spans="1:8" x14ac:dyDescent="0.2">
      <c r="A59" s="163" t="s">
        <v>849</v>
      </c>
      <c r="B59" s="178" t="s">
        <v>1985</v>
      </c>
      <c r="C59" s="163" t="s">
        <v>1668</v>
      </c>
      <c r="D59" s="163" t="s">
        <v>1668</v>
      </c>
      <c r="E59" s="163" t="s">
        <v>1668</v>
      </c>
      <c r="H59" s="156"/>
    </row>
    <row r="60" spans="1:8" x14ac:dyDescent="0.2">
      <c r="A60" s="163" t="s">
        <v>850</v>
      </c>
      <c r="B60" s="178"/>
      <c r="E60" s="178"/>
      <c r="F60" s="178"/>
      <c r="G60" s="178"/>
      <c r="H60" s="156"/>
    </row>
    <row r="61" spans="1:8" x14ac:dyDescent="0.2">
      <c r="A61" s="163" t="s">
        <v>851</v>
      </c>
      <c r="B61" s="178"/>
      <c r="E61" s="178"/>
      <c r="F61" s="178"/>
      <c r="G61" s="178"/>
      <c r="H61" s="156"/>
    </row>
    <row r="62" spans="1:8" x14ac:dyDescent="0.2">
      <c r="A62" s="163" t="s">
        <v>852</v>
      </c>
      <c r="B62" s="178"/>
      <c r="E62" s="178"/>
      <c r="F62" s="178"/>
      <c r="G62" s="178"/>
      <c r="H62" s="156"/>
    </row>
    <row r="63" spans="1:8" x14ac:dyDescent="0.2">
      <c r="A63" s="163" t="s">
        <v>853</v>
      </c>
      <c r="B63" s="178"/>
      <c r="E63" s="178"/>
      <c r="F63" s="178"/>
      <c r="G63" s="178"/>
      <c r="H63" s="156"/>
    </row>
    <row r="64" spans="1:8" x14ac:dyDescent="0.2">
      <c r="A64" s="163" t="s">
        <v>854</v>
      </c>
      <c r="B64" s="178"/>
      <c r="E64" s="178"/>
      <c r="F64" s="178"/>
      <c r="G64" s="178"/>
      <c r="H64" s="156"/>
    </row>
    <row r="65" spans="1:10" x14ac:dyDescent="0.2">
      <c r="A65" s="163" t="s">
        <v>855</v>
      </c>
      <c r="B65" s="178"/>
      <c r="E65" s="178"/>
      <c r="F65" s="178"/>
      <c r="G65" s="178"/>
      <c r="H65" s="156"/>
    </row>
    <row r="66" spans="1:10" x14ac:dyDescent="0.2">
      <c r="A66" s="163" t="s">
        <v>856</v>
      </c>
      <c r="B66" s="178"/>
      <c r="E66" s="178"/>
      <c r="F66" s="178"/>
      <c r="G66" s="178"/>
      <c r="H66" s="156"/>
    </row>
    <row r="67" spans="1:10" x14ac:dyDescent="0.2">
      <c r="A67" s="163" t="s">
        <v>857</v>
      </c>
      <c r="B67" s="178"/>
      <c r="E67" s="178"/>
      <c r="F67" s="178"/>
      <c r="G67" s="178"/>
      <c r="H67" s="156"/>
    </row>
    <row r="68" spans="1:10" x14ac:dyDescent="0.2">
      <c r="A68" s="163" t="s">
        <v>858</v>
      </c>
      <c r="B68" s="178"/>
      <c r="E68" s="178"/>
      <c r="F68" s="178"/>
      <c r="G68" s="178"/>
      <c r="H68" s="156"/>
    </row>
    <row r="69" spans="1:10" x14ac:dyDescent="0.2">
      <c r="A69" s="163" t="s">
        <v>859</v>
      </c>
      <c r="B69" s="178"/>
      <c r="E69" s="178"/>
      <c r="F69" s="178"/>
      <c r="G69" s="178"/>
      <c r="H69" s="156"/>
    </row>
    <row r="70" spans="1:10" x14ac:dyDescent="0.2">
      <c r="A70" s="163" t="s">
        <v>860</v>
      </c>
      <c r="B70" s="178"/>
      <c r="E70" s="178"/>
      <c r="F70" s="178"/>
      <c r="G70" s="178"/>
      <c r="H70" s="156"/>
    </row>
    <row r="71" spans="1:10" x14ac:dyDescent="0.2">
      <c r="A71" s="163" t="s">
        <v>861</v>
      </c>
      <c r="B71" s="178"/>
      <c r="E71" s="178"/>
      <c r="F71" s="178"/>
      <c r="G71" s="178"/>
      <c r="H71" s="156"/>
    </row>
    <row r="72" spans="1:10" x14ac:dyDescent="0.2">
      <c r="A72" s="163" t="s">
        <v>862</v>
      </c>
      <c r="B72" s="178"/>
      <c r="E72" s="178"/>
      <c r="F72" s="178"/>
      <c r="G72" s="178"/>
      <c r="H72" s="156"/>
    </row>
    <row r="73" spans="1:10" ht="37.5" x14ac:dyDescent="0.2">
      <c r="A73" s="172"/>
      <c r="B73" s="171" t="s">
        <v>784</v>
      </c>
      <c r="C73" s="172"/>
      <c r="D73" s="172"/>
      <c r="E73" s="172"/>
      <c r="F73" s="172"/>
      <c r="G73" s="172"/>
      <c r="H73" s="156"/>
    </row>
    <row r="74" spans="1:10" x14ac:dyDescent="0.2">
      <c r="A74" s="180"/>
      <c r="B74" s="181" t="s">
        <v>863</v>
      </c>
      <c r="C74" s="180" t="s">
        <v>864</v>
      </c>
      <c r="D74" s="180"/>
      <c r="E74" s="183"/>
      <c r="F74" s="183"/>
      <c r="G74" s="183"/>
      <c r="H74" s="186"/>
      <c r="I74" s="186"/>
      <c r="J74" s="186"/>
    </row>
    <row r="75" spans="1:10" x14ac:dyDescent="0.2">
      <c r="A75" s="163" t="s">
        <v>865</v>
      </c>
      <c r="B75" s="163" t="s">
        <v>866</v>
      </c>
      <c r="C75" s="263">
        <v>46.019809784324003</v>
      </c>
      <c r="H75" s="156"/>
    </row>
    <row r="76" spans="1:10" x14ac:dyDescent="0.2">
      <c r="A76" s="163" t="s">
        <v>867</v>
      </c>
      <c r="B76" s="163" t="s">
        <v>1986</v>
      </c>
      <c r="C76" s="263">
        <v>178.944241975023</v>
      </c>
      <c r="H76" s="156"/>
    </row>
    <row r="77" spans="1:10" x14ac:dyDescent="0.2">
      <c r="A77" s="163" t="s">
        <v>868</v>
      </c>
      <c r="H77" s="156"/>
    </row>
    <row r="78" spans="1:10" x14ac:dyDescent="0.2">
      <c r="A78" s="163" t="s">
        <v>869</v>
      </c>
      <c r="H78" s="156"/>
    </row>
    <row r="79" spans="1:10" x14ac:dyDescent="0.2">
      <c r="A79" s="163" t="s">
        <v>870</v>
      </c>
      <c r="H79" s="156"/>
    </row>
    <row r="80" spans="1:10" x14ac:dyDescent="0.2">
      <c r="A80" s="163" t="s">
        <v>871</v>
      </c>
      <c r="H80" s="156"/>
    </row>
    <row r="81" spans="1:8" x14ac:dyDescent="0.2">
      <c r="A81" s="180"/>
      <c r="B81" s="181" t="s">
        <v>872</v>
      </c>
      <c r="C81" s="180" t="s">
        <v>463</v>
      </c>
      <c r="D81" s="180" t="s">
        <v>464</v>
      </c>
      <c r="E81" s="183" t="s">
        <v>873</v>
      </c>
      <c r="F81" s="183" t="s">
        <v>874</v>
      </c>
      <c r="G81" s="183" t="s">
        <v>875</v>
      </c>
      <c r="H81" s="156"/>
    </row>
    <row r="82" spans="1:8" x14ac:dyDescent="0.2">
      <c r="A82" s="163" t="s">
        <v>876</v>
      </c>
      <c r="B82" s="163" t="s">
        <v>1987</v>
      </c>
      <c r="C82" s="235">
        <v>9.4962981467987002E-4</v>
      </c>
      <c r="G82" s="235">
        <v>9.4962981467987002E-4</v>
      </c>
      <c r="H82" s="156"/>
    </row>
    <row r="83" spans="1:8" x14ac:dyDescent="0.2">
      <c r="A83" s="163" t="s">
        <v>877</v>
      </c>
      <c r="B83" s="163" t="s">
        <v>878</v>
      </c>
      <c r="C83" s="235">
        <v>2.4918687371182E-4</v>
      </c>
      <c r="G83" s="235">
        <v>2.4918687371182E-4</v>
      </c>
      <c r="H83" s="156"/>
    </row>
    <row r="84" spans="1:8" x14ac:dyDescent="0.2">
      <c r="A84" s="163" t="s">
        <v>879</v>
      </c>
      <c r="B84" s="163" t="s">
        <v>880</v>
      </c>
      <c r="C84" s="235">
        <v>1.72269062766229E-4</v>
      </c>
      <c r="G84" s="235">
        <v>1.72269062766229E-4</v>
      </c>
      <c r="H84" s="156"/>
    </row>
    <row r="85" spans="1:8" x14ac:dyDescent="0.2">
      <c r="A85" s="163" t="s">
        <v>881</v>
      </c>
      <c r="B85" s="163" t="s">
        <v>882</v>
      </c>
      <c r="C85" s="235">
        <v>8.7911231830192798E-5</v>
      </c>
      <c r="G85" s="235">
        <v>8.7911231830192798E-5</v>
      </c>
      <c r="H85" s="156"/>
    </row>
    <row r="86" spans="1:8" x14ac:dyDescent="0.2">
      <c r="A86" s="163" t="s">
        <v>883</v>
      </c>
      <c r="B86" s="163" t="s">
        <v>884</v>
      </c>
      <c r="C86" s="235"/>
      <c r="G86" s="235"/>
      <c r="H86" s="156"/>
    </row>
    <row r="87" spans="1:8" x14ac:dyDescent="0.2">
      <c r="A87" s="163" t="s">
        <v>885</v>
      </c>
      <c r="H87" s="156"/>
    </row>
    <row r="88" spans="1:8" x14ac:dyDescent="0.2">
      <c r="A88" s="163" t="s">
        <v>886</v>
      </c>
      <c r="H88" s="156"/>
    </row>
    <row r="89" spans="1:8" x14ac:dyDescent="0.2">
      <c r="A89" s="163" t="s">
        <v>887</v>
      </c>
      <c r="H89" s="156"/>
    </row>
    <row r="90" spans="1:8" x14ac:dyDescent="0.2">
      <c r="A90" s="163" t="s">
        <v>888</v>
      </c>
      <c r="H90" s="156"/>
    </row>
    <row r="91" spans="1:8" x14ac:dyDescent="0.2">
      <c r="H91" s="156"/>
    </row>
    <row r="92" spans="1:8" x14ac:dyDescent="0.2">
      <c r="H92" s="156"/>
    </row>
    <row r="93" spans="1:8" x14ac:dyDescent="0.2">
      <c r="H93" s="156"/>
    </row>
    <row r="94" spans="1:8" x14ac:dyDescent="0.2">
      <c r="H94" s="156"/>
    </row>
    <row r="95" spans="1:8" x14ac:dyDescent="0.2">
      <c r="H95" s="156"/>
    </row>
    <row r="96" spans="1:8" x14ac:dyDescent="0.2">
      <c r="H96" s="156"/>
    </row>
    <row r="97" spans="8:8" x14ac:dyDescent="0.2">
      <c r="H97" s="156"/>
    </row>
    <row r="98" spans="8:8" x14ac:dyDescent="0.2">
      <c r="H98" s="156"/>
    </row>
    <row r="99" spans="8:8" x14ac:dyDescent="0.2">
      <c r="H99" s="156"/>
    </row>
    <row r="100" spans="8:8" x14ac:dyDescent="0.2">
      <c r="H100" s="156"/>
    </row>
    <row r="101" spans="8:8" x14ac:dyDescent="0.2">
      <c r="H101" s="156"/>
    </row>
    <row r="102" spans="8:8" x14ac:dyDescent="0.2">
      <c r="H102" s="156"/>
    </row>
    <row r="103" spans="8:8" x14ac:dyDescent="0.2">
      <c r="H103" s="156"/>
    </row>
    <row r="104" spans="8:8" x14ac:dyDescent="0.2">
      <c r="H104" s="156"/>
    </row>
    <row r="105" spans="8:8" x14ac:dyDescent="0.2">
      <c r="H105" s="156"/>
    </row>
    <row r="106" spans="8:8" x14ac:dyDescent="0.2">
      <c r="H106" s="156"/>
    </row>
    <row r="107" spans="8:8" x14ac:dyDescent="0.2">
      <c r="H107" s="156"/>
    </row>
    <row r="108" spans="8:8" x14ac:dyDescent="0.2">
      <c r="H108" s="156"/>
    </row>
    <row r="109" spans="8:8" x14ac:dyDescent="0.2">
      <c r="H109" s="156"/>
    </row>
    <row r="110" spans="8:8" x14ac:dyDescent="0.2">
      <c r="H110" s="156"/>
    </row>
    <row r="111" spans="8:8" x14ac:dyDescent="0.2">
      <c r="H111" s="156"/>
    </row>
    <row r="112" spans="8:8" x14ac:dyDescent="0.2">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D20F1DBE-9DD5-44F2-A4B7-878E04494DB3}"/>
    <hyperlink ref="B7" location="'E. Optional ECB-ECAIs data'!B12" display="1. Additional information on the programme" xr:uid="{6A729A6E-B661-49DB-92EE-DE7E7EBEFC8D}"/>
    <hyperlink ref="B9" location="'E. Optional ECB-ECAIs data'!B73" display="3.  Additional information on the asset distribution" xr:uid="{27E9755D-F3FE-4C83-A1FB-3DFFE69D6574}"/>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A8EC-FB82-46F9-B609-2612E3CF5A77}">
  <sheetPr>
    <tabColor rgb="FF847A75"/>
  </sheetPr>
  <dimension ref="B1:L43"/>
  <sheetViews>
    <sheetView zoomScale="80" zoomScaleNormal="80" workbookViewId="0">
      <selection activeCell="H11" sqref="H11"/>
    </sheetView>
  </sheetViews>
  <sheetFormatPr defaultRowHeight="15" x14ac:dyDescent="0.25"/>
  <cols>
    <col min="1" max="1" width="9.140625" style="117"/>
    <col min="2" max="10" width="12.42578125" style="117" customWidth="1"/>
    <col min="11" max="11" width="9.140625" style="117"/>
    <col min="12" max="12" width="11.5703125" style="117" bestFit="1" customWidth="1"/>
    <col min="13" max="16384" width="9.140625" style="117"/>
  </cols>
  <sheetData>
    <row r="1" spans="2:12" ht="15.75" thickBot="1" x14ac:dyDescent="0.3"/>
    <row r="2" spans="2:12" x14ac:dyDescent="0.25">
      <c r="B2" s="129"/>
      <c r="C2" s="130"/>
      <c r="D2" s="130"/>
      <c r="E2" s="130"/>
      <c r="F2" s="130"/>
      <c r="G2" s="130"/>
      <c r="H2" s="130"/>
      <c r="I2" s="130"/>
      <c r="J2" s="131"/>
    </row>
    <row r="3" spans="2:12" x14ac:dyDescent="0.25">
      <c r="B3" s="132"/>
      <c r="C3" s="133"/>
      <c r="D3" s="133"/>
      <c r="E3" s="133"/>
      <c r="F3" s="133"/>
      <c r="G3" s="133"/>
      <c r="H3" s="133"/>
      <c r="I3" s="133"/>
      <c r="J3" s="134"/>
    </row>
    <row r="4" spans="2:12" x14ac:dyDescent="0.25">
      <c r="B4" s="132"/>
      <c r="C4" s="133"/>
      <c r="D4" s="133"/>
      <c r="E4" s="133"/>
      <c r="F4" s="133"/>
      <c r="G4" s="133"/>
      <c r="H4" s="133"/>
      <c r="I4" s="133"/>
      <c r="J4" s="134"/>
    </row>
    <row r="5" spans="2:12" ht="31.5" x14ac:dyDescent="0.3">
      <c r="B5" s="132"/>
      <c r="C5" s="133"/>
      <c r="D5" s="133"/>
      <c r="E5" s="135"/>
      <c r="F5" s="136" t="s">
        <v>1378</v>
      </c>
      <c r="G5" s="133"/>
      <c r="H5" s="133"/>
      <c r="I5" s="133"/>
      <c r="J5" s="134"/>
    </row>
    <row r="6" spans="2:12" ht="41.25" customHeight="1" x14ac:dyDescent="0.25">
      <c r="B6" s="132"/>
      <c r="C6" s="133"/>
      <c r="D6" s="133"/>
      <c r="E6" s="137" t="s">
        <v>1379</v>
      </c>
      <c r="F6" s="137"/>
      <c r="G6" s="137"/>
      <c r="H6" s="133"/>
      <c r="I6" s="133"/>
      <c r="J6" s="134"/>
    </row>
    <row r="7" spans="2:12" ht="26.25" x14ac:dyDescent="0.25">
      <c r="B7" s="132"/>
      <c r="C7" s="133"/>
      <c r="D7" s="133"/>
      <c r="E7" s="133"/>
      <c r="F7" s="138" t="s">
        <v>8</v>
      </c>
      <c r="G7" s="133"/>
      <c r="H7" s="133"/>
      <c r="I7" s="133"/>
      <c r="J7" s="134"/>
    </row>
    <row r="8" spans="2:12" ht="26.25" x14ac:dyDescent="0.25">
      <c r="B8" s="132"/>
      <c r="C8" s="133"/>
      <c r="D8" s="133"/>
      <c r="E8" s="133"/>
      <c r="F8" s="138" t="s">
        <v>1380</v>
      </c>
      <c r="G8" s="133"/>
      <c r="H8" s="133"/>
      <c r="I8" s="133"/>
      <c r="J8" s="134"/>
    </row>
    <row r="9" spans="2:12" ht="21" x14ac:dyDescent="0.25">
      <c r="B9" s="132"/>
      <c r="C9" s="133"/>
      <c r="D9" s="133"/>
      <c r="E9" s="133"/>
      <c r="F9" s="139" t="s">
        <v>1988</v>
      </c>
      <c r="G9" s="133"/>
      <c r="H9" s="133"/>
      <c r="I9" s="133"/>
      <c r="J9" s="134"/>
      <c r="L9" s="140"/>
    </row>
    <row r="10" spans="2:12" ht="21" x14ac:dyDescent="0.25">
      <c r="B10" s="132"/>
      <c r="C10" s="133"/>
      <c r="D10" s="133"/>
      <c r="E10" s="133"/>
      <c r="F10" s="139" t="s">
        <v>1989</v>
      </c>
      <c r="G10" s="133"/>
      <c r="H10" s="133"/>
      <c r="I10" s="133"/>
      <c r="J10" s="134"/>
    </row>
    <row r="11" spans="2:12" ht="21" x14ac:dyDescent="0.25">
      <c r="B11" s="132"/>
      <c r="C11" s="133"/>
      <c r="D11" s="133"/>
      <c r="E11" s="133"/>
      <c r="F11" s="139"/>
      <c r="G11" s="133"/>
      <c r="H11" s="133"/>
      <c r="I11" s="133"/>
      <c r="J11" s="134"/>
    </row>
    <row r="12" spans="2:12" x14ac:dyDescent="0.25">
      <c r="B12" s="132"/>
      <c r="C12" s="133"/>
      <c r="D12" s="133"/>
      <c r="E12" s="133"/>
      <c r="F12" s="133"/>
      <c r="G12" s="133"/>
      <c r="H12" s="133"/>
      <c r="I12" s="133"/>
      <c r="J12" s="134"/>
    </row>
    <row r="13" spans="2:12" x14ac:dyDescent="0.25">
      <c r="B13" s="132"/>
      <c r="C13" s="133"/>
      <c r="D13" s="133"/>
      <c r="E13" s="133"/>
      <c r="F13" s="133"/>
      <c r="G13" s="133"/>
      <c r="H13" s="133"/>
      <c r="I13" s="133"/>
      <c r="J13" s="134"/>
    </row>
    <row r="14" spans="2:12" x14ac:dyDescent="0.25">
      <c r="B14" s="132"/>
      <c r="C14" s="133"/>
      <c r="D14" s="133"/>
      <c r="E14" s="133"/>
      <c r="F14" s="133"/>
      <c r="G14" s="133"/>
      <c r="H14" s="133"/>
      <c r="I14" s="133"/>
      <c r="J14" s="134"/>
    </row>
    <row r="15" spans="2:12" x14ac:dyDescent="0.25">
      <c r="B15" s="132"/>
      <c r="C15" s="133"/>
      <c r="D15" s="133"/>
      <c r="E15" s="133"/>
      <c r="F15" s="133"/>
      <c r="G15" s="133"/>
      <c r="H15" s="133"/>
      <c r="I15" s="133"/>
      <c r="J15" s="134"/>
    </row>
    <row r="16" spans="2:12"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1" t="s">
        <v>1381</v>
      </c>
      <c r="G22" s="133"/>
      <c r="H22" s="133"/>
      <c r="I22" s="133"/>
      <c r="J22" s="134"/>
    </row>
    <row r="23" spans="2:10" x14ac:dyDescent="0.25">
      <c r="B23" s="132"/>
      <c r="C23" s="133"/>
      <c r="D23" s="133"/>
      <c r="E23" s="133"/>
      <c r="F23" s="142"/>
      <c r="G23" s="133"/>
      <c r="H23" s="133"/>
      <c r="I23" s="133"/>
      <c r="J23" s="134"/>
    </row>
    <row r="24" spans="2:10" x14ac:dyDescent="0.25">
      <c r="B24" s="132"/>
      <c r="C24" s="133"/>
      <c r="D24" s="143" t="s">
        <v>1382</v>
      </c>
      <c r="E24" s="144" t="s">
        <v>1383</v>
      </c>
      <c r="F24" s="144"/>
      <c r="G24" s="144"/>
      <c r="H24" s="144"/>
      <c r="I24" s="133"/>
      <c r="J24" s="134"/>
    </row>
    <row r="25" spans="2:10" x14ac:dyDescent="0.25">
      <c r="B25" s="132"/>
      <c r="C25" s="133"/>
      <c r="D25" s="133"/>
      <c r="H25" s="133"/>
      <c r="I25" s="133"/>
      <c r="J25" s="134"/>
    </row>
    <row r="26" spans="2:10" x14ac:dyDescent="0.25">
      <c r="B26" s="132"/>
      <c r="C26" s="133"/>
      <c r="D26" s="143" t="s">
        <v>1384</v>
      </c>
      <c r="E26" s="144"/>
      <c r="F26" s="144"/>
      <c r="G26" s="144"/>
      <c r="H26" s="144"/>
      <c r="I26" s="133"/>
      <c r="J26" s="134"/>
    </row>
    <row r="27" spans="2:10" x14ac:dyDescent="0.25">
      <c r="B27" s="132"/>
      <c r="C27" s="133"/>
      <c r="D27" s="145"/>
      <c r="E27" s="145"/>
      <c r="F27" s="145"/>
      <c r="G27" s="145"/>
      <c r="H27" s="145"/>
      <c r="I27" s="133"/>
      <c r="J27" s="134"/>
    </row>
    <row r="28" spans="2:10" x14ac:dyDescent="0.25">
      <c r="B28" s="132"/>
      <c r="C28" s="133"/>
      <c r="D28" s="146"/>
      <c r="E28" s="147"/>
      <c r="F28" s="147"/>
      <c r="G28" s="147"/>
      <c r="H28" s="147"/>
      <c r="I28" s="133"/>
      <c r="J28" s="134"/>
    </row>
    <row r="29" spans="2:10" x14ac:dyDescent="0.25">
      <c r="B29" s="132"/>
      <c r="C29" s="133"/>
      <c r="D29" s="148"/>
      <c r="E29" s="148"/>
      <c r="F29" s="148"/>
      <c r="G29" s="148"/>
      <c r="H29" s="148"/>
      <c r="I29" s="133"/>
      <c r="J29" s="134"/>
    </row>
    <row r="30" spans="2:10" x14ac:dyDescent="0.25">
      <c r="B30" s="132"/>
      <c r="C30" s="133"/>
      <c r="D30" s="146"/>
      <c r="E30" s="147"/>
      <c r="F30" s="147"/>
      <c r="G30" s="147"/>
      <c r="H30" s="147"/>
      <c r="I30" s="133"/>
      <c r="J30" s="134"/>
    </row>
    <row r="31" spans="2:10" x14ac:dyDescent="0.25">
      <c r="B31" s="132"/>
      <c r="C31" s="133"/>
      <c r="D31" s="145"/>
      <c r="E31" s="145"/>
      <c r="F31" s="145"/>
      <c r="G31" s="145"/>
      <c r="H31" s="145"/>
      <c r="I31" s="133"/>
      <c r="J31" s="134"/>
    </row>
    <row r="32" spans="2:10" x14ac:dyDescent="0.25">
      <c r="B32" s="132"/>
      <c r="C32" s="133"/>
      <c r="D32" s="143" t="s">
        <v>1385</v>
      </c>
      <c r="E32" s="144" t="s">
        <v>1383</v>
      </c>
      <c r="F32" s="144"/>
      <c r="G32" s="144"/>
      <c r="H32" s="144"/>
      <c r="I32" s="133"/>
      <c r="J32" s="134"/>
    </row>
    <row r="33" spans="2:10" x14ac:dyDescent="0.25">
      <c r="B33" s="132"/>
      <c r="C33" s="133"/>
      <c r="I33" s="133"/>
      <c r="J33" s="134"/>
    </row>
    <row r="34" spans="2:10" x14ac:dyDescent="0.25">
      <c r="B34" s="132"/>
      <c r="C34" s="133"/>
      <c r="D34" s="143" t="s">
        <v>1386</v>
      </c>
      <c r="E34" s="144" t="s">
        <v>1383</v>
      </c>
      <c r="F34" s="144"/>
      <c r="G34" s="144"/>
      <c r="H34" s="144"/>
      <c r="I34" s="133"/>
      <c r="J34" s="134"/>
    </row>
    <row r="35" spans="2:10" x14ac:dyDescent="0.25">
      <c r="B35" s="132"/>
      <c r="C35" s="133"/>
      <c r="D35" s="133"/>
      <c r="E35" s="133"/>
      <c r="F35" s="133"/>
      <c r="G35" s="133"/>
      <c r="H35" s="133"/>
      <c r="I35" s="133"/>
      <c r="J35" s="134"/>
    </row>
    <row r="36" spans="2:10" x14ac:dyDescent="0.25">
      <c r="B36" s="132"/>
      <c r="C36" s="133"/>
      <c r="D36" s="149"/>
      <c r="E36" s="150"/>
      <c r="F36" s="150"/>
      <c r="G36" s="150"/>
      <c r="H36" s="150"/>
      <c r="I36" s="133"/>
      <c r="J36" s="134"/>
    </row>
    <row r="37" spans="2:10" x14ac:dyDescent="0.25">
      <c r="B37" s="132"/>
      <c r="C37" s="133"/>
      <c r="D37" s="133"/>
      <c r="E37" s="133"/>
      <c r="F37" s="142"/>
      <c r="G37" s="133"/>
      <c r="H37" s="133"/>
      <c r="I37" s="133"/>
      <c r="J37" s="134"/>
    </row>
    <row r="38" spans="2:10" x14ac:dyDescent="0.25">
      <c r="B38" s="132"/>
      <c r="C38" s="133"/>
      <c r="D38" s="151" t="s">
        <v>1387</v>
      </c>
      <c r="E38" s="150"/>
      <c r="F38" s="150"/>
      <c r="G38" s="150"/>
      <c r="H38" s="150"/>
      <c r="I38" s="133"/>
      <c r="J38" s="134"/>
    </row>
    <row r="39" spans="2:10" x14ac:dyDescent="0.25">
      <c r="B39" s="132"/>
      <c r="C39" s="133"/>
      <c r="I39" s="133"/>
      <c r="J39" s="134"/>
    </row>
    <row r="40" spans="2:10" x14ac:dyDescent="0.25">
      <c r="B40" s="132"/>
      <c r="C40" s="133"/>
      <c r="D40" s="146"/>
      <c r="E40" s="147"/>
      <c r="F40" s="147"/>
      <c r="G40" s="147"/>
      <c r="H40" s="147"/>
      <c r="I40" s="133"/>
      <c r="J40" s="134"/>
    </row>
    <row r="41" spans="2:10" x14ac:dyDescent="0.25">
      <c r="B41" s="132"/>
      <c r="C41" s="133"/>
      <c r="D41" s="133"/>
      <c r="E41" s="148"/>
      <c r="F41" s="148"/>
      <c r="G41" s="148"/>
      <c r="H41" s="148"/>
      <c r="I41" s="133"/>
      <c r="J41" s="134"/>
    </row>
    <row r="42" spans="2:10" x14ac:dyDescent="0.25">
      <c r="B42" s="132"/>
      <c r="C42" s="133"/>
      <c r="D42" s="146"/>
      <c r="E42" s="147"/>
      <c r="F42" s="147"/>
      <c r="G42" s="147"/>
      <c r="H42" s="147"/>
      <c r="I42" s="133"/>
      <c r="J42" s="134"/>
    </row>
    <row r="43" spans="2:10" ht="15.75" thickBot="1" x14ac:dyDescent="0.3">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0BF4A6E6-5208-4FD3-8E1A-68F501C0636D}"/>
    <hyperlink ref="D26:H26" location="'B1. HTT Mortgage Assets'!A1" display="Worksheet B1: HTT Mortgage Assets" xr:uid="{E3229B0D-5F18-4138-A493-980C54CA6A39}"/>
    <hyperlink ref="D32:H32" location="'C. HTT Harmonised Glossary'!A1" display="Worksheet C: HTT Harmonised Glossary" xr:uid="{FC6E25ED-268F-4E22-A27B-D369F1BA6B7B}"/>
    <hyperlink ref="D34:H34" location="Disclaimer!A1" display="Disclaimer" xr:uid="{AE801893-CCE3-4B72-B1A9-1291B2FEA04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68E6-4B71-4F77-BA92-A8315083CB53}">
  <sheetPr>
    <tabColor theme="5" tint="-0.249977111117893"/>
  </sheetPr>
  <dimension ref="A1:G413"/>
  <sheetViews>
    <sheetView view="pageBreakPreview" zoomScale="60" zoomScaleNormal="85" workbookViewId="0"/>
  </sheetViews>
  <sheetFormatPr defaultRowHeight="15" outlineLevelRow="1" x14ac:dyDescent="0.2"/>
  <cols>
    <col min="1" max="1" width="17.140625" style="163" customWidth="1"/>
    <col min="2" max="2" width="60.7109375" style="163" customWidth="1"/>
    <col min="3" max="3" width="39.140625" style="163" bestFit="1" customWidth="1"/>
    <col min="4" max="4" width="35.140625" style="163" bestFit="1" customWidth="1"/>
    <col min="5" max="5" width="13.140625" style="163" customWidth="1"/>
    <col min="6" max="6" width="41.7109375" style="163" customWidth="1"/>
    <col min="7" max="7" width="41.7109375" style="156" customWidth="1"/>
    <col min="8" max="16384" width="9.140625" style="158"/>
  </cols>
  <sheetData>
    <row r="1" spans="1:7" ht="31.5" x14ac:dyDescent="0.2">
      <c r="A1" s="155" t="s">
        <v>1388</v>
      </c>
      <c r="B1" s="155"/>
      <c r="C1" s="156"/>
      <c r="D1" s="156"/>
      <c r="E1" s="156"/>
      <c r="F1" s="157" t="s">
        <v>1389</v>
      </c>
    </row>
    <row r="2" spans="1:7" ht="13.5" thickBot="1" x14ac:dyDescent="0.25">
      <c r="A2" s="156"/>
      <c r="B2" s="159"/>
      <c r="C2" s="159"/>
      <c r="D2" s="156"/>
      <c r="E2" s="156"/>
      <c r="F2" s="156"/>
    </row>
    <row r="3" spans="1:7" ht="19.5" thickBot="1" x14ac:dyDescent="0.25">
      <c r="A3" s="160"/>
      <c r="B3" s="161" t="s">
        <v>0</v>
      </c>
      <c r="C3" s="162" t="s">
        <v>1390</v>
      </c>
      <c r="D3" s="160"/>
      <c r="E3" s="160"/>
      <c r="F3" s="156"/>
      <c r="G3" s="160"/>
    </row>
    <row r="4" spans="1:7" ht="15.75" thickBot="1" x14ac:dyDescent="0.25"/>
    <row r="5" spans="1:7" ht="18.75" x14ac:dyDescent="0.2">
      <c r="A5" s="164"/>
      <c r="B5" s="165" t="s">
        <v>2</v>
      </c>
      <c r="C5" s="164"/>
      <c r="E5" s="166"/>
      <c r="F5" s="166"/>
    </row>
    <row r="6" spans="1:7" x14ac:dyDescent="0.2">
      <c r="B6" s="167" t="s">
        <v>3</v>
      </c>
      <c r="C6" s="166"/>
      <c r="D6" s="166"/>
    </row>
    <row r="7" spans="1:7" x14ac:dyDescent="0.2">
      <c r="B7" s="168" t="s">
        <v>1391</v>
      </c>
      <c r="C7" s="166"/>
      <c r="D7" s="166"/>
    </row>
    <row r="8" spans="1:7" x14ac:dyDescent="0.2">
      <c r="B8" s="168" t="s">
        <v>4</v>
      </c>
      <c r="C8" s="166"/>
      <c r="D8" s="166"/>
      <c r="F8" s="163" t="s">
        <v>1392</v>
      </c>
    </row>
    <row r="9" spans="1:7" x14ac:dyDescent="0.2">
      <c r="B9" s="167" t="s">
        <v>1393</v>
      </c>
    </row>
    <row r="10" spans="1:7" x14ac:dyDescent="0.2">
      <c r="B10" s="167" t="s">
        <v>362</v>
      </c>
    </row>
    <row r="11" spans="1:7" ht="15.75" thickBot="1" x14ac:dyDescent="0.25">
      <c r="B11" s="169" t="s">
        <v>371</v>
      </c>
    </row>
    <row r="12" spans="1:7" x14ac:dyDescent="0.2">
      <c r="B12" s="170"/>
    </row>
    <row r="13" spans="1:7" ht="18.75" x14ac:dyDescent="0.2">
      <c r="A13" s="171" t="s">
        <v>6</v>
      </c>
      <c r="B13" s="171" t="s">
        <v>3</v>
      </c>
      <c r="C13" s="172"/>
      <c r="D13" s="172"/>
      <c r="E13" s="172"/>
      <c r="F13" s="172"/>
      <c r="G13" s="173"/>
    </row>
    <row r="14" spans="1:7" x14ac:dyDescent="0.2">
      <c r="A14" s="163" t="s">
        <v>1394</v>
      </c>
      <c r="B14" s="174" t="s">
        <v>7</v>
      </c>
      <c r="C14" s="163" t="s">
        <v>8</v>
      </c>
      <c r="E14" s="166"/>
      <c r="F14" s="166"/>
    </row>
    <row r="15" spans="1:7" x14ac:dyDescent="0.2">
      <c r="A15" s="163" t="s">
        <v>9</v>
      </c>
      <c r="B15" s="174" t="s">
        <v>10</v>
      </c>
      <c r="C15" s="163" t="s">
        <v>11</v>
      </c>
      <c r="E15" s="166"/>
      <c r="F15" s="166"/>
    </row>
    <row r="16" spans="1:7" ht="30" x14ac:dyDescent="0.2">
      <c r="A16" s="163" t="s">
        <v>1395</v>
      </c>
      <c r="B16" s="174" t="s">
        <v>12</v>
      </c>
      <c r="C16" s="163" t="s">
        <v>13</v>
      </c>
      <c r="E16" s="166"/>
      <c r="F16" s="166"/>
    </row>
    <row r="17" spans="1:7" x14ac:dyDescent="0.2">
      <c r="A17" s="163" t="s">
        <v>14</v>
      </c>
      <c r="B17" s="174" t="s">
        <v>15</v>
      </c>
      <c r="C17" s="175">
        <v>44620</v>
      </c>
      <c r="E17" s="166"/>
      <c r="F17" s="166"/>
    </row>
    <row r="18" spans="1:7" x14ac:dyDescent="0.2">
      <c r="A18" s="163" t="s">
        <v>16</v>
      </c>
      <c r="B18" s="176" t="s">
        <v>1396</v>
      </c>
      <c r="E18" s="166"/>
      <c r="F18" s="166"/>
    </row>
    <row r="19" spans="1:7" x14ac:dyDescent="0.2">
      <c r="A19" s="163" t="s">
        <v>17</v>
      </c>
      <c r="B19" s="176" t="s">
        <v>1397</v>
      </c>
      <c r="E19" s="166"/>
      <c r="F19" s="166"/>
    </row>
    <row r="20" spans="1:7" x14ac:dyDescent="0.2">
      <c r="A20" s="163" t="s">
        <v>1398</v>
      </c>
      <c r="B20" s="176"/>
      <c r="E20" s="166"/>
      <c r="F20" s="166"/>
    </row>
    <row r="21" spans="1:7" x14ac:dyDescent="0.2">
      <c r="A21" s="163" t="s">
        <v>18</v>
      </c>
      <c r="B21" s="176"/>
      <c r="E21" s="166"/>
      <c r="F21" s="166"/>
    </row>
    <row r="22" spans="1:7" x14ac:dyDescent="0.2">
      <c r="A22" s="163" t="s">
        <v>19</v>
      </c>
      <c r="B22" s="176"/>
      <c r="E22" s="166"/>
      <c r="F22" s="166"/>
    </row>
    <row r="23" spans="1:7" x14ac:dyDescent="0.2">
      <c r="A23" s="163" t="s">
        <v>1399</v>
      </c>
      <c r="B23" s="176"/>
      <c r="E23" s="166"/>
      <c r="F23" s="166"/>
    </row>
    <row r="24" spans="1:7" x14ac:dyDescent="0.2">
      <c r="A24" s="163" t="s">
        <v>1400</v>
      </c>
      <c r="B24" s="176"/>
      <c r="E24" s="166"/>
      <c r="F24" s="166"/>
    </row>
    <row r="25" spans="1:7" x14ac:dyDescent="0.2">
      <c r="A25" s="163" t="s">
        <v>1401</v>
      </c>
      <c r="B25" s="176"/>
      <c r="E25" s="166"/>
      <c r="F25" s="166"/>
    </row>
    <row r="26" spans="1:7" ht="18.75" x14ac:dyDescent="0.2">
      <c r="A26" s="172"/>
      <c r="B26" s="171" t="s">
        <v>1391</v>
      </c>
      <c r="C26" s="172"/>
      <c r="D26" s="172"/>
      <c r="E26" s="172"/>
      <c r="F26" s="172"/>
      <c r="G26" s="173"/>
    </row>
    <row r="27" spans="1:7" x14ac:dyDescent="0.2">
      <c r="A27" s="163" t="s">
        <v>20</v>
      </c>
      <c r="B27" s="177" t="s">
        <v>21</v>
      </c>
      <c r="C27" s="163" t="s">
        <v>22</v>
      </c>
      <c r="D27" s="178"/>
      <c r="E27" s="178"/>
      <c r="F27" s="178"/>
    </row>
    <row r="28" spans="1:7" x14ac:dyDescent="0.2">
      <c r="A28" s="163" t="s">
        <v>23</v>
      </c>
      <c r="B28" s="177" t="s">
        <v>24</v>
      </c>
      <c r="C28" s="163" t="s">
        <v>22</v>
      </c>
      <c r="D28" s="178"/>
      <c r="E28" s="178"/>
      <c r="F28" s="178"/>
    </row>
    <row r="29" spans="1:7" x14ac:dyDescent="0.2">
      <c r="A29" s="163" t="s">
        <v>1402</v>
      </c>
      <c r="B29" s="177" t="s">
        <v>25</v>
      </c>
      <c r="C29" s="163" t="s">
        <v>26</v>
      </c>
      <c r="E29" s="178"/>
      <c r="F29" s="178"/>
    </row>
    <row r="30" spans="1:7" x14ac:dyDescent="0.2">
      <c r="A30" s="163" t="s">
        <v>27</v>
      </c>
      <c r="B30" s="177"/>
      <c r="E30" s="178"/>
      <c r="F30" s="178"/>
    </row>
    <row r="31" spans="1:7" x14ac:dyDescent="0.2">
      <c r="A31" s="163" t="s">
        <v>28</v>
      </c>
      <c r="B31" s="177"/>
      <c r="E31" s="178"/>
      <c r="F31" s="178"/>
    </row>
    <row r="32" spans="1:7" x14ac:dyDescent="0.2">
      <c r="A32" s="163" t="s">
        <v>29</v>
      </c>
      <c r="B32" s="177"/>
      <c r="E32" s="178"/>
      <c r="F32" s="178"/>
    </row>
    <row r="33" spans="1:7" x14ac:dyDescent="0.2">
      <c r="A33" s="163" t="s">
        <v>30</v>
      </c>
      <c r="B33" s="177"/>
      <c r="E33" s="178"/>
      <c r="F33" s="178"/>
    </row>
    <row r="34" spans="1:7" x14ac:dyDescent="0.2">
      <c r="A34" s="163" t="s">
        <v>31</v>
      </c>
      <c r="B34" s="177"/>
      <c r="E34" s="178"/>
      <c r="F34" s="178"/>
    </row>
    <row r="35" spans="1:7" x14ac:dyDescent="0.2">
      <c r="A35" s="163" t="s">
        <v>1403</v>
      </c>
      <c r="B35" s="179"/>
      <c r="E35" s="178"/>
      <c r="F35" s="178"/>
    </row>
    <row r="36" spans="1:7" ht="18.75" x14ac:dyDescent="0.2">
      <c r="A36" s="171"/>
      <c r="B36" s="171" t="s">
        <v>4</v>
      </c>
      <c r="C36" s="171"/>
      <c r="D36" s="172"/>
      <c r="E36" s="172"/>
      <c r="F36" s="172"/>
      <c r="G36" s="173"/>
    </row>
    <row r="37" spans="1:7" x14ac:dyDescent="0.2">
      <c r="A37" s="180"/>
      <c r="B37" s="181" t="s">
        <v>32</v>
      </c>
      <c r="C37" s="180" t="s">
        <v>33</v>
      </c>
      <c r="D37" s="182"/>
      <c r="E37" s="182"/>
      <c r="F37" s="182"/>
      <c r="G37" s="183"/>
    </row>
    <row r="38" spans="1:7" x14ac:dyDescent="0.2">
      <c r="A38" s="163" t="s">
        <v>34</v>
      </c>
      <c r="B38" s="178" t="s">
        <v>1404</v>
      </c>
      <c r="C38" s="184">
        <v>15249.377037390401</v>
      </c>
      <c r="F38" s="178"/>
    </row>
    <row r="39" spans="1:7" x14ac:dyDescent="0.2">
      <c r="A39" s="163" t="s">
        <v>35</v>
      </c>
      <c r="B39" s="178" t="s">
        <v>36</v>
      </c>
      <c r="C39" s="184">
        <v>11500</v>
      </c>
      <c r="F39" s="178"/>
    </row>
    <row r="40" spans="1:7" x14ac:dyDescent="0.2">
      <c r="A40" s="163" t="s">
        <v>37</v>
      </c>
      <c r="B40" s="185" t="s">
        <v>38</v>
      </c>
      <c r="C40" s="184">
        <v>16516.701616989401</v>
      </c>
      <c r="F40" s="178"/>
    </row>
    <row r="41" spans="1:7" x14ac:dyDescent="0.2">
      <c r="A41" s="163" t="s">
        <v>39</v>
      </c>
      <c r="B41" s="185" t="s">
        <v>40</v>
      </c>
      <c r="C41" s="184">
        <v>11403.7525027752</v>
      </c>
      <c r="F41" s="178"/>
    </row>
    <row r="42" spans="1:7" x14ac:dyDescent="0.2">
      <c r="A42" s="163" t="s">
        <v>41</v>
      </c>
      <c r="B42" s="185"/>
      <c r="C42" s="184"/>
      <c r="F42" s="178"/>
    </row>
    <row r="43" spans="1:7" x14ac:dyDescent="0.2">
      <c r="A43" s="186" t="s">
        <v>1405</v>
      </c>
      <c r="B43" s="178"/>
      <c r="F43" s="178"/>
    </row>
    <row r="44" spans="1:7" x14ac:dyDescent="0.2">
      <c r="A44" s="180"/>
      <c r="B44" s="181" t="s">
        <v>1406</v>
      </c>
      <c r="C44" s="187" t="s">
        <v>42</v>
      </c>
      <c r="D44" s="180" t="s">
        <v>43</v>
      </c>
      <c r="E44" s="182"/>
      <c r="F44" s="183" t="s">
        <v>44</v>
      </c>
      <c r="G44" s="183" t="s">
        <v>45</v>
      </c>
    </row>
    <row r="45" spans="1:7" x14ac:dyDescent="0.2">
      <c r="A45" s="163" t="s">
        <v>46</v>
      </c>
      <c r="B45" s="178" t="s">
        <v>47</v>
      </c>
      <c r="C45" s="188">
        <v>0.05</v>
      </c>
      <c r="D45" s="188">
        <v>0.32603278586003498</v>
      </c>
      <c r="E45" s="188"/>
      <c r="F45" s="188">
        <v>0.05</v>
      </c>
      <c r="G45" s="188" t="s">
        <v>48</v>
      </c>
    </row>
    <row r="46" spans="1:7" x14ac:dyDescent="0.2">
      <c r="A46" s="163" t="s">
        <v>49</v>
      </c>
      <c r="B46" s="176" t="s">
        <v>1407</v>
      </c>
      <c r="C46" s="188">
        <v>0</v>
      </c>
      <c r="D46" s="188">
        <v>1.5264494743615</v>
      </c>
      <c r="E46" s="188"/>
      <c r="F46" s="188">
        <v>0</v>
      </c>
      <c r="G46" s="188">
        <v>0</v>
      </c>
    </row>
    <row r="47" spans="1:7" x14ac:dyDescent="0.2">
      <c r="A47" s="163" t="s">
        <v>50</v>
      </c>
      <c r="B47" s="176" t="s">
        <v>1408</v>
      </c>
      <c r="C47" s="188">
        <v>0</v>
      </c>
      <c r="D47" s="188">
        <v>0.44835672406691901</v>
      </c>
      <c r="E47" s="188"/>
      <c r="F47" s="188">
        <v>0</v>
      </c>
      <c r="G47" s="188">
        <v>0</v>
      </c>
    </row>
    <row r="48" spans="1:7" x14ac:dyDescent="0.2">
      <c r="A48" s="163" t="s">
        <v>51</v>
      </c>
      <c r="B48" s="176"/>
      <c r="C48" s="189"/>
      <c r="D48" s="189"/>
      <c r="E48" s="189"/>
      <c r="F48" s="189"/>
      <c r="G48" s="189"/>
    </row>
    <row r="49" spans="1:7" x14ac:dyDescent="0.2">
      <c r="A49" s="163" t="s">
        <v>52</v>
      </c>
      <c r="B49" s="176"/>
      <c r="C49" s="189"/>
      <c r="D49" s="189"/>
      <c r="E49" s="189"/>
      <c r="F49" s="189"/>
      <c r="G49" s="189"/>
    </row>
    <row r="50" spans="1:7" x14ac:dyDescent="0.2">
      <c r="A50" s="163" t="s">
        <v>1409</v>
      </c>
      <c r="B50" s="176"/>
      <c r="C50" s="189"/>
      <c r="D50" s="189"/>
      <c r="E50" s="189"/>
      <c r="F50" s="189"/>
      <c r="G50" s="189"/>
    </row>
    <row r="51" spans="1:7" x14ac:dyDescent="0.2">
      <c r="A51" s="163" t="s">
        <v>1410</v>
      </c>
      <c r="B51" s="176"/>
      <c r="C51" s="189"/>
      <c r="D51" s="189"/>
      <c r="E51" s="189"/>
      <c r="F51" s="189"/>
      <c r="G51" s="189"/>
    </row>
    <row r="52" spans="1:7" x14ac:dyDescent="0.2">
      <c r="A52" s="180"/>
      <c r="B52" s="181" t="s">
        <v>1411</v>
      </c>
      <c r="C52" s="180" t="s">
        <v>53</v>
      </c>
      <c r="D52" s="180"/>
      <c r="E52" s="182"/>
      <c r="F52" s="183" t="s">
        <v>287</v>
      </c>
      <c r="G52" s="183"/>
    </row>
    <row r="53" spans="1:7" x14ac:dyDescent="0.2">
      <c r="A53" s="163" t="s">
        <v>54</v>
      </c>
      <c r="B53" s="178" t="s">
        <v>55</v>
      </c>
      <c r="C53" s="184">
        <v>15249.377037390401</v>
      </c>
      <c r="E53" s="190"/>
      <c r="F53" s="191">
        <f>IF($C$58=0,"",IF(C53="[for completion]","",C53/$C$58))</f>
        <v>0.99403554309333253</v>
      </c>
      <c r="G53" s="192"/>
    </row>
    <row r="54" spans="1:7" x14ac:dyDescent="0.2">
      <c r="A54" s="163" t="s">
        <v>56</v>
      </c>
      <c r="B54" s="178" t="s">
        <v>57</v>
      </c>
      <c r="C54" s="184" t="s">
        <v>58</v>
      </c>
      <c r="E54" s="190"/>
      <c r="F54" s="191" t="e">
        <f t="shared" ref="F54:F56" si="0">IF($C$58=0,"",IF(C54="[for completion]","",C54/$C$58))</f>
        <v>#VALUE!</v>
      </c>
      <c r="G54" s="192"/>
    </row>
    <row r="55" spans="1:7" x14ac:dyDescent="0.2">
      <c r="A55" s="163" t="s">
        <v>60</v>
      </c>
      <c r="B55" s="178" t="s">
        <v>61</v>
      </c>
      <c r="C55" s="184" t="s">
        <v>58</v>
      </c>
      <c r="E55" s="190"/>
      <c r="F55" s="191" t="e">
        <f t="shared" si="0"/>
        <v>#VALUE!</v>
      </c>
      <c r="G55" s="192"/>
    </row>
    <row r="56" spans="1:7" x14ac:dyDescent="0.2">
      <c r="A56" s="163" t="s">
        <v>62</v>
      </c>
      <c r="B56" s="178" t="s">
        <v>63</v>
      </c>
      <c r="C56" s="184">
        <v>91.5</v>
      </c>
      <c r="E56" s="190"/>
      <c r="F56" s="191">
        <f t="shared" si="0"/>
        <v>5.9644569066674979E-3</v>
      </c>
      <c r="G56" s="192"/>
    </row>
    <row r="57" spans="1:7" x14ac:dyDescent="0.2">
      <c r="A57" s="163" t="s">
        <v>64</v>
      </c>
      <c r="B57" s="163" t="s">
        <v>65</v>
      </c>
      <c r="C57" s="184">
        <v>0</v>
      </c>
      <c r="E57" s="190"/>
      <c r="F57" s="191">
        <f>IF($C$58=0,"",IF(C57="[for completion]","",C57/$C$58))</f>
        <v>0</v>
      </c>
      <c r="G57" s="192"/>
    </row>
    <row r="58" spans="1:7" x14ac:dyDescent="0.2">
      <c r="A58" s="163" t="s">
        <v>66</v>
      </c>
      <c r="B58" s="193" t="s">
        <v>67</v>
      </c>
      <c r="C58" s="194">
        <f>SUM(C53:C57)</f>
        <v>15340.877037390401</v>
      </c>
      <c r="D58" s="190"/>
      <c r="E58" s="190"/>
      <c r="F58" s="195" t="e">
        <f>SUM(F53:F57)</f>
        <v>#VALUE!</v>
      </c>
      <c r="G58" s="192"/>
    </row>
    <row r="59" spans="1:7" x14ac:dyDescent="0.2">
      <c r="A59" s="163" t="s">
        <v>68</v>
      </c>
      <c r="B59" s="196" t="s">
        <v>171</v>
      </c>
      <c r="C59" s="184"/>
      <c r="E59" s="190"/>
      <c r="F59" s="191">
        <f t="shared" ref="F59:F64" si="1">IF($C$58=0,"",IF(C59="[for completion]","",C59/$C$58))</f>
        <v>0</v>
      </c>
      <c r="G59" s="192"/>
    </row>
    <row r="60" spans="1:7" x14ac:dyDescent="0.2">
      <c r="A60" s="163" t="s">
        <v>69</v>
      </c>
      <c r="B60" s="196" t="s">
        <v>171</v>
      </c>
      <c r="C60" s="184"/>
      <c r="E60" s="190"/>
      <c r="F60" s="191">
        <f t="shared" si="1"/>
        <v>0</v>
      </c>
      <c r="G60" s="192"/>
    </row>
    <row r="61" spans="1:7" x14ac:dyDescent="0.2">
      <c r="A61" s="163" t="s">
        <v>70</v>
      </c>
      <c r="B61" s="196" t="s">
        <v>171</v>
      </c>
      <c r="C61" s="184"/>
      <c r="E61" s="190"/>
      <c r="F61" s="191">
        <f t="shared" si="1"/>
        <v>0</v>
      </c>
      <c r="G61" s="192"/>
    </row>
    <row r="62" spans="1:7" x14ac:dyDescent="0.2">
      <c r="A62" s="163" t="s">
        <v>71</v>
      </c>
      <c r="B62" s="196" t="s">
        <v>171</v>
      </c>
      <c r="C62" s="184"/>
      <c r="E62" s="190"/>
      <c r="F62" s="191">
        <f t="shared" si="1"/>
        <v>0</v>
      </c>
      <c r="G62" s="192"/>
    </row>
    <row r="63" spans="1:7" x14ac:dyDescent="0.2">
      <c r="A63" s="163" t="s">
        <v>72</v>
      </c>
      <c r="B63" s="196" t="s">
        <v>171</v>
      </c>
      <c r="C63" s="184"/>
      <c r="E63" s="190"/>
      <c r="F63" s="191">
        <f t="shared" si="1"/>
        <v>0</v>
      </c>
      <c r="G63" s="192"/>
    </row>
    <row r="64" spans="1:7" x14ac:dyDescent="0.2">
      <c r="A64" s="163" t="s">
        <v>73</v>
      </c>
      <c r="B64" s="196" t="s">
        <v>171</v>
      </c>
      <c r="C64" s="197"/>
      <c r="D64" s="186"/>
      <c r="E64" s="186"/>
      <c r="F64" s="191">
        <f t="shared" si="1"/>
        <v>0</v>
      </c>
      <c r="G64" s="198"/>
    </row>
    <row r="65" spans="1:7" x14ac:dyDescent="0.2">
      <c r="A65" s="180"/>
      <c r="B65" s="181" t="s">
        <v>74</v>
      </c>
      <c r="C65" s="187" t="s">
        <v>75</v>
      </c>
      <c r="D65" s="187" t="s">
        <v>76</v>
      </c>
      <c r="E65" s="182"/>
      <c r="F65" s="183" t="s">
        <v>77</v>
      </c>
      <c r="G65" s="199" t="s">
        <v>78</v>
      </c>
    </row>
    <row r="66" spans="1:7" x14ac:dyDescent="0.2">
      <c r="A66" s="163" t="s">
        <v>79</v>
      </c>
      <c r="B66" s="178" t="s">
        <v>1412</v>
      </c>
      <c r="C66" s="184">
        <v>7.76499797585564</v>
      </c>
      <c r="D66" s="184" t="s">
        <v>48</v>
      </c>
      <c r="E66" s="174"/>
      <c r="F66" s="200"/>
      <c r="G66" s="201"/>
    </row>
    <row r="67" spans="1:7" x14ac:dyDescent="0.2">
      <c r="B67" s="178"/>
      <c r="E67" s="174"/>
      <c r="F67" s="200"/>
      <c r="G67" s="201"/>
    </row>
    <row r="68" spans="1:7" x14ac:dyDescent="0.2">
      <c r="B68" s="178" t="s">
        <v>81</v>
      </c>
      <c r="C68" s="174"/>
      <c r="D68" s="174"/>
      <c r="E68" s="174"/>
      <c r="F68" s="201"/>
      <c r="G68" s="201"/>
    </row>
    <row r="69" spans="1:7" x14ac:dyDescent="0.2">
      <c r="B69" s="178" t="s">
        <v>82</v>
      </c>
      <c r="E69" s="174"/>
      <c r="F69" s="201"/>
      <c r="G69" s="201"/>
    </row>
    <row r="70" spans="1:7" x14ac:dyDescent="0.2">
      <c r="A70" s="163" t="s">
        <v>83</v>
      </c>
      <c r="B70" s="202" t="s">
        <v>112</v>
      </c>
      <c r="C70" s="184">
        <v>322.98117531999901</v>
      </c>
      <c r="D70" s="184" t="s">
        <v>48</v>
      </c>
      <c r="E70" s="202"/>
      <c r="F70" s="192">
        <f t="shared" ref="F70:F76" si="2">IF($C$77=0,"",IF(C70="[for completion]","",C70/$C$77))</f>
        <v>2.1179958665070869E-2</v>
      </c>
      <c r="G70" s="191" t="str">
        <f>IF($D$77=0,"",IF(D70="[Mark as ND1 if not relevant]","",D70/$D$77))</f>
        <v/>
      </c>
    </row>
    <row r="71" spans="1:7" x14ac:dyDescent="0.2">
      <c r="A71" s="163" t="s">
        <v>84</v>
      </c>
      <c r="B71" s="202" t="s">
        <v>114</v>
      </c>
      <c r="C71" s="184">
        <v>456.69721449999997</v>
      </c>
      <c r="D71" s="184" t="s">
        <v>48</v>
      </c>
      <c r="E71" s="202"/>
      <c r="F71" s="192">
        <f t="shared" si="2"/>
        <v>2.9948581727648634E-2</v>
      </c>
      <c r="G71" s="191" t="str">
        <f t="shared" ref="G71:G76" si="3">IF($D$77=0,"",IF(D71="[Mark as ND1 if not relevant]","",D71/$D$77))</f>
        <v/>
      </c>
    </row>
    <row r="72" spans="1:7" x14ac:dyDescent="0.2">
      <c r="A72" s="163" t="s">
        <v>85</v>
      </c>
      <c r="B72" s="202" t="s">
        <v>116</v>
      </c>
      <c r="C72" s="184">
        <v>609.059629919999</v>
      </c>
      <c r="D72" s="184" t="s">
        <v>48</v>
      </c>
      <c r="E72" s="202"/>
      <c r="F72" s="192">
        <f t="shared" si="2"/>
        <v>3.9939967936175193E-2</v>
      </c>
      <c r="G72" s="191" t="str">
        <f t="shared" si="3"/>
        <v/>
      </c>
    </row>
    <row r="73" spans="1:7" x14ac:dyDescent="0.2">
      <c r="A73" s="163" t="s">
        <v>86</v>
      </c>
      <c r="B73" s="202" t="s">
        <v>118</v>
      </c>
      <c r="C73" s="184">
        <v>1053.26826392</v>
      </c>
      <c r="D73" s="184" t="s">
        <v>48</v>
      </c>
      <c r="E73" s="202"/>
      <c r="F73" s="192">
        <f t="shared" si="2"/>
        <v>6.9069592897958679E-2</v>
      </c>
      <c r="G73" s="191" t="str">
        <f t="shared" si="3"/>
        <v/>
      </c>
    </row>
    <row r="74" spans="1:7" x14ac:dyDescent="0.2">
      <c r="A74" s="163" t="s">
        <v>87</v>
      </c>
      <c r="B74" s="202" t="s">
        <v>120</v>
      </c>
      <c r="C74" s="184">
        <v>971.36904617999596</v>
      </c>
      <c r="D74" s="184" t="s">
        <v>48</v>
      </c>
      <c r="E74" s="202"/>
      <c r="F74" s="192">
        <f t="shared" si="2"/>
        <v>6.3698932998921792E-2</v>
      </c>
      <c r="G74" s="191" t="str">
        <f t="shared" si="3"/>
        <v/>
      </c>
    </row>
    <row r="75" spans="1:7" x14ac:dyDescent="0.2">
      <c r="A75" s="163" t="s">
        <v>88</v>
      </c>
      <c r="B75" s="202" t="s">
        <v>122</v>
      </c>
      <c r="C75" s="184">
        <v>7707.8749147299204</v>
      </c>
      <c r="D75" s="184" t="s">
        <v>48</v>
      </c>
      <c r="E75" s="202"/>
      <c r="F75" s="192">
        <f t="shared" si="2"/>
        <v>0.50545506848122412</v>
      </c>
      <c r="G75" s="191" t="str">
        <f t="shared" si="3"/>
        <v/>
      </c>
    </row>
    <row r="76" spans="1:7" x14ac:dyDescent="0.2">
      <c r="A76" s="163" t="s">
        <v>89</v>
      </c>
      <c r="B76" s="202" t="s">
        <v>124</v>
      </c>
      <c r="C76" s="184">
        <v>4128.1267928199904</v>
      </c>
      <c r="D76" s="184" t="s">
        <v>48</v>
      </c>
      <c r="E76" s="202"/>
      <c r="F76" s="192">
        <f t="shared" si="2"/>
        <v>0.27070789729300077</v>
      </c>
      <c r="G76" s="191" t="str">
        <f t="shared" si="3"/>
        <v/>
      </c>
    </row>
    <row r="77" spans="1:7" x14ac:dyDescent="0.2">
      <c r="A77" s="163" t="s">
        <v>90</v>
      </c>
      <c r="B77" s="203" t="s">
        <v>67</v>
      </c>
      <c r="C77" s="194">
        <f>SUM(C70:C76)</f>
        <v>15249.377037389904</v>
      </c>
      <c r="D77" s="194">
        <f>SUM(D70:D76)</f>
        <v>0</v>
      </c>
      <c r="E77" s="178"/>
      <c r="F77" s="204">
        <f>SUM(F70:F76)</f>
        <v>1</v>
      </c>
      <c r="G77" s="195">
        <f>SUM(G70:G76)</f>
        <v>0</v>
      </c>
    </row>
    <row r="78" spans="1:7" x14ac:dyDescent="0.2">
      <c r="A78" s="163" t="s">
        <v>92</v>
      </c>
      <c r="B78" s="205" t="s">
        <v>93</v>
      </c>
      <c r="C78" s="194"/>
      <c r="D78" s="194"/>
      <c r="E78" s="178"/>
      <c r="F78" s="192">
        <f>IF($C$77=0,"",IF(C78="[for completion]","",C78/$C$77))</f>
        <v>0</v>
      </c>
      <c r="G78" s="191" t="str">
        <f t="shared" ref="G78:G87" si="4">IF($D$77=0,"",IF(D78="[for completion]","",D78/$D$77))</f>
        <v/>
      </c>
    </row>
    <row r="79" spans="1:7" x14ac:dyDescent="0.2">
      <c r="A79" s="163" t="s">
        <v>94</v>
      </c>
      <c r="B79" s="205" t="s">
        <v>95</v>
      </c>
      <c r="C79" s="194"/>
      <c r="D79" s="194"/>
      <c r="E79" s="178"/>
      <c r="F79" s="192">
        <f t="shared" ref="F79:F87" si="5">IF($C$77=0,"",IF(C79="[for completion]","",C79/$C$77))</f>
        <v>0</v>
      </c>
      <c r="G79" s="191" t="str">
        <f t="shared" si="4"/>
        <v/>
      </c>
    </row>
    <row r="80" spans="1:7" x14ac:dyDescent="0.2">
      <c r="A80" s="163" t="s">
        <v>96</v>
      </c>
      <c r="B80" s="205" t="s">
        <v>1413</v>
      </c>
      <c r="C80" s="194"/>
      <c r="D80" s="194"/>
      <c r="E80" s="178"/>
      <c r="F80" s="192">
        <f t="shared" si="5"/>
        <v>0</v>
      </c>
      <c r="G80" s="191" t="str">
        <f t="shared" si="4"/>
        <v/>
      </c>
    </row>
    <row r="81" spans="1:7" x14ac:dyDescent="0.2">
      <c r="A81" s="163" t="s">
        <v>97</v>
      </c>
      <c r="B81" s="205" t="s">
        <v>98</v>
      </c>
      <c r="C81" s="194"/>
      <c r="D81" s="194"/>
      <c r="E81" s="178"/>
      <c r="F81" s="192">
        <f t="shared" si="5"/>
        <v>0</v>
      </c>
      <c r="G81" s="191" t="str">
        <f t="shared" si="4"/>
        <v/>
      </c>
    </row>
    <row r="82" spans="1:7" x14ac:dyDescent="0.2">
      <c r="A82" s="163" t="s">
        <v>99</v>
      </c>
      <c r="B82" s="205" t="s">
        <v>1414</v>
      </c>
      <c r="C82" s="194"/>
      <c r="D82" s="194"/>
      <c r="E82" s="178"/>
      <c r="F82" s="192">
        <f t="shared" si="5"/>
        <v>0</v>
      </c>
      <c r="G82" s="191" t="str">
        <f t="shared" si="4"/>
        <v/>
      </c>
    </row>
    <row r="83" spans="1:7" x14ac:dyDescent="0.2">
      <c r="A83" s="163" t="s">
        <v>100</v>
      </c>
      <c r="B83" s="205"/>
      <c r="C83" s="190"/>
      <c r="D83" s="190"/>
      <c r="E83" s="178"/>
      <c r="F83" s="192"/>
      <c r="G83" s="192"/>
    </row>
    <row r="84" spans="1:7" x14ac:dyDescent="0.2">
      <c r="A84" s="163" t="s">
        <v>101</v>
      </c>
      <c r="B84" s="205"/>
      <c r="C84" s="190"/>
      <c r="D84" s="190"/>
      <c r="E84" s="178"/>
      <c r="F84" s="192"/>
      <c r="G84" s="192"/>
    </row>
    <row r="85" spans="1:7" x14ac:dyDescent="0.2">
      <c r="A85" s="163" t="s">
        <v>102</v>
      </c>
      <c r="B85" s="205"/>
      <c r="C85" s="190"/>
      <c r="D85" s="190"/>
      <c r="E85" s="178"/>
      <c r="F85" s="192"/>
      <c r="G85" s="192"/>
    </row>
    <row r="86" spans="1:7" x14ac:dyDescent="0.2">
      <c r="A86" s="163" t="s">
        <v>103</v>
      </c>
      <c r="B86" s="203"/>
      <c r="C86" s="190"/>
      <c r="D86" s="190"/>
      <c r="E86" s="178"/>
      <c r="F86" s="192">
        <f t="shared" si="5"/>
        <v>0</v>
      </c>
      <c r="G86" s="192" t="str">
        <f t="shared" si="4"/>
        <v/>
      </c>
    </row>
    <row r="87" spans="1:7" x14ac:dyDescent="0.2">
      <c r="A87" s="163" t="s">
        <v>1415</v>
      </c>
      <c r="B87" s="205"/>
      <c r="C87" s="190"/>
      <c r="D87" s="190"/>
      <c r="E87" s="178"/>
      <c r="F87" s="192">
        <f t="shared" si="5"/>
        <v>0</v>
      </c>
      <c r="G87" s="192" t="str">
        <f t="shared" si="4"/>
        <v/>
      </c>
    </row>
    <row r="88" spans="1:7" x14ac:dyDescent="0.2">
      <c r="A88" s="180"/>
      <c r="B88" s="181" t="s">
        <v>104</v>
      </c>
      <c r="C88" s="187" t="s">
        <v>105</v>
      </c>
      <c r="D88" s="187" t="s">
        <v>106</v>
      </c>
      <c r="E88" s="182"/>
      <c r="F88" s="183" t="s">
        <v>1416</v>
      </c>
      <c r="G88" s="180" t="s">
        <v>107</v>
      </c>
    </row>
    <row r="89" spans="1:7" x14ac:dyDescent="0.2">
      <c r="A89" s="163" t="s">
        <v>108</v>
      </c>
      <c r="B89" s="178" t="s">
        <v>80</v>
      </c>
      <c r="C89" s="184">
        <v>6.0682549136390698</v>
      </c>
      <c r="D89" s="184">
        <v>7.0682549136390698</v>
      </c>
      <c r="E89" s="174"/>
      <c r="F89" s="206"/>
      <c r="G89" s="207"/>
    </row>
    <row r="90" spans="1:7" x14ac:dyDescent="0.2">
      <c r="B90" s="178"/>
      <c r="C90" s="208"/>
      <c r="D90" s="208"/>
      <c r="E90" s="174"/>
      <c r="F90" s="206"/>
      <c r="G90" s="207"/>
    </row>
    <row r="91" spans="1:7" x14ac:dyDescent="0.2">
      <c r="B91" s="178" t="s">
        <v>109</v>
      </c>
      <c r="C91" s="209"/>
      <c r="D91" s="209"/>
      <c r="E91" s="174"/>
      <c r="F91" s="207"/>
      <c r="G91" s="207"/>
    </row>
    <row r="92" spans="1:7" x14ac:dyDescent="0.2">
      <c r="A92" s="163" t="s">
        <v>110</v>
      </c>
      <c r="B92" s="178" t="s">
        <v>82</v>
      </c>
      <c r="C92" s="208"/>
      <c r="D92" s="208"/>
      <c r="E92" s="174"/>
      <c r="F92" s="207"/>
      <c r="G92" s="207"/>
    </row>
    <row r="93" spans="1:7" x14ac:dyDescent="0.2">
      <c r="A93" s="163" t="s">
        <v>111</v>
      </c>
      <c r="B93" s="202" t="s">
        <v>112</v>
      </c>
      <c r="C93" s="184">
        <v>0</v>
      </c>
      <c r="D93" s="184">
        <v>0</v>
      </c>
      <c r="E93" s="202"/>
      <c r="F93" s="191">
        <f>IF($C$100=0,"",IF(C93="[for completion]","",IF(C93="","",C93/$C$100)))</f>
        <v>0</v>
      </c>
      <c r="G93" s="191">
        <f>IF($D$100=0,"",IF(D93="[Mark as ND1 if not relevant]","",IF(D93="","",D93/$D$100)))</f>
        <v>0</v>
      </c>
    </row>
    <row r="94" spans="1:7" x14ac:dyDescent="0.2">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2">
      <c r="A95" s="163" t="s">
        <v>115</v>
      </c>
      <c r="B95" s="202" t="s">
        <v>116</v>
      </c>
      <c r="C95" s="184">
        <v>0</v>
      </c>
      <c r="D95" s="184">
        <v>0</v>
      </c>
      <c r="E95" s="202"/>
      <c r="F95" s="191">
        <f t="shared" si="6"/>
        <v>0</v>
      </c>
      <c r="G95" s="191">
        <f t="shared" si="7"/>
        <v>0</v>
      </c>
    </row>
    <row r="96" spans="1:7" x14ac:dyDescent="0.2">
      <c r="A96" s="163" t="s">
        <v>117</v>
      </c>
      <c r="B96" s="202" t="s">
        <v>118</v>
      </c>
      <c r="C96" s="184">
        <v>2500</v>
      </c>
      <c r="D96" s="184">
        <v>0</v>
      </c>
      <c r="E96" s="202"/>
      <c r="F96" s="191">
        <f t="shared" si="6"/>
        <v>0.21739130434782608</v>
      </c>
      <c r="G96" s="191">
        <f t="shared" si="7"/>
        <v>0</v>
      </c>
    </row>
    <row r="97" spans="1:7" x14ac:dyDescent="0.2">
      <c r="A97" s="163" t="s">
        <v>119</v>
      </c>
      <c r="B97" s="202" t="s">
        <v>120</v>
      </c>
      <c r="C97" s="184">
        <v>0</v>
      </c>
      <c r="D97" s="184">
        <v>2500</v>
      </c>
      <c r="E97" s="202"/>
      <c r="F97" s="191">
        <f t="shared" si="6"/>
        <v>0</v>
      </c>
      <c r="G97" s="191">
        <f t="shared" si="7"/>
        <v>0.21739130434782608</v>
      </c>
    </row>
    <row r="98" spans="1:7" x14ac:dyDescent="0.2">
      <c r="A98" s="163" t="s">
        <v>121</v>
      </c>
      <c r="B98" s="202" t="s">
        <v>122</v>
      </c>
      <c r="C98" s="184">
        <v>9000</v>
      </c>
      <c r="D98" s="184">
        <v>9000</v>
      </c>
      <c r="E98" s="202"/>
      <c r="F98" s="191">
        <f t="shared" si="6"/>
        <v>0.78260869565217395</v>
      </c>
      <c r="G98" s="191">
        <f t="shared" si="7"/>
        <v>0.78260869565217395</v>
      </c>
    </row>
    <row r="99" spans="1:7" x14ac:dyDescent="0.2">
      <c r="A99" s="163" t="s">
        <v>123</v>
      </c>
      <c r="B99" s="202" t="s">
        <v>124</v>
      </c>
      <c r="C99" s="184">
        <v>0</v>
      </c>
      <c r="D99" s="184">
        <v>0</v>
      </c>
      <c r="E99" s="202"/>
      <c r="F99" s="191">
        <f t="shared" si="6"/>
        <v>0</v>
      </c>
      <c r="G99" s="191">
        <f t="shared" si="7"/>
        <v>0</v>
      </c>
    </row>
    <row r="100" spans="1:7" x14ac:dyDescent="0.2">
      <c r="A100" s="163" t="s">
        <v>125</v>
      </c>
      <c r="B100" s="203" t="s">
        <v>67</v>
      </c>
      <c r="C100" s="194">
        <f>SUM(C93:C99)</f>
        <v>11500</v>
      </c>
      <c r="D100" s="194">
        <f>SUM(D93:D99)</f>
        <v>11500</v>
      </c>
      <c r="E100" s="178"/>
      <c r="F100" s="195">
        <f>SUM(F93:F99)</f>
        <v>1</v>
      </c>
      <c r="G100" s="195">
        <f>SUM(G93:G99)</f>
        <v>1</v>
      </c>
    </row>
    <row r="101" spans="1:7" x14ac:dyDescent="0.2">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2">
      <c r="A102" s="163" t="s">
        <v>127</v>
      </c>
      <c r="B102" s="205" t="s">
        <v>95</v>
      </c>
      <c r="C102" s="194"/>
      <c r="D102" s="194"/>
      <c r="E102" s="178"/>
      <c r="F102" s="191">
        <f t="shared" si="8"/>
        <v>0</v>
      </c>
      <c r="G102" s="191">
        <f t="shared" si="9"/>
        <v>0</v>
      </c>
    </row>
    <row r="103" spans="1:7" x14ac:dyDescent="0.2">
      <c r="A103" s="163" t="s">
        <v>128</v>
      </c>
      <c r="B103" s="205" t="s">
        <v>1413</v>
      </c>
      <c r="C103" s="194"/>
      <c r="D103" s="194"/>
      <c r="E103" s="178"/>
      <c r="F103" s="191">
        <f t="shared" si="8"/>
        <v>0</v>
      </c>
      <c r="G103" s="191">
        <f t="shared" si="9"/>
        <v>0</v>
      </c>
    </row>
    <row r="104" spans="1:7" x14ac:dyDescent="0.2">
      <c r="A104" s="163" t="s">
        <v>129</v>
      </c>
      <c r="B104" s="205" t="s">
        <v>98</v>
      </c>
      <c r="C104" s="194"/>
      <c r="D104" s="194"/>
      <c r="E104" s="178"/>
      <c r="F104" s="191">
        <f t="shared" si="8"/>
        <v>0</v>
      </c>
      <c r="G104" s="191">
        <f t="shared" si="9"/>
        <v>0</v>
      </c>
    </row>
    <row r="105" spans="1:7" x14ac:dyDescent="0.2">
      <c r="A105" s="163" t="s">
        <v>130</v>
      </c>
      <c r="B105" s="205" t="s">
        <v>1414</v>
      </c>
      <c r="C105" s="194"/>
      <c r="D105" s="194"/>
      <c r="E105" s="178"/>
      <c r="F105" s="191">
        <f t="shared" si="8"/>
        <v>0</v>
      </c>
      <c r="G105" s="191">
        <f t="shared" si="9"/>
        <v>0</v>
      </c>
    </row>
    <row r="106" spans="1:7" x14ac:dyDescent="0.2">
      <c r="A106" s="163" t="s">
        <v>131</v>
      </c>
      <c r="B106" s="205"/>
      <c r="C106" s="190"/>
      <c r="D106" s="190"/>
      <c r="E106" s="178"/>
      <c r="F106" s="192"/>
      <c r="G106" s="192"/>
    </row>
    <row r="107" spans="1:7" x14ac:dyDescent="0.2">
      <c r="A107" s="163" t="s">
        <v>132</v>
      </c>
      <c r="B107" s="205"/>
      <c r="C107" s="190"/>
      <c r="D107" s="190"/>
      <c r="E107" s="178"/>
      <c r="F107" s="192"/>
      <c r="G107" s="192"/>
    </row>
    <row r="108" spans="1:7" x14ac:dyDescent="0.2">
      <c r="A108" s="163" t="s">
        <v>133</v>
      </c>
      <c r="B108" s="203"/>
      <c r="C108" s="190"/>
      <c r="D108" s="190"/>
      <c r="E108" s="178"/>
      <c r="F108" s="192"/>
      <c r="G108" s="192"/>
    </row>
    <row r="109" spans="1:7" x14ac:dyDescent="0.2">
      <c r="A109" s="163" t="s">
        <v>134</v>
      </c>
      <c r="B109" s="205"/>
      <c r="C109" s="190"/>
      <c r="D109" s="190"/>
      <c r="E109" s="178"/>
      <c r="F109" s="192"/>
      <c r="G109" s="192"/>
    </row>
    <row r="110" spans="1:7" x14ac:dyDescent="0.2">
      <c r="A110" s="163" t="s">
        <v>135</v>
      </c>
      <c r="B110" s="205"/>
      <c r="C110" s="190"/>
      <c r="D110" s="190"/>
      <c r="E110" s="178"/>
      <c r="F110" s="192"/>
      <c r="G110" s="192"/>
    </row>
    <row r="111" spans="1:7" x14ac:dyDescent="0.2">
      <c r="A111" s="180"/>
      <c r="B111" s="210" t="s">
        <v>1417</v>
      </c>
      <c r="C111" s="183" t="s">
        <v>136</v>
      </c>
      <c r="D111" s="183" t="s">
        <v>137</v>
      </c>
      <c r="E111" s="182"/>
      <c r="F111" s="183" t="s">
        <v>138</v>
      </c>
      <c r="G111" s="183" t="s">
        <v>139</v>
      </c>
    </row>
    <row r="112" spans="1:7" x14ac:dyDescent="0.2">
      <c r="A112" s="163" t="s">
        <v>140</v>
      </c>
      <c r="B112" s="178" t="s">
        <v>1</v>
      </c>
      <c r="C112" s="184">
        <v>15249.377037390401</v>
      </c>
      <c r="D112" s="184">
        <v>0</v>
      </c>
      <c r="E112" s="192"/>
      <c r="F112" s="191">
        <f>IF($C$127=0,"",IF(C112="[for completion]","",IF(C112="","",C112/$C$127)))</f>
        <v>1</v>
      </c>
      <c r="G112" s="191" t="str">
        <f>IF($D$129=0,"",IF(D112="[for completion]","",IF(D112="","",D112/$D$129)))</f>
        <v/>
      </c>
    </row>
    <row r="113" spans="1:7" x14ac:dyDescent="0.2">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2">
      <c r="A114" s="163" t="s">
        <v>144</v>
      </c>
      <c r="B114" s="178" t="s">
        <v>145</v>
      </c>
      <c r="C114" s="184">
        <v>0</v>
      </c>
      <c r="D114" s="184">
        <v>0</v>
      </c>
      <c r="E114" s="192"/>
      <c r="F114" s="191">
        <f t="shared" si="10"/>
        <v>0</v>
      </c>
      <c r="G114" s="191" t="str">
        <f t="shared" si="11"/>
        <v/>
      </c>
    </row>
    <row r="115" spans="1:7" x14ac:dyDescent="0.2">
      <c r="A115" s="163" t="s">
        <v>146</v>
      </c>
      <c r="B115" s="178" t="s">
        <v>147</v>
      </c>
      <c r="C115" s="184">
        <v>0</v>
      </c>
      <c r="D115" s="184">
        <v>0</v>
      </c>
      <c r="E115" s="192"/>
      <c r="F115" s="191">
        <f t="shared" si="10"/>
        <v>0</v>
      </c>
      <c r="G115" s="191" t="str">
        <f t="shared" si="11"/>
        <v/>
      </c>
    </row>
    <row r="116" spans="1:7" x14ac:dyDescent="0.2">
      <c r="A116" s="163" t="s">
        <v>148</v>
      </c>
      <c r="B116" s="178" t="s">
        <v>149</v>
      </c>
      <c r="C116" s="184">
        <v>0</v>
      </c>
      <c r="D116" s="184">
        <v>0</v>
      </c>
      <c r="E116" s="192"/>
      <c r="F116" s="191">
        <f t="shared" si="10"/>
        <v>0</v>
      </c>
      <c r="G116" s="191" t="str">
        <f t="shared" si="11"/>
        <v/>
      </c>
    </row>
    <row r="117" spans="1:7" x14ac:dyDescent="0.2">
      <c r="A117" s="163" t="s">
        <v>150</v>
      </c>
      <c r="B117" s="178" t="s">
        <v>151</v>
      </c>
      <c r="C117" s="184">
        <v>0</v>
      </c>
      <c r="D117" s="184">
        <v>0</v>
      </c>
      <c r="E117" s="178"/>
      <c r="F117" s="191">
        <f t="shared" si="10"/>
        <v>0</v>
      </c>
      <c r="G117" s="191" t="str">
        <f t="shared" si="11"/>
        <v/>
      </c>
    </row>
    <row r="118" spans="1:7" x14ac:dyDescent="0.2">
      <c r="A118" s="163" t="s">
        <v>152</v>
      </c>
      <c r="B118" s="178" t="s">
        <v>153</v>
      </c>
      <c r="C118" s="184">
        <v>0</v>
      </c>
      <c r="D118" s="184">
        <v>0</v>
      </c>
      <c r="E118" s="178"/>
      <c r="F118" s="191">
        <f t="shared" si="10"/>
        <v>0</v>
      </c>
      <c r="G118" s="191" t="str">
        <f t="shared" si="11"/>
        <v/>
      </c>
    </row>
    <row r="119" spans="1:7" x14ac:dyDescent="0.2">
      <c r="A119" s="163" t="s">
        <v>154</v>
      </c>
      <c r="B119" s="178" t="s">
        <v>155</v>
      </c>
      <c r="C119" s="184">
        <v>0</v>
      </c>
      <c r="D119" s="184">
        <v>0</v>
      </c>
      <c r="E119" s="178"/>
      <c r="F119" s="191">
        <f t="shared" si="10"/>
        <v>0</v>
      </c>
      <c r="G119" s="191" t="str">
        <f t="shared" si="11"/>
        <v/>
      </c>
    </row>
    <row r="120" spans="1:7" x14ac:dyDescent="0.2">
      <c r="A120" s="163" t="s">
        <v>156</v>
      </c>
      <c r="B120" s="178" t="s">
        <v>157</v>
      </c>
      <c r="C120" s="184">
        <v>0</v>
      </c>
      <c r="D120" s="184">
        <v>0</v>
      </c>
      <c r="E120" s="178"/>
      <c r="F120" s="191">
        <f t="shared" si="10"/>
        <v>0</v>
      </c>
      <c r="G120" s="191" t="str">
        <f t="shared" si="11"/>
        <v/>
      </c>
    </row>
    <row r="121" spans="1:7" x14ac:dyDescent="0.2">
      <c r="A121" s="163" t="s">
        <v>158</v>
      </c>
      <c r="B121" s="178" t="s">
        <v>159</v>
      </c>
      <c r="C121" s="184">
        <v>0</v>
      </c>
      <c r="D121" s="184">
        <v>0</v>
      </c>
      <c r="E121" s="178"/>
      <c r="F121" s="191">
        <f t="shared" si="10"/>
        <v>0</v>
      </c>
      <c r="G121" s="191" t="str">
        <f t="shared" si="11"/>
        <v/>
      </c>
    </row>
    <row r="122" spans="1:7" x14ac:dyDescent="0.2">
      <c r="A122" s="163" t="s">
        <v>160</v>
      </c>
      <c r="B122" s="178" t="s">
        <v>161</v>
      </c>
      <c r="C122" s="184">
        <v>0</v>
      </c>
      <c r="D122" s="184">
        <v>0</v>
      </c>
      <c r="E122" s="178"/>
      <c r="F122" s="191">
        <f t="shared" si="10"/>
        <v>0</v>
      </c>
      <c r="G122" s="191" t="str">
        <f t="shared" si="11"/>
        <v/>
      </c>
    </row>
    <row r="123" spans="1:7" x14ac:dyDescent="0.2">
      <c r="A123" s="163" t="s">
        <v>162</v>
      </c>
      <c r="B123" s="178" t="s">
        <v>163</v>
      </c>
      <c r="C123" s="184">
        <v>0</v>
      </c>
      <c r="D123" s="184">
        <v>0</v>
      </c>
      <c r="E123" s="178"/>
      <c r="F123" s="191">
        <f t="shared" si="10"/>
        <v>0</v>
      </c>
      <c r="G123" s="191" t="str">
        <f t="shared" si="11"/>
        <v/>
      </c>
    </row>
    <row r="124" spans="1:7" x14ac:dyDescent="0.2">
      <c r="A124" s="163" t="s">
        <v>164</v>
      </c>
      <c r="B124" s="202" t="s">
        <v>165</v>
      </c>
      <c r="C124" s="184">
        <v>0</v>
      </c>
      <c r="D124" s="184">
        <v>0</v>
      </c>
      <c r="E124" s="178"/>
      <c r="F124" s="191">
        <f t="shared" si="10"/>
        <v>0</v>
      </c>
      <c r="G124" s="191" t="str">
        <f t="shared" si="11"/>
        <v/>
      </c>
    </row>
    <row r="125" spans="1:7" x14ac:dyDescent="0.2">
      <c r="A125" s="163" t="s">
        <v>166</v>
      </c>
      <c r="B125" s="178" t="s">
        <v>167</v>
      </c>
      <c r="C125" s="184">
        <v>0</v>
      </c>
      <c r="D125" s="184">
        <v>0</v>
      </c>
      <c r="E125" s="178"/>
      <c r="F125" s="191">
        <f t="shared" si="10"/>
        <v>0</v>
      </c>
      <c r="G125" s="191" t="str">
        <f t="shared" si="11"/>
        <v/>
      </c>
    </row>
    <row r="126" spans="1:7" x14ac:dyDescent="0.2">
      <c r="A126" s="163" t="s">
        <v>168</v>
      </c>
      <c r="B126" s="178" t="s">
        <v>65</v>
      </c>
      <c r="C126" s="184">
        <v>0</v>
      </c>
      <c r="D126" s="184">
        <v>0</v>
      </c>
      <c r="E126" s="178"/>
      <c r="F126" s="191">
        <f t="shared" si="10"/>
        <v>0</v>
      </c>
      <c r="G126" s="191" t="str">
        <f t="shared" si="11"/>
        <v/>
      </c>
    </row>
    <row r="127" spans="1:7" x14ac:dyDescent="0.2">
      <c r="A127" s="163" t="s">
        <v>169</v>
      </c>
      <c r="B127" s="178" t="s">
        <v>67</v>
      </c>
      <c r="C127" s="184">
        <v>15249.377037390401</v>
      </c>
      <c r="D127" s="184">
        <v>0</v>
      </c>
      <c r="E127" s="178"/>
      <c r="F127" s="211">
        <f>SUM(F112:F126)</f>
        <v>1</v>
      </c>
      <c r="G127" s="211">
        <f>SUM(G112:G126)</f>
        <v>0</v>
      </c>
    </row>
    <row r="128" spans="1:7" x14ac:dyDescent="0.2">
      <c r="A128" s="163" t="s">
        <v>170</v>
      </c>
      <c r="B128" s="196" t="s">
        <v>171</v>
      </c>
      <c r="C128" s="184">
        <v>0</v>
      </c>
      <c r="D128" s="184">
        <v>0</v>
      </c>
      <c r="E128" s="178"/>
      <c r="F128" s="191" t="str">
        <f t="shared" ref="F128" si="12">IF($C$129=0,"",IF(C128="[for completion]","",IF(C128="","",C128/$C$129)))</f>
        <v/>
      </c>
      <c r="G128" s="191" t="str">
        <f t="shared" si="11"/>
        <v/>
      </c>
    </row>
    <row r="129" spans="1:7" x14ac:dyDescent="0.2">
      <c r="A129" s="163" t="s">
        <v>172</v>
      </c>
      <c r="B129" s="196" t="s">
        <v>171</v>
      </c>
      <c r="C129" s="184">
        <v>0</v>
      </c>
      <c r="D129" s="184">
        <v>0</v>
      </c>
      <c r="E129" s="178"/>
    </row>
    <row r="130" spans="1:7" x14ac:dyDescent="0.2">
      <c r="A130" s="163" t="s">
        <v>173</v>
      </c>
      <c r="B130" s="196" t="s">
        <v>171</v>
      </c>
      <c r="C130" s="184">
        <v>0</v>
      </c>
      <c r="D130" s="184">
        <v>0</v>
      </c>
      <c r="E130" s="178"/>
      <c r="F130" s="191" t="str">
        <f>IF($C$129=0,"",IF(C130="[for completion]","",IF(C130="","",C130/$C$129)))</f>
        <v/>
      </c>
      <c r="G130" s="191" t="str">
        <f>IF($D$129=0,"",IF(D130="[for completion]","",IF(D130="","",D130/$D$129)))</f>
        <v/>
      </c>
    </row>
    <row r="131" spans="1:7" x14ac:dyDescent="0.2">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2">
      <c r="A132" s="163" t="s">
        <v>175</v>
      </c>
      <c r="B132" s="196" t="s">
        <v>171</v>
      </c>
      <c r="C132" s="184">
        <v>0</v>
      </c>
      <c r="D132" s="184">
        <v>0</v>
      </c>
      <c r="E132" s="178"/>
      <c r="F132" s="191" t="str">
        <f t="shared" si="13"/>
        <v/>
      </c>
      <c r="G132" s="191" t="str">
        <f t="shared" si="14"/>
        <v/>
      </c>
    </row>
    <row r="133" spans="1:7" x14ac:dyDescent="0.2">
      <c r="A133" s="163" t="s">
        <v>176</v>
      </c>
      <c r="B133" s="196" t="s">
        <v>171</v>
      </c>
      <c r="C133" s="184">
        <v>0</v>
      </c>
      <c r="D133" s="184">
        <v>0</v>
      </c>
      <c r="E133" s="178"/>
      <c r="F133" s="191" t="str">
        <f t="shared" si="13"/>
        <v/>
      </c>
      <c r="G133" s="191" t="str">
        <f t="shared" si="14"/>
        <v/>
      </c>
    </row>
    <row r="134" spans="1:7" x14ac:dyDescent="0.2">
      <c r="A134" s="163" t="s">
        <v>177</v>
      </c>
      <c r="B134" s="196" t="s">
        <v>171</v>
      </c>
      <c r="C134" s="184">
        <v>0</v>
      </c>
      <c r="D134" s="184">
        <v>0</v>
      </c>
      <c r="E134" s="178"/>
      <c r="F134" s="191" t="str">
        <f t="shared" si="13"/>
        <v/>
      </c>
      <c r="G134" s="191" t="str">
        <f t="shared" si="14"/>
        <v/>
      </c>
    </row>
    <row r="135" spans="1:7" x14ac:dyDescent="0.2">
      <c r="A135" s="163" t="s">
        <v>178</v>
      </c>
      <c r="B135" s="196" t="s">
        <v>171</v>
      </c>
      <c r="C135" s="184">
        <v>0</v>
      </c>
      <c r="D135" s="184">
        <v>0</v>
      </c>
      <c r="E135" s="178"/>
      <c r="F135" s="191" t="str">
        <f t="shared" si="13"/>
        <v/>
      </c>
      <c r="G135" s="191" t="str">
        <f t="shared" si="14"/>
        <v/>
      </c>
    </row>
    <row r="136" spans="1:7" x14ac:dyDescent="0.2">
      <c r="A136" s="163" t="s">
        <v>179</v>
      </c>
      <c r="B136" s="196" t="s">
        <v>171</v>
      </c>
      <c r="C136" s="184">
        <v>0</v>
      </c>
      <c r="D136" s="184">
        <v>0</v>
      </c>
      <c r="E136" s="178"/>
      <c r="F136" s="191" t="str">
        <f t="shared" si="13"/>
        <v/>
      </c>
      <c r="G136" s="191" t="str">
        <f t="shared" si="14"/>
        <v/>
      </c>
    </row>
    <row r="137" spans="1:7" x14ac:dyDescent="0.2">
      <c r="A137" s="180"/>
      <c r="B137" s="181" t="s">
        <v>180</v>
      </c>
      <c r="C137" s="183" t="s">
        <v>136</v>
      </c>
      <c r="D137" s="183" t="s">
        <v>137</v>
      </c>
      <c r="E137" s="182"/>
      <c r="F137" s="183" t="s">
        <v>138</v>
      </c>
      <c r="G137" s="183" t="s">
        <v>139</v>
      </c>
    </row>
    <row r="138" spans="1:7" x14ac:dyDescent="0.2">
      <c r="A138" s="163" t="s">
        <v>181</v>
      </c>
      <c r="B138" s="178" t="s">
        <v>1</v>
      </c>
      <c r="C138" s="184">
        <v>11500</v>
      </c>
      <c r="D138" s="184">
        <v>0</v>
      </c>
      <c r="E138" s="192"/>
      <c r="F138" s="191">
        <f>IF($C$153=0,"",IF(C138="[for completion]","",IF(C138="","",C138/$C$153)))</f>
        <v>1</v>
      </c>
      <c r="G138" s="191" t="str">
        <f>IF($D$155=0,"",IF(D138="[for completion]","",IF(D138="","",D138/$D$155)))</f>
        <v/>
      </c>
    </row>
    <row r="139" spans="1:7" x14ac:dyDescent="0.2">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2">
      <c r="A140" s="163" t="s">
        <v>183</v>
      </c>
      <c r="B140" s="178" t="s">
        <v>145</v>
      </c>
      <c r="C140" s="184">
        <v>0</v>
      </c>
      <c r="D140" s="184">
        <v>0</v>
      </c>
      <c r="E140" s="192"/>
      <c r="F140" s="191">
        <f t="shared" si="15"/>
        <v>0</v>
      </c>
      <c r="G140" s="191" t="str">
        <f t="shared" si="16"/>
        <v/>
      </c>
    </row>
    <row r="141" spans="1:7" x14ac:dyDescent="0.2">
      <c r="A141" s="163" t="s">
        <v>184</v>
      </c>
      <c r="B141" s="178" t="s">
        <v>147</v>
      </c>
      <c r="C141" s="184">
        <v>0</v>
      </c>
      <c r="D141" s="184">
        <v>0</v>
      </c>
      <c r="E141" s="192"/>
      <c r="F141" s="191">
        <f t="shared" si="15"/>
        <v>0</v>
      </c>
      <c r="G141" s="191" t="str">
        <f t="shared" si="16"/>
        <v/>
      </c>
    </row>
    <row r="142" spans="1:7" x14ac:dyDescent="0.2">
      <c r="A142" s="163" t="s">
        <v>185</v>
      </c>
      <c r="B142" s="178" t="s">
        <v>149</v>
      </c>
      <c r="C142" s="184">
        <v>0</v>
      </c>
      <c r="D142" s="184">
        <v>0</v>
      </c>
      <c r="E142" s="192"/>
      <c r="F142" s="191">
        <f t="shared" si="15"/>
        <v>0</v>
      </c>
      <c r="G142" s="191" t="str">
        <f t="shared" si="16"/>
        <v/>
      </c>
    </row>
    <row r="143" spans="1:7" x14ac:dyDescent="0.2">
      <c r="A143" s="163" t="s">
        <v>186</v>
      </c>
      <c r="B143" s="178" t="s">
        <v>151</v>
      </c>
      <c r="C143" s="184">
        <v>0</v>
      </c>
      <c r="D143" s="184">
        <v>0</v>
      </c>
      <c r="E143" s="178"/>
      <c r="F143" s="191">
        <f t="shared" si="15"/>
        <v>0</v>
      </c>
      <c r="G143" s="191" t="str">
        <f t="shared" si="16"/>
        <v/>
      </c>
    </row>
    <row r="144" spans="1:7" x14ac:dyDescent="0.2">
      <c r="A144" s="163" t="s">
        <v>187</v>
      </c>
      <c r="B144" s="178" t="s">
        <v>153</v>
      </c>
      <c r="C144" s="184">
        <v>0</v>
      </c>
      <c r="D144" s="184">
        <v>0</v>
      </c>
      <c r="E144" s="178"/>
      <c r="F144" s="191">
        <f t="shared" si="15"/>
        <v>0</v>
      </c>
      <c r="G144" s="191" t="str">
        <f t="shared" si="16"/>
        <v/>
      </c>
    </row>
    <row r="145" spans="1:7" x14ac:dyDescent="0.2">
      <c r="A145" s="163" t="s">
        <v>188</v>
      </c>
      <c r="B145" s="178" t="s">
        <v>155</v>
      </c>
      <c r="C145" s="184">
        <v>0</v>
      </c>
      <c r="D145" s="184">
        <v>0</v>
      </c>
      <c r="E145" s="178"/>
      <c r="F145" s="191">
        <f t="shared" si="15"/>
        <v>0</v>
      </c>
      <c r="G145" s="191" t="str">
        <f t="shared" si="16"/>
        <v/>
      </c>
    </row>
    <row r="146" spans="1:7" x14ac:dyDescent="0.2">
      <c r="A146" s="163" t="s">
        <v>189</v>
      </c>
      <c r="B146" s="178" t="s">
        <v>157</v>
      </c>
      <c r="C146" s="184">
        <v>0</v>
      </c>
      <c r="D146" s="184">
        <v>0</v>
      </c>
      <c r="E146" s="178"/>
      <c r="F146" s="191">
        <f t="shared" si="15"/>
        <v>0</v>
      </c>
      <c r="G146" s="191" t="str">
        <f t="shared" si="16"/>
        <v/>
      </c>
    </row>
    <row r="147" spans="1:7" x14ac:dyDescent="0.2">
      <c r="A147" s="163" t="s">
        <v>190</v>
      </c>
      <c r="B147" s="178" t="s">
        <v>159</v>
      </c>
      <c r="C147" s="184">
        <v>0</v>
      </c>
      <c r="D147" s="184">
        <v>0</v>
      </c>
      <c r="E147" s="178"/>
      <c r="F147" s="191">
        <f t="shared" si="15"/>
        <v>0</v>
      </c>
      <c r="G147" s="191" t="str">
        <f t="shared" si="16"/>
        <v/>
      </c>
    </row>
    <row r="148" spans="1:7" x14ac:dyDescent="0.2">
      <c r="A148" s="163" t="s">
        <v>191</v>
      </c>
      <c r="B148" s="178" t="s">
        <v>161</v>
      </c>
      <c r="C148" s="184">
        <v>0</v>
      </c>
      <c r="D148" s="184">
        <v>0</v>
      </c>
      <c r="E148" s="178"/>
      <c r="F148" s="191">
        <f t="shared" si="15"/>
        <v>0</v>
      </c>
      <c r="G148" s="191" t="str">
        <f t="shared" si="16"/>
        <v/>
      </c>
    </row>
    <row r="149" spans="1:7" x14ac:dyDescent="0.2">
      <c r="A149" s="163" t="s">
        <v>192</v>
      </c>
      <c r="B149" s="178" t="s">
        <v>163</v>
      </c>
      <c r="C149" s="184">
        <v>0</v>
      </c>
      <c r="D149" s="184">
        <v>0</v>
      </c>
      <c r="E149" s="178"/>
      <c r="F149" s="191">
        <f t="shared" si="15"/>
        <v>0</v>
      </c>
      <c r="G149" s="191" t="str">
        <f t="shared" si="16"/>
        <v/>
      </c>
    </row>
    <row r="150" spans="1:7" x14ac:dyDescent="0.2">
      <c r="A150" s="163" t="s">
        <v>193</v>
      </c>
      <c r="B150" s="202" t="s">
        <v>165</v>
      </c>
      <c r="C150" s="184">
        <v>0</v>
      </c>
      <c r="D150" s="184">
        <v>0</v>
      </c>
      <c r="E150" s="178"/>
      <c r="F150" s="191">
        <f t="shared" si="15"/>
        <v>0</v>
      </c>
      <c r="G150" s="191" t="str">
        <f t="shared" si="16"/>
        <v/>
      </c>
    </row>
    <row r="151" spans="1:7" x14ac:dyDescent="0.2">
      <c r="A151" s="163" t="s">
        <v>194</v>
      </c>
      <c r="B151" s="178" t="s">
        <v>167</v>
      </c>
      <c r="C151" s="184">
        <v>0</v>
      </c>
      <c r="D151" s="184">
        <v>0</v>
      </c>
      <c r="E151" s="178"/>
      <c r="F151" s="191">
        <f t="shared" si="15"/>
        <v>0</v>
      </c>
      <c r="G151" s="191" t="str">
        <f t="shared" si="16"/>
        <v/>
      </c>
    </row>
    <row r="152" spans="1:7" x14ac:dyDescent="0.2">
      <c r="A152" s="163" t="s">
        <v>195</v>
      </c>
      <c r="B152" s="178" t="s">
        <v>65</v>
      </c>
      <c r="C152" s="184">
        <v>0</v>
      </c>
      <c r="D152" s="184">
        <v>0</v>
      </c>
      <c r="E152" s="178"/>
      <c r="F152" s="191">
        <f t="shared" si="15"/>
        <v>0</v>
      </c>
      <c r="G152" s="191" t="str">
        <f t="shared" si="16"/>
        <v/>
      </c>
    </row>
    <row r="153" spans="1:7" x14ac:dyDescent="0.2">
      <c r="A153" s="163" t="s">
        <v>196</v>
      </c>
      <c r="B153" s="178" t="s">
        <v>67</v>
      </c>
      <c r="C153" s="184">
        <v>11500</v>
      </c>
      <c r="D153" s="184">
        <v>0</v>
      </c>
      <c r="E153" s="178"/>
      <c r="F153" s="211">
        <f>SUM(F138:F152)</f>
        <v>1</v>
      </c>
      <c r="G153" s="211">
        <f>SUM(G138:G152)</f>
        <v>0</v>
      </c>
    </row>
    <row r="154" spans="1:7" x14ac:dyDescent="0.2">
      <c r="A154" s="163" t="s">
        <v>197</v>
      </c>
      <c r="B154" s="203" t="s">
        <v>171</v>
      </c>
      <c r="C154" s="184">
        <v>0</v>
      </c>
      <c r="D154" s="184">
        <v>0</v>
      </c>
      <c r="E154" s="178"/>
      <c r="F154" s="191" t="str">
        <f t="shared" ref="F154" si="17">IF($C$155=0,"",IF(C154="[for completion]","",IF(C154="","",C154/$C$155)))</f>
        <v/>
      </c>
      <c r="G154" s="191" t="str">
        <f t="shared" si="16"/>
        <v/>
      </c>
    </row>
    <row r="155" spans="1:7" x14ac:dyDescent="0.2">
      <c r="A155" s="163" t="s">
        <v>198</v>
      </c>
      <c r="B155" s="203" t="s">
        <v>171</v>
      </c>
      <c r="C155" s="184">
        <v>0</v>
      </c>
      <c r="D155" s="184">
        <v>0</v>
      </c>
      <c r="E155" s="178"/>
    </row>
    <row r="156" spans="1:7" x14ac:dyDescent="0.2">
      <c r="A156" s="163" t="s">
        <v>199</v>
      </c>
      <c r="B156" s="196" t="s">
        <v>171</v>
      </c>
      <c r="C156" s="184">
        <v>0</v>
      </c>
      <c r="D156" s="184">
        <v>0</v>
      </c>
      <c r="E156" s="178"/>
      <c r="F156" s="191" t="str">
        <f>IF($C$155=0,"",IF(C156="[for completion]","",IF(C156="","",C156/$C$155)))</f>
        <v/>
      </c>
      <c r="G156" s="191" t="str">
        <f>IF($D$155=0,"",IF(D156="[for completion]","",IF(D156="","",D156/$D$155)))</f>
        <v/>
      </c>
    </row>
    <row r="157" spans="1:7" x14ac:dyDescent="0.2">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2">
      <c r="A158" s="163" t="s">
        <v>201</v>
      </c>
      <c r="B158" s="196" t="s">
        <v>171</v>
      </c>
      <c r="C158" s="184">
        <v>0</v>
      </c>
      <c r="D158" s="184">
        <v>0</v>
      </c>
      <c r="E158" s="178"/>
      <c r="F158" s="191" t="str">
        <f t="shared" si="18"/>
        <v/>
      </c>
      <c r="G158" s="191" t="str">
        <f t="shared" si="19"/>
        <v/>
      </c>
    </row>
    <row r="159" spans="1:7" x14ac:dyDescent="0.2">
      <c r="A159" s="163" t="s">
        <v>202</v>
      </c>
      <c r="B159" s="196" t="s">
        <v>171</v>
      </c>
      <c r="C159" s="184">
        <v>0</v>
      </c>
      <c r="D159" s="184">
        <v>0</v>
      </c>
      <c r="E159" s="178"/>
      <c r="F159" s="191" t="str">
        <f t="shared" si="18"/>
        <v/>
      </c>
      <c r="G159" s="191" t="str">
        <f t="shared" si="19"/>
        <v/>
      </c>
    </row>
    <row r="160" spans="1:7" x14ac:dyDescent="0.2">
      <c r="A160" s="163" t="s">
        <v>203</v>
      </c>
      <c r="B160" s="196" t="s">
        <v>171</v>
      </c>
      <c r="C160" s="184">
        <v>0</v>
      </c>
      <c r="D160" s="184">
        <v>0</v>
      </c>
      <c r="E160" s="178"/>
      <c r="F160" s="191" t="str">
        <f t="shared" si="18"/>
        <v/>
      </c>
      <c r="G160" s="191" t="str">
        <f t="shared" si="19"/>
        <v/>
      </c>
    </row>
    <row r="161" spans="1:7" x14ac:dyDescent="0.2">
      <c r="A161" s="163" t="s">
        <v>204</v>
      </c>
      <c r="B161" s="196" t="s">
        <v>171</v>
      </c>
      <c r="C161" s="184">
        <v>0</v>
      </c>
      <c r="D161" s="184">
        <v>0</v>
      </c>
      <c r="E161" s="178"/>
      <c r="F161" s="191" t="str">
        <f t="shared" si="18"/>
        <v/>
      </c>
      <c r="G161" s="191" t="str">
        <f t="shared" si="19"/>
        <v/>
      </c>
    </row>
    <row r="162" spans="1:7" x14ac:dyDescent="0.2">
      <c r="A162" s="163" t="s">
        <v>205</v>
      </c>
      <c r="B162" s="196" t="s">
        <v>171</v>
      </c>
      <c r="C162" s="184">
        <v>0</v>
      </c>
      <c r="D162" s="184">
        <v>0</v>
      </c>
      <c r="E162" s="178"/>
      <c r="F162" s="191" t="str">
        <f t="shared" si="18"/>
        <v/>
      </c>
      <c r="G162" s="191" t="str">
        <f t="shared" si="19"/>
        <v/>
      </c>
    </row>
    <row r="163" spans="1:7" x14ac:dyDescent="0.2">
      <c r="A163" s="180"/>
      <c r="B163" s="181" t="s">
        <v>206</v>
      </c>
      <c r="C163" s="187" t="s">
        <v>136</v>
      </c>
      <c r="D163" s="187" t="s">
        <v>137</v>
      </c>
      <c r="E163" s="182"/>
      <c r="F163" s="187" t="s">
        <v>138</v>
      </c>
      <c r="G163" s="187" t="s">
        <v>139</v>
      </c>
    </row>
    <row r="164" spans="1:7" x14ac:dyDescent="0.2">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2">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2">
      <c r="A166" s="163" t="s">
        <v>211</v>
      </c>
      <c r="B166" s="156" t="s">
        <v>65</v>
      </c>
      <c r="C166" s="184">
        <v>0</v>
      </c>
      <c r="D166" s="184">
        <f t="shared" si="20"/>
        <v>0</v>
      </c>
      <c r="E166" s="212"/>
      <c r="F166" s="191">
        <f t="shared" si="21"/>
        <v>0</v>
      </c>
      <c r="G166" s="191">
        <f t="shared" si="22"/>
        <v>0</v>
      </c>
    </row>
    <row r="167" spans="1:7" x14ac:dyDescent="0.2">
      <c r="A167" s="163" t="s">
        <v>212</v>
      </c>
      <c r="B167" s="213" t="s">
        <v>67</v>
      </c>
      <c r="C167" s="214">
        <f>SUM(C164:C166)</f>
        <v>11500</v>
      </c>
      <c r="D167" s="214">
        <f>SUM(D164:D166)</f>
        <v>11500</v>
      </c>
      <c r="E167" s="212"/>
      <c r="F167" s="215">
        <f>SUM(F164:F166)</f>
        <v>1</v>
      </c>
      <c r="G167" s="215">
        <f>SUM(G164:G166)</f>
        <v>1</v>
      </c>
    </row>
    <row r="168" spans="1:7" x14ac:dyDescent="0.2">
      <c r="A168" s="163" t="s">
        <v>213</v>
      </c>
      <c r="B168" s="213"/>
      <c r="C168" s="214"/>
      <c r="D168" s="214"/>
      <c r="E168" s="212"/>
      <c r="F168" s="212"/>
      <c r="G168" s="202"/>
    </row>
    <row r="169" spans="1:7" x14ac:dyDescent="0.2">
      <c r="A169" s="163" t="s">
        <v>214</v>
      </c>
      <c r="B169" s="213"/>
      <c r="C169" s="214"/>
      <c r="D169" s="214"/>
      <c r="E169" s="212"/>
      <c r="F169" s="212"/>
      <c r="G169" s="202"/>
    </row>
    <row r="170" spans="1:7" x14ac:dyDescent="0.2">
      <c r="A170" s="163" t="s">
        <v>215</v>
      </c>
      <c r="B170" s="213"/>
      <c r="C170" s="214"/>
      <c r="D170" s="214"/>
      <c r="E170" s="212"/>
      <c r="F170" s="212"/>
      <c r="G170" s="202"/>
    </row>
    <row r="171" spans="1:7" x14ac:dyDescent="0.2">
      <c r="A171" s="163" t="s">
        <v>216</v>
      </c>
      <c r="B171" s="213"/>
      <c r="C171" s="214"/>
      <c r="D171" s="214"/>
      <c r="E171" s="212"/>
      <c r="F171" s="212"/>
      <c r="G171" s="202"/>
    </row>
    <row r="172" spans="1:7" x14ac:dyDescent="0.2">
      <c r="A172" s="163" t="s">
        <v>217</v>
      </c>
      <c r="B172" s="213"/>
      <c r="C172" s="214"/>
      <c r="D172" s="214"/>
      <c r="E172" s="212"/>
      <c r="F172" s="212"/>
      <c r="G172" s="202"/>
    </row>
    <row r="173" spans="1:7" x14ac:dyDescent="0.2">
      <c r="A173" s="180"/>
      <c r="B173" s="181" t="s">
        <v>218</v>
      </c>
      <c r="C173" s="180" t="s">
        <v>136</v>
      </c>
      <c r="D173" s="180"/>
      <c r="E173" s="182"/>
      <c r="F173" s="183" t="s">
        <v>219</v>
      </c>
      <c r="G173" s="183"/>
    </row>
    <row r="174" spans="1:7" x14ac:dyDescent="0.2">
      <c r="A174" s="163" t="s">
        <v>220</v>
      </c>
      <c r="B174" s="178" t="s">
        <v>221</v>
      </c>
      <c r="C174" s="184">
        <v>0</v>
      </c>
      <c r="D174" s="174"/>
      <c r="E174" s="166"/>
      <c r="F174" s="191">
        <f>IF($C$179=0,"",IF(C174="[for completion]","",C174/$C$179))</f>
        <v>0</v>
      </c>
      <c r="G174" s="192"/>
    </row>
    <row r="175" spans="1:7" ht="30" x14ac:dyDescent="0.2">
      <c r="A175" s="163" t="s">
        <v>222</v>
      </c>
      <c r="B175" s="178" t="s">
        <v>223</v>
      </c>
      <c r="C175" s="184">
        <v>91.5</v>
      </c>
      <c r="E175" s="198"/>
      <c r="F175" s="191">
        <f>IF($C$179=0,"",IF(C175="[for completion]","",C175/$C$179))</f>
        <v>1</v>
      </c>
      <c r="G175" s="192"/>
    </row>
    <row r="176" spans="1:7" x14ac:dyDescent="0.2">
      <c r="A176" s="163" t="s">
        <v>224</v>
      </c>
      <c r="B176" s="178" t="s">
        <v>225</v>
      </c>
      <c r="C176" s="184">
        <v>0</v>
      </c>
      <c r="E176" s="198"/>
      <c r="F176" s="191"/>
      <c r="G176" s="192"/>
    </row>
    <row r="177" spans="1:7" x14ac:dyDescent="0.2">
      <c r="A177" s="163" t="s">
        <v>226</v>
      </c>
      <c r="B177" s="178" t="s">
        <v>227</v>
      </c>
      <c r="C177" s="184">
        <v>0</v>
      </c>
      <c r="E177" s="198"/>
      <c r="F177" s="191">
        <f t="shared" ref="F177:F187" si="23">IF($C$179=0,"",IF(C177="[for completion]","",C177/$C$179))</f>
        <v>0</v>
      </c>
      <c r="G177" s="192"/>
    </row>
    <row r="178" spans="1:7" x14ac:dyDescent="0.2">
      <c r="A178" s="163" t="s">
        <v>228</v>
      </c>
      <c r="B178" s="178" t="s">
        <v>65</v>
      </c>
      <c r="C178" s="184">
        <v>0</v>
      </c>
      <c r="E178" s="198"/>
      <c r="F178" s="191">
        <f t="shared" si="23"/>
        <v>0</v>
      </c>
      <c r="G178" s="192"/>
    </row>
    <row r="179" spans="1:7" x14ac:dyDescent="0.2">
      <c r="A179" s="163" t="s">
        <v>229</v>
      </c>
      <c r="B179" s="203" t="s">
        <v>67</v>
      </c>
      <c r="C179" s="194">
        <f>SUM(C174:C178)</f>
        <v>91.5</v>
      </c>
      <c r="E179" s="198"/>
      <c r="F179" s="195">
        <f>SUM(F174:F178)</f>
        <v>1</v>
      </c>
      <c r="G179" s="192"/>
    </row>
    <row r="180" spans="1:7" x14ac:dyDescent="0.2">
      <c r="A180" s="163" t="s">
        <v>230</v>
      </c>
      <c r="B180" s="216" t="s">
        <v>231</v>
      </c>
      <c r="C180" s="184"/>
      <c r="E180" s="198"/>
      <c r="F180" s="191">
        <f t="shared" si="23"/>
        <v>0</v>
      </c>
      <c r="G180" s="192"/>
    </row>
    <row r="181" spans="1:7" ht="30" x14ac:dyDescent="0.2">
      <c r="A181" s="163" t="s">
        <v>232</v>
      </c>
      <c r="B181" s="216" t="s">
        <v>233</v>
      </c>
      <c r="C181" s="217"/>
      <c r="D181" s="216"/>
      <c r="E181" s="216"/>
      <c r="F181" s="191">
        <f t="shared" si="23"/>
        <v>0</v>
      </c>
      <c r="G181" s="216"/>
    </row>
    <row r="182" spans="1:7" ht="30" x14ac:dyDescent="0.2">
      <c r="A182" s="163" t="s">
        <v>234</v>
      </c>
      <c r="B182" s="216" t="s">
        <v>235</v>
      </c>
      <c r="C182" s="184"/>
      <c r="E182" s="198"/>
      <c r="F182" s="191">
        <f t="shared" si="23"/>
        <v>0</v>
      </c>
      <c r="G182" s="192"/>
    </row>
    <row r="183" spans="1:7" x14ac:dyDescent="0.2">
      <c r="A183" s="163" t="s">
        <v>236</v>
      </c>
      <c r="B183" s="216" t="s">
        <v>237</v>
      </c>
      <c r="C183" s="184"/>
      <c r="E183" s="198"/>
      <c r="F183" s="191">
        <f t="shared" si="23"/>
        <v>0</v>
      </c>
      <c r="G183" s="192"/>
    </row>
    <row r="184" spans="1:7" ht="30" x14ac:dyDescent="0.2">
      <c r="A184" s="163" t="s">
        <v>238</v>
      </c>
      <c r="B184" s="216" t="s">
        <v>239</v>
      </c>
      <c r="C184" s="217"/>
      <c r="D184" s="216"/>
      <c r="E184" s="216"/>
      <c r="F184" s="191">
        <f t="shared" si="23"/>
        <v>0</v>
      </c>
      <c r="G184" s="216"/>
    </row>
    <row r="185" spans="1:7" ht="30" x14ac:dyDescent="0.2">
      <c r="A185" s="163" t="s">
        <v>240</v>
      </c>
      <c r="B185" s="216" t="s">
        <v>241</v>
      </c>
      <c r="C185" s="184"/>
      <c r="E185" s="198"/>
      <c r="F185" s="191">
        <f t="shared" si="23"/>
        <v>0</v>
      </c>
      <c r="G185" s="192"/>
    </row>
    <row r="186" spans="1:7" x14ac:dyDescent="0.2">
      <c r="A186" s="163" t="s">
        <v>242</v>
      </c>
      <c r="B186" s="216" t="s">
        <v>243</v>
      </c>
      <c r="C186" s="184"/>
      <c r="E186" s="198"/>
      <c r="F186" s="191">
        <f t="shared" si="23"/>
        <v>0</v>
      </c>
      <c r="G186" s="192"/>
    </row>
    <row r="187" spans="1:7" x14ac:dyDescent="0.2">
      <c r="A187" s="163" t="s">
        <v>244</v>
      </c>
      <c r="B187" s="216" t="s">
        <v>245</v>
      </c>
      <c r="C187" s="184"/>
      <c r="E187" s="198"/>
      <c r="F187" s="191">
        <f t="shared" si="23"/>
        <v>0</v>
      </c>
      <c r="G187" s="192"/>
    </row>
    <row r="188" spans="1:7" x14ac:dyDescent="0.2">
      <c r="A188" s="163" t="s">
        <v>246</v>
      </c>
      <c r="B188" s="216"/>
      <c r="E188" s="198"/>
      <c r="F188" s="192"/>
      <c r="G188" s="192"/>
    </row>
    <row r="189" spans="1:7" x14ac:dyDescent="0.2">
      <c r="A189" s="163" t="s">
        <v>247</v>
      </c>
      <c r="B189" s="216"/>
      <c r="E189" s="198"/>
      <c r="F189" s="192"/>
      <c r="G189" s="192"/>
    </row>
    <row r="190" spans="1:7" x14ac:dyDescent="0.2">
      <c r="A190" s="163" t="s">
        <v>248</v>
      </c>
      <c r="B190" s="216"/>
      <c r="E190" s="198"/>
      <c r="F190" s="192"/>
      <c r="G190" s="192"/>
    </row>
    <row r="191" spans="1:7" x14ac:dyDescent="0.2">
      <c r="A191" s="163" t="s">
        <v>249</v>
      </c>
      <c r="B191" s="196"/>
      <c r="E191" s="198"/>
      <c r="F191" s="192"/>
      <c r="G191" s="192"/>
    </row>
    <row r="192" spans="1:7" x14ac:dyDescent="0.2">
      <c r="A192" s="180"/>
      <c r="B192" s="181" t="s">
        <v>250</v>
      </c>
      <c r="C192" s="180" t="s">
        <v>53</v>
      </c>
      <c r="D192" s="180"/>
      <c r="E192" s="182"/>
      <c r="F192" s="183" t="s">
        <v>219</v>
      </c>
      <c r="G192" s="183"/>
    </row>
    <row r="193" spans="1:7" x14ac:dyDescent="0.2">
      <c r="A193" s="163" t="s">
        <v>251</v>
      </c>
      <c r="B193" s="178" t="s">
        <v>252</v>
      </c>
      <c r="C193" s="184">
        <v>91.5</v>
      </c>
      <c r="E193" s="190"/>
      <c r="F193" s="191">
        <f t="shared" ref="F193:F206" si="24">IF($C$208=0,"",IF(C193="[for completion]","",C193/$C$208))</f>
        <v>1</v>
      </c>
      <c r="G193" s="192"/>
    </row>
    <row r="194" spans="1:7" x14ac:dyDescent="0.2">
      <c r="A194" s="163" t="s">
        <v>253</v>
      </c>
      <c r="B194" s="178" t="s">
        <v>254</v>
      </c>
      <c r="C194" s="184">
        <v>0</v>
      </c>
      <c r="E194" s="198"/>
      <c r="F194" s="191">
        <f t="shared" si="24"/>
        <v>0</v>
      </c>
      <c r="G194" s="198"/>
    </row>
    <row r="195" spans="1:7" x14ac:dyDescent="0.2">
      <c r="A195" s="163" t="s">
        <v>255</v>
      </c>
      <c r="B195" s="178" t="s">
        <v>256</v>
      </c>
      <c r="C195" s="184">
        <v>0</v>
      </c>
      <c r="E195" s="198"/>
      <c r="F195" s="191">
        <f t="shared" si="24"/>
        <v>0</v>
      </c>
      <c r="G195" s="198"/>
    </row>
    <row r="196" spans="1:7" x14ac:dyDescent="0.2">
      <c r="A196" s="163" t="s">
        <v>257</v>
      </c>
      <c r="B196" s="178" t="s">
        <v>258</v>
      </c>
      <c r="C196" s="184">
        <v>0</v>
      </c>
      <c r="E196" s="198"/>
      <c r="F196" s="191">
        <f t="shared" si="24"/>
        <v>0</v>
      </c>
      <c r="G196" s="198"/>
    </row>
    <row r="197" spans="1:7" x14ac:dyDescent="0.2">
      <c r="A197" s="163" t="s">
        <v>259</v>
      </c>
      <c r="B197" s="178" t="s">
        <v>260</v>
      </c>
      <c r="C197" s="184">
        <v>0</v>
      </c>
      <c r="E197" s="198"/>
      <c r="F197" s="191">
        <f t="shared" si="24"/>
        <v>0</v>
      </c>
      <c r="G197" s="198"/>
    </row>
    <row r="198" spans="1:7" x14ac:dyDescent="0.2">
      <c r="A198" s="163" t="s">
        <v>261</v>
      </c>
      <c r="B198" s="178" t="s">
        <v>262</v>
      </c>
      <c r="C198" s="184">
        <v>0</v>
      </c>
      <c r="E198" s="198"/>
      <c r="F198" s="191">
        <f t="shared" si="24"/>
        <v>0</v>
      </c>
      <c r="G198" s="198"/>
    </row>
    <row r="199" spans="1:7" x14ac:dyDescent="0.2">
      <c r="A199" s="163" t="s">
        <v>263</v>
      </c>
      <c r="B199" s="178" t="s">
        <v>264</v>
      </c>
      <c r="C199" s="184">
        <v>0</v>
      </c>
      <c r="E199" s="198"/>
      <c r="F199" s="191">
        <f t="shared" si="24"/>
        <v>0</v>
      </c>
      <c r="G199" s="198"/>
    </row>
    <row r="200" spans="1:7" x14ac:dyDescent="0.2">
      <c r="A200" s="163" t="s">
        <v>265</v>
      </c>
      <c r="B200" s="178" t="s">
        <v>266</v>
      </c>
      <c r="C200" s="184">
        <v>0</v>
      </c>
      <c r="E200" s="198"/>
      <c r="F200" s="191">
        <f t="shared" si="24"/>
        <v>0</v>
      </c>
      <c r="G200" s="198"/>
    </row>
    <row r="201" spans="1:7" x14ac:dyDescent="0.2">
      <c r="A201" s="163" t="s">
        <v>267</v>
      </c>
      <c r="B201" s="178" t="s">
        <v>268</v>
      </c>
      <c r="C201" s="184">
        <v>0</v>
      </c>
      <c r="E201" s="198"/>
      <c r="F201" s="191">
        <f t="shared" si="24"/>
        <v>0</v>
      </c>
      <c r="G201" s="198"/>
    </row>
    <row r="202" spans="1:7" x14ac:dyDescent="0.2">
      <c r="A202" s="163" t="s">
        <v>269</v>
      </c>
      <c r="B202" s="178" t="s">
        <v>270</v>
      </c>
      <c r="C202" s="184">
        <v>0</v>
      </c>
      <c r="E202" s="198"/>
      <c r="F202" s="191">
        <f t="shared" si="24"/>
        <v>0</v>
      </c>
      <c r="G202" s="198"/>
    </row>
    <row r="203" spans="1:7" x14ac:dyDescent="0.2">
      <c r="A203" s="163" t="s">
        <v>271</v>
      </c>
      <c r="B203" s="178" t="s">
        <v>272</v>
      </c>
      <c r="C203" s="184">
        <v>0</v>
      </c>
      <c r="E203" s="198"/>
      <c r="F203" s="191">
        <f t="shared" si="24"/>
        <v>0</v>
      </c>
      <c r="G203" s="198"/>
    </row>
    <row r="204" spans="1:7" x14ac:dyDescent="0.2">
      <c r="A204" s="163" t="s">
        <v>273</v>
      </c>
      <c r="B204" s="178" t="s">
        <v>274</v>
      </c>
      <c r="C204" s="184">
        <v>0</v>
      </c>
      <c r="E204" s="198"/>
      <c r="F204" s="191">
        <f t="shared" si="24"/>
        <v>0</v>
      </c>
      <c r="G204" s="198"/>
    </row>
    <row r="205" spans="1:7" x14ac:dyDescent="0.2">
      <c r="A205" s="163" t="s">
        <v>275</v>
      </c>
      <c r="B205" s="178" t="s">
        <v>276</v>
      </c>
      <c r="C205" s="184">
        <v>0</v>
      </c>
      <c r="E205" s="198"/>
      <c r="F205" s="191">
        <f t="shared" si="24"/>
        <v>0</v>
      </c>
      <c r="G205" s="198"/>
    </row>
    <row r="206" spans="1:7" x14ac:dyDescent="0.2">
      <c r="A206" s="163" t="s">
        <v>277</v>
      </c>
      <c r="B206" s="178" t="s">
        <v>65</v>
      </c>
      <c r="C206" s="184">
        <v>0</v>
      </c>
      <c r="E206" s="198"/>
      <c r="F206" s="191">
        <f t="shared" si="24"/>
        <v>0</v>
      </c>
      <c r="G206" s="198"/>
    </row>
    <row r="207" spans="1:7" x14ac:dyDescent="0.2">
      <c r="A207" s="163" t="s">
        <v>278</v>
      </c>
      <c r="B207" s="193" t="s">
        <v>279</v>
      </c>
      <c r="C207" s="184">
        <v>91.5</v>
      </c>
      <c r="E207" s="198"/>
      <c r="F207" s="191"/>
      <c r="G207" s="198"/>
    </row>
    <row r="208" spans="1:7" x14ac:dyDescent="0.2">
      <c r="A208" s="163" t="s">
        <v>280</v>
      </c>
      <c r="B208" s="203" t="s">
        <v>67</v>
      </c>
      <c r="C208" s="194">
        <f>SUM(C193:C206)</f>
        <v>91.5</v>
      </c>
      <c r="D208" s="178"/>
      <c r="E208" s="198"/>
      <c r="F208" s="195">
        <f>SUM(F193:F206)</f>
        <v>1</v>
      </c>
      <c r="G208" s="198"/>
    </row>
    <row r="209" spans="1:7" x14ac:dyDescent="0.2">
      <c r="A209" s="163" t="s">
        <v>281</v>
      </c>
      <c r="B209" s="196" t="s">
        <v>171</v>
      </c>
      <c r="C209" s="184"/>
      <c r="E209" s="198"/>
      <c r="F209" s="191">
        <f>IF($C$208=0,"",IF(C209="[for completion]","",C209/$C$208))</f>
        <v>0</v>
      </c>
      <c r="G209" s="198"/>
    </row>
    <row r="210" spans="1:7" x14ac:dyDescent="0.2">
      <c r="A210" s="163" t="s">
        <v>1418</v>
      </c>
      <c r="B210" s="196" t="s">
        <v>171</v>
      </c>
      <c r="C210" s="184"/>
      <c r="E210" s="198"/>
      <c r="F210" s="191">
        <f t="shared" ref="F210:F215" si="25">IF($C$208=0,"",IF(C210="[for completion]","",C210/$C$208))</f>
        <v>0</v>
      </c>
      <c r="G210" s="198"/>
    </row>
    <row r="211" spans="1:7" x14ac:dyDescent="0.2">
      <c r="A211" s="163" t="s">
        <v>282</v>
      </c>
      <c r="B211" s="196" t="s">
        <v>171</v>
      </c>
      <c r="C211" s="184"/>
      <c r="E211" s="198"/>
      <c r="F211" s="191">
        <f t="shared" si="25"/>
        <v>0</v>
      </c>
      <c r="G211" s="198"/>
    </row>
    <row r="212" spans="1:7" x14ac:dyDescent="0.2">
      <c r="A212" s="163" t="s">
        <v>283</v>
      </c>
      <c r="B212" s="196" t="s">
        <v>171</v>
      </c>
      <c r="C212" s="184"/>
      <c r="E212" s="198"/>
      <c r="F212" s="191">
        <f t="shared" si="25"/>
        <v>0</v>
      </c>
      <c r="G212" s="198"/>
    </row>
    <row r="213" spans="1:7" x14ac:dyDescent="0.2">
      <c r="A213" s="163" t="s">
        <v>284</v>
      </c>
      <c r="B213" s="196" t="s">
        <v>171</v>
      </c>
      <c r="C213" s="184"/>
      <c r="E213" s="198"/>
      <c r="F213" s="191">
        <f t="shared" si="25"/>
        <v>0</v>
      </c>
      <c r="G213" s="198"/>
    </row>
    <row r="214" spans="1:7" x14ac:dyDescent="0.2">
      <c r="A214" s="163" t="s">
        <v>285</v>
      </c>
      <c r="B214" s="196" t="s">
        <v>171</v>
      </c>
      <c r="C214" s="184"/>
      <c r="E214" s="198"/>
      <c r="F214" s="191">
        <f t="shared" si="25"/>
        <v>0</v>
      </c>
      <c r="G214" s="198"/>
    </row>
    <row r="215" spans="1:7" x14ac:dyDescent="0.2">
      <c r="A215" s="163" t="s">
        <v>286</v>
      </c>
      <c r="B215" s="196" t="s">
        <v>171</v>
      </c>
      <c r="C215" s="184"/>
      <c r="E215" s="198"/>
      <c r="F215" s="191">
        <f t="shared" si="25"/>
        <v>0</v>
      </c>
      <c r="G215" s="198"/>
    </row>
    <row r="216" spans="1:7" x14ac:dyDescent="0.2">
      <c r="A216" s="180"/>
      <c r="B216" s="181" t="s">
        <v>1419</v>
      </c>
      <c r="C216" s="180" t="s">
        <v>53</v>
      </c>
      <c r="D216" s="180"/>
      <c r="E216" s="182"/>
      <c r="F216" s="183" t="s">
        <v>287</v>
      </c>
      <c r="G216" s="183" t="s">
        <v>288</v>
      </c>
    </row>
    <row r="217" spans="1:7" x14ac:dyDescent="0.2">
      <c r="A217" s="163" t="s">
        <v>289</v>
      </c>
      <c r="B217" s="202" t="s">
        <v>290</v>
      </c>
      <c r="C217" s="184">
        <v>91.5</v>
      </c>
      <c r="E217" s="212"/>
      <c r="F217" s="192">
        <f>IF($C$38=0,"",IF(C217="[for completion]","",IF(C217="","",C217/$C$38)))</f>
        <v>6.0002451100558685E-3</v>
      </c>
      <c r="G217" s="192">
        <f>IF($C$39=0,"",IF(C217="[for completion]","",IF(C217="","",C217/$C$39)))</f>
        <v>7.9565217391304351E-3</v>
      </c>
    </row>
    <row r="218" spans="1:7" x14ac:dyDescent="0.2">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2">
      <c r="A219" s="163" t="s">
        <v>293</v>
      </c>
      <c r="B219" s="202" t="s">
        <v>65</v>
      </c>
      <c r="C219" s="184">
        <v>0</v>
      </c>
      <c r="E219" s="212"/>
      <c r="F219" s="192">
        <f t="shared" si="26"/>
        <v>0</v>
      </c>
      <c r="G219" s="192">
        <f t="shared" si="27"/>
        <v>0</v>
      </c>
    </row>
    <row r="220" spans="1:7" x14ac:dyDescent="0.2">
      <c r="A220" s="163" t="s">
        <v>294</v>
      </c>
      <c r="B220" s="203" t="s">
        <v>67</v>
      </c>
      <c r="C220" s="184">
        <f>SUM(C217:C219)</f>
        <v>91.5</v>
      </c>
      <c r="E220" s="212"/>
      <c r="F220" s="218">
        <f>SUM(F217:F219)</f>
        <v>6.0002451100558685E-3</v>
      </c>
      <c r="G220" s="218">
        <f>SUM(G217:G219)</f>
        <v>7.9565217391304351E-3</v>
      </c>
    </row>
    <row r="221" spans="1:7" x14ac:dyDescent="0.2">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2">
      <c r="A222" s="163" t="s">
        <v>296</v>
      </c>
      <c r="B222" s="196" t="s">
        <v>171</v>
      </c>
      <c r="C222" s="184"/>
      <c r="E222" s="212"/>
      <c r="F222" s="191" t="str">
        <f t="shared" si="28"/>
        <v/>
      </c>
      <c r="G222" s="191" t="str">
        <f t="shared" si="29"/>
        <v/>
      </c>
    </row>
    <row r="223" spans="1:7" x14ac:dyDescent="0.2">
      <c r="A223" s="163" t="s">
        <v>297</v>
      </c>
      <c r="B223" s="196" t="s">
        <v>171</v>
      </c>
      <c r="C223" s="184"/>
      <c r="E223" s="212"/>
      <c r="F223" s="191" t="str">
        <f t="shared" si="28"/>
        <v/>
      </c>
      <c r="G223" s="191" t="str">
        <f t="shared" si="29"/>
        <v/>
      </c>
    </row>
    <row r="224" spans="1:7" x14ac:dyDescent="0.2">
      <c r="A224" s="163" t="s">
        <v>298</v>
      </c>
      <c r="B224" s="196" t="s">
        <v>171</v>
      </c>
      <c r="C224" s="184"/>
      <c r="E224" s="212"/>
      <c r="F224" s="191" t="str">
        <f t="shared" si="28"/>
        <v/>
      </c>
      <c r="G224" s="191" t="str">
        <f t="shared" si="29"/>
        <v/>
      </c>
    </row>
    <row r="225" spans="1:7" x14ac:dyDescent="0.2">
      <c r="A225" s="163" t="s">
        <v>299</v>
      </c>
      <c r="B225" s="196" t="s">
        <v>171</v>
      </c>
      <c r="C225" s="184"/>
      <c r="E225" s="212"/>
      <c r="F225" s="191" t="str">
        <f t="shared" si="28"/>
        <v/>
      </c>
      <c r="G225" s="191" t="str">
        <f t="shared" si="29"/>
        <v/>
      </c>
    </row>
    <row r="226" spans="1:7" x14ac:dyDescent="0.2">
      <c r="A226" s="163" t="s">
        <v>300</v>
      </c>
      <c r="B226" s="196" t="s">
        <v>171</v>
      </c>
      <c r="C226" s="184"/>
      <c r="E226" s="178"/>
      <c r="F226" s="191" t="str">
        <f t="shared" si="28"/>
        <v/>
      </c>
      <c r="G226" s="191" t="str">
        <f t="shared" si="29"/>
        <v/>
      </c>
    </row>
    <row r="227" spans="1:7" x14ac:dyDescent="0.2">
      <c r="A227" s="163" t="s">
        <v>301</v>
      </c>
      <c r="B227" s="196" t="s">
        <v>171</v>
      </c>
      <c r="C227" s="184"/>
      <c r="E227" s="212"/>
      <c r="F227" s="191" t="str">
        <f t="shared" si="28"/>
        <v/>
      </c>
      <c r="G227" s="191" t="str">
        <f t="shared" si="29"/>
        <v/>
      </c>
    </row>
    <row r="228" spans="1:7" x14ac:dyDescent="0.2">
      <c r="A228" s="180"/>
      <c r="B228" s="181" t="s">
        <v>1420</v>
      </c>
      <c r="C228" s="180"/>
      <c r="D228" s="180"/>
      <c r="E228" s="182"/>
      <c r="F228" s="183"/>
      <c r="G228" s="183"/>
    </row>
    <row r="229" spans="1:7" ht="30" x14ac:dyDescent="0.2">
      <c r="A229" s="163" t="s">
        <v>302</v>
      </c>
      <c r="B229" s="178" t="s">
        <v>1421</v>
      </c>
      <c r="C229" s="219" t="s">
        <v>1422</v>
      </c>
    </row>
    <row r="230" spans="1:7" x14ac:dyDescent="0.2">
      <c r="A230" s="180"/>
      <c r="B230" s="181" t="s">
        <v>303</v>
      </c>
      <c r="C230" s="180"/>
      <c r="D230" s="180"/>
      <c r="E230" s="182"/>
      <c r="F230" s="183"/>
      <c r="G230" s="183"/>
    </row>
    <row r="231" spans="1:7" x14ac:dyDescent="0.2">
      <c r="A231" s="163" t="s">
        <v>304</v>
      </c>
      <c r="B231" s="163" t="s">
        <v>305</v>
      </c>
      <c r="C231" s="184">
        <v>0</v>
      </c>
      <c r="E231" s="178"/>
    </row>
    <row r="232" spans="1:7" x14ac:dyDescent="0.2">
      <c r="A232" s="163" t="s">
        <v>306</v>
      </c>
      <c r="B232" s="220" t="s">
        <v>307</v>
      </c>
      <c r="C232" s="184">
        <v>0</v>
      </c>
      <c r="E232" s="178"/>
    </row>
    <row r="233" spans="1:7" x14ac:dyDescent="0.2">
      <c r="A233" s="163" t="s">
        <v>308</v>
      </c>
      <c r="B233" s="220" t="s">
        <v>309</v>
      </c>
      <c r="C233" s="184">
        <v>0</v>
      </c>
      <c r="E233" s="178"/>
    </row>
    <row r="234" spans="1:7" x14ac:dyDescent="0.2">
      <c r="A234" s="163" t="s">
        <v>310</v>
      </c>
      <c r="B234" s="176" t="s">
        <v>311</v>
      </c>
      <c r="C234" s="194"/>
      <c r="D234" s="178"/>
      <c r="E234" s="178"/>
    </row>
    <row r="235" spans="1:7" x14ac:dyDescent="0.2">
      <c r="A235" s="163" t="s">
        <v>312</v>
      </c>
      <c r="B235" s="176" t="s">
        <v>313</v>
      </c>
      <c r="C235" s="194"/>
      <c r="D235" s="178"/>
      <c r="E235" s="178"/>
    </row>
    <row r="236" spans="1:7" x14ac:dyDescent="0.2">
      <c r="A236" s="163" t="s">
        <v>314</v>
      </c>
      <c r="B236" s="176" t="s">
        <v>315</v>
      </c>
      <c r="C236" s="178"/>
      <c r="D236" s="178"/>
      <c r="E236" s="178"/>
    </row>
    <row r="237" spans="1:7" x14ac:dyDescent="0.2">
      <c r="A237" s="163" t="s">
        <v>316</v>
      </c>
      <c r="C237" s="178"/>
      <c r="D237" s="178"/>
      <c r="E237" s="178"/>
    </row>
    <row r="238" spans="1:7" x14ac:dyDescent="0.2">
      <c r="A238" s="163" t="s">
        <v>317</v>
      </c>
      <c r="C238" s="178"/>
      <c r="D238" s="178"/>
      <c r="E238" s="178"/>
    </row>
    <row r="239" spans="1:7" x14ac:dyDescent="0.2">
      <c r="A239" s="180"/>
      <c r="B239" s="181" t="s">
        <v>1423</v>
      </c>
      <c r="C239" s="180"/>
      <c r="D239" s="180"/>
      <c r="E239" s="182"/>
      <c r="F239" s="183"/>
      <c r="G239" s="183"/>
    </row>
    <row r="240" spans="1:7" ht="30" x14ac:dyDescent="0.2">
      <c r="A240" s="163" t="s">
        <v>1424</v>
      </c>
      <c r="B240" s="163" t="s">
        <v>1425</v>
      </c>
      <c r="C240" s="163" t="s">
        <v>1426</v>
      </c>
      <c r="D240" s="158"/>
      <c r="E240" s="158"/>
      <c r="F240" s="158"/>
      <c r="G240" s="158"/>
    </row>
    <row r="241" spans="1:7" ht="30" x14ac:dyDescent="0.2">
      <c r="A241" s="163" t="s">
        <v>1427</v>
      </c>
      <c r="B241" s="163" t="s">
        <v>1428</v>
      </c>
      <c r="C241" s="221"/>
      <c r="D241" s="158"/>
      <c r="E241" s="158"/>
      <c r="F241" s="158"/>
      <c r="G241" s="158"/>
    </row>
    <row r="242" spans="1:7" x14ac:dyDescent="0.2">
      <c r="A242" s="163" t="s">
        <v>1429</v>
      </c>
      <c r="B242" s="163" t="s">
        <v>1430</v>
      </c>
      <c r="C242" s="221"/>
      <c r="D242" s="158"/>
      <c r="E242" s="158"/>
      <c r="F242" s="158"/>
      <c r="G242" s="158"/>
    </row>
    <row r="243" spans="1:7" x14ac:dyDescent="0.2">
      <c r="A243" s="163" t="s">
        <v>1431</v>
      </c>
      <c r="B243" s="163" t="s">
        <v>1432</v>
      </c>
      <c r="D243" s="158"/>
      <c r="E243" s="158"/>
      <c r="F243" s="158"/>
      <c r="G243" s="158"/>
    </row>
    <row r="244" spans="1:7" hidden="1" outlineLevel="1" x14ac:dyDescent="0.2">
      <c r="A244" s="163" t="s">
        <v>1433</v>
      </c>
      <c r="D244" s="158"/>
      <c r="E244" s="158"/>
      <c r="F244" s="158"/>
      <c r="G244" s="158"/>
    </row>
    <row r="245" spans="1:7" hidden="1" outlineLevel="1" x14ac:dyDescent="0.2">
      <c r="A245" s="163" t="s">
        <v>1434</v>
      </c>
      <c r="D245" s="158"/>
      <c r="E245" s="158"/>
      <c r="F245" s="158"/>
      <c r="G245" s="158"/>
    </row>
    <row r="246" spans="1:7" hidden="1" outlineLevel="1" x14ac:dyDescent="0.2">
      <c r="A246" s="163" t="s">
        <v>1435</v>
      </c>
      <c r="D246" s="158"/>
      <c r="E246" s="158"/>
      <c r="F246" s="158"/>
      <c r="G246" s="158"/>
    </row>
    <row r="247" spans="1:7" hidden="1" outlineLevel="1" x14ac:dyDescent="0.2">
      <c r="A247" s="163" t="s">
        <v>1436</v>
      </c>
      <c r="D247" s="158"/>
      <c r="E247" s="158"/>
      <c r="F247" s="158"/>
      <c r="G247" s="158"/>
    </row>
    <row r="248" spans="1:7" hidden="1" outlineLevel="1" x14ac:dyDescent="0.2">
      <c r="A248" s="163" t="s">
        <v>1437</v>
      </c>
      <c r="D248" s="158"/>
      <c r="E248" s="158"/>
      <c r="F248" s="158"/>
      <c r="G248" s="158"/>
    </row>
    <row r="249" spans="1:7" hidden="1" outlineLevel="1" x14ac:dyDescent="0.2">
      <c r="A249" s="163" t="s">
        <v>1438</v>
      </c>
      <c r="D249" s="158"/>
      <c r="E249" s="158"/>
      <c r="F249" s="158"/>
      <c r="G249" s="158"/>
    </row>
    <row r="250" spans="1:7" hidden="1" outlineLevel="1" x14ac:dyDescent="0.2">
      <c r="A250" s="163" t="s">
        <v>1439</v>
      </c>
      <c r="D250" s="158"/>
      <c r="E250" s="158"/>
      <c r="F250" s="158"/>
      <c r="G250" s="158"/>
    </row>
    <row r="251" spans="1:7" hidden="1" outlineLevel="1" x14ac:dyDescent="0.2">
      <c r="A251" s="163" t="s">
        <v>1440</v>
      </c>
      <c r="D251" s="158"/>
      <c r="E251" s="158"/>
      <c r="F251" s="158"/>
      <c r="G251" s="158"/>
    </row>
    <row r="252" spans="1:7" hidden="1" outlineLevel="1" x14ac:dyDescent="0.2">
      <c r="A252" s="163" t="s">
        <v>1441</v>
      </c>
      <c r="D252" s="158"/>
      <c r="E252" s="158"/>
      <c r="F252" s="158"/>
      <c r="G252" s="158"/>
    </row>
    <row r="253" spans="1:7" hidden="1" outlineLevel="1" x14ac:dyDescent="0.2">
      <c r="A253" s="163" t="s">
        <v>1442</v>
      </c>
      <c r="D253" s="158"/>
      <c r="E253" s="158"/>
      <c r="F253" s="158"/>
      <c r="G253" s="158"/>
    </row>
    <row r="254" spans="1:7" hidden="1" outlineLevel="1" x14ac:dyDescent="0.2">
      <c r="A254" s="163" t="s">
        <v>1443</v>
      </c>
      <c r="D254" s="158"/>
      <c r="E254" s="158"/>
      <c r="F254" s="158"/>
      <c r="G254" s="158"/>
    </row>
    <row r="255" spans="1:7" hidden="1" outlineLevel="1" x14ac:dyDescent="0.2">
      <c r="A255" s="163" t="s">
        <v>1444</v>
      </c>
      <c r="D255" s="158"/>
      <c r="E255" s="158"/>
      <c r="F255" s="158"/>
      <c r="G255" s="158"/>
    </row>
    <row r="256" spans="1:7" hidden="1" outlineLevel="1" x14ac:dyDescent="0.2">
      <c r="A256" s="163" t="s">
        <v>1445</v>
      </c>
      <c r="D256" s="158"/>
      <c r="E256" s="158"/>
      <c r="F256" s="158"/>
      <c r="G256" s="158"/>
    </row>
    <row r="257" spans="1:7" hidden="1" outlineLevel="1" x14ac:dyDescent="0.2">
      <c r="A257" s="163" t="s">
        <v>1446</v>
      </c>
      <c r="D257" s="158"/>
      <c r="E257" s="158"/>
      <c r="F257" s="158"/>
      <c r="G257" s="158"/>
    </row>
    <row r="258" spans="1:7" hidden="1" outlineLevel="1" x14ac:dyDescent="0.2">
      <c r="A258" s="163" t="s">
        <v>1447</v>
      </c>
      <c r="D258" s="158"/>
      <c r="E258" s="158"/>
      <c r="F258" s="158"/>
      <c r="G258" s="158"/>
    </row>
    <row r="259" spans="1:7" hidden="1" outlineLevel="1" x14ac:dyDescent="0.2">
      <c r="A259" s="163" t="s">
        <v>1448</v>
      </c>
      <c r="D259" s="158"/>
      <c r="E259" s="158"/>
      <c r="F259" s="158"/>
      <c r="G259" s="158"/>
    </row>
    <row r="260" spans="1:7" hidden="1" outlineLevel="1" x14ac:dyDescent="0.2">
      <c r="A260" s="163" t="s">
        <v>1449</v>
      </c>
      <c r="D260" s="158"/>
      <c r="E260" s="158"/>
      <c r="F260" s="158"/>
      <c r="G260" s="158"/>
    </row>
    <row r="261" spans="1:7" hidden="1" outlineLevel="1" x14ac:dyDescent="0.2">
      <c r="A261" s="163" t="s">
        <v>1450</v>
      </c>
      <c r="D261" s="158"/>
      <c r="E261" s="158"/>
      <c r="F261" s="158"/>
      <c r="G261" s="158"/>
    </row>
    <row r="262" spans="1:7" hidden="1" outlineLevel="1" x14ac:dyDescent="0.2">
      <c r="A262" s="163" t="s">
        <v>1451</v>
      </c>
      <c r="D262" s="158"/>
      <c r="E262" s="158"/>
      <c r="F262" s="158"/>
      <c r="G262" s="158"/>
    </row>
    <row r="263" spans="1:7" hidden="1" outlineLevel="1" x14ac:dyDescent="0.2">
      <c r="A263" s="163" t="s">
        <v>1452</v>
      </c>
      <c r="D263" s="158"/>
      <c r="E263" s="158"/>
      <c r="F263" s="158"/>
      <c r="G263" s="158"/>
    </row>
    <row r="264" spans="1:7" hidden="1" outlineLevel="1" x14ac:dyDescent="0.2">
      <c r="A264" s="163" t="s">
        <v>1453</v>
      </c>
      <c r="D264" s="158"/>
      <c r="E264" s="158"/>
      <c r="F264" s="158"/>
      <c r="G264" s="158"/>
    </row>
    <row r="265" spans="1:7" hidden="1" outlineLevel="1" x14ac:dyDescent="0.2">
      <c r="A265" s="163" t="s">
        <v>1454</v>
      </c>
      <c r="D265" s="158"/>
      <c r="E265" s="158"/>
      <c r="F265" s="158"/>
      <c r="G265" s="158"/>
    </row>
    <row r="266" spans="1:7" hidden="1" outlineLevel="1" x14ac:dyDescent="0.2">
      <c r="A266" s="163" t="s">
        <v>1455</v>
      </c>
      <c r="D266" s="158"/>
      <c r="E266" s="158"/>
      <c r="F266" s="158"/>
      <c r="G266" s="158"/>
    </row>
    <row r="267" spans="1:7" hidden="1" outlineLevel="1" x14ac:dyDescent="0.2">
      <c r="A267" s="163" t="s">
        <v>1456</v>
      </c>
      <c r="D267" s="158"/>
      <c r="E267" s="158"/>
      <c r="F267" s="158"/>
      <c r="G267" s="158"/>
    </row>
    <row r="268" spans="1:7" hidden="1" outlineLevel="1" x14ac:dyDescent="0.2">
      <c r="A268" s="163" t="s">
        <v>1457</v>
      </c>
      <c r="D268" s="158"/>
      <c r="E268" s="158"/>
      <c r="F268" s="158"/>
      <c r="G268" s="158"/>
    </row>
    <row r="269" spans="1:7" hidden="1" outlineLevel="1" x14ac:dyDescent="0.2">
      <c r="A269" s="163" t="s">
        <v>1458</v>
      </c>
      <c r="D269" s="158"/>
      <c r="E269" s="158"/>
      <c r="F269" s="158"/>
      <c r="G269" s="158"/>
    </row>
    <row r="270" spans="1:7" hidden="1" outlineLevel="1" x14ac:dyDescent="0.2">
      <c r="A270" s="163" t="s">
        <v>1459</v>
      </c>
      <c r="D270" s="158"/>
      <c r="E270" s="158"/>
      <c r="F270" s="158"/>
      <c r="G270" s="158"/>
    </row>
    <row r="271" spans="1:7" hidden="1" outlineLevel="1" x14ac:dyDescent="0.2">
      <c r="A271" s="163" t="s">
        <v>1460</v>
      </c>
      <c r="D271" s="158"/>
      <c r="E271" s="158"/>
      <c r="F271" s="158"/>
      <c r="G271" s="158"/>
    </row>
    <row r="272" spans="1:7" hidden="1" outlineLevel="1" x14ac:dyDescent="0.2">
      <c r="A272" s="163" t="s">
        <v>1461</v>
      </c>
      <c r="D272" s="158"/>
      <c r="E272" s="158"/>
      <c r="F272" s="158"/>
      <c r="G272" s="158"/>
    </row>
    <row r="273" spans="1:7" hidden="1" outlineLevel="1" x14ac:dyDescent="0.2">
      <c r="A273" s="163" t="s">
        <v>1462</v>
      </c>
      <c r="D273" s="158"/>
      <c r="E273" s="158"/>
      <c r="F273" s="158"/>
      <c r="G273" s="158"/>
    </row>
    <row r="274" spans="1:7" hidden="1" outlineLevel="1" x14ac:dyDescent="0.2">
      <c r="A274" s="163" t="s">
        <v>1463</v>
      </c>
      <c r="D274" s="158"/>
      <c r="E274" s="158"/>
      <c r="F274" s="158"/>
      <c r="G274" s="158"/>
    </row>
    <row r="275" spans="1:7" hidden="1" outlineLevel="1" x14ac:dyDescent="0.2">
      <c r="A275" s="163" t="s">
        <v>1464</v>
      </c>
      <c r="D275" s="158"/>
      <c r="E275" s="158"/>
      <c r="F275" s="158"/>
      <c r="G275" s="158"/>
    </row>
    <row r="276" spans="1:7" hidden="1" outlineLevel="1" x14ac:dyDescent="0.2">
      <c r="A276" s="163" t="s">
        <v>1465</v>
      </c>
      <c r="D276" s="158"/>
      <c r="E276" s="158"/>
      <c r="F276" s="158"/>
      <c r="G276" s="158"/>
    </row>
    <row r="277" spans="1:7" hidden="1" outlineLevel="1" x14ac:dyDescent="0.2">
      <c r="A277" s="163" t="s">
        <v>1466</v>
      </c>
      <c r="D277" s="158"/>
      <c r="E277" s="158"/>
      <c r="F277" s="158"/>
      <c r="G277" s="158"/>
    </row>
    <row r="278" spans="1:7" hidden="1" outlineLevel="1" x14ac:dyDescent="0.2">
      <c r="A278" s="163" t="s">
        <v>1467</v>
      </c>
      <c r="D278" s="158"/>
      <c r="E278" s="158"/>
      <c r="F278" s="158"/>
      <c r="G278" s="158"/>
    </row>
    <row r="279" spans="1:7" hidden="1" outlineLevel="1" x14ac:dyDescent="0.2">
      <c r="A279" s="163" t="s">
        <v>1468</v>
      </c>
      <c r="D279" s="158"/>
      <c r="E279" s="158"/>
      <c r="F279" s="158"/>
      <c r="G279" s="158"/>
    </row>
    <row r="280" spans="1:7" hidden="1" outlineLevel="1" x14ac:dyDescent="0.2">
      <c r="A280" s="163" t="s">
        <v>1469</v>
      </c>
      <c r="D280" s="158"/>
      <c r="E280" s="158"/>
      <c r="F280" s="158"/>
      <c r="G280" s="158"/>
    </row>
    <row r="281" spans="1:7" hidden="1" outlineLevel="1" x14ac:dyDescent="0.2">
      <c r="A281" s="163" t="s">
        <v>1470</v>
      </c>
      <c r="D281" s="158"/>
      <c r="E281" s="158"/>
      <c r="F281" s="158"/>
      <c r="G281" s="158"/>
    </row>
    <row r="282" spans="1:7" hidden="1" outlineLevel="1" x14ac:dyDescent="0.2">
      <c r="A282" s="163" t="s">
        <v>1471</v>
      </c>
      <c r="D282" s="158"/>
      <c r="E282" s="158"/>
      <c r="F282" s="158"/>
      <c r="G282" s="158"/>
    </row>
    <row r="283" spans="1:7" hidden="1" outlineLevel="1" x14ac:dyDescent="0.2">
      <c r="A283" s="163" t="s">
        <v>1472</v>
      </c>
      <c r="D283" s="158"/>
      <c r="E283" s="158"/>
      <c r="F283" s="158"/>
      <c r="G283" s="158"/>
    </row>
    <row r="284" spans="1:7" hidden="1" outlineLevel="1" x14ac:dyDescent="0.2">
      <c r="A284" s="163" t="s">
        <v>1473</v>
      </c>
      <c r="D284" s="158"/>
      <c r="E284" s="158"/>
      <c r="F284" s="158"/>
      <c r="G284" s="158"/>
    </row>
    <row r="285" spans="1:7" ht="37.5" collapsed="1" x14ac:dyDescent="0.2">
      <c r="A285" s="171"/>
      <c r="B285" s="171" t="s">
        <v>5</v>
      </c>
      <c r="C285" s="171" t="s">
        <v>318</v>
      </c>
      <c r="D285" s="171" t="s">
        <v>318</v>
      </c>
      <c r="E285" s="171"/>
      <c r="F285" s="172"/>
      <c r="G285" s="173"/>
    </row>
    <row r="286" spans="1:7" ht="12.75" x14ac:dyDescent="0.2">
      <c r="A286" s="222" t="s">
        <v>1474</v>
      </c>
      <c r="B286" s="223"/>
      <c r="C286" s="223"/>
      <c r="D286" s="223"/>
      <c r="E286" s="223"/>
      <c r="F286" s="224"/>
      <c r="G286" s="223"/>
    </row>
    <row r="287" spans="1:7" ht="12.75" x14ac:dyDescent="0.2">
      <c r="A287" s="222" t="s">
        <v>1475</v>
      </c>
      <c r="B287" s="223"/>
      <c r="C287" s="223"/>
      <c r="D287" s="223"/>
      <c r="E287" s="223"/>
      <c r="F287" s="224"/>
      <c r="G287" s="223"/>
    </row>
    <row r="288" spans="1:7" x14ac:dyDescent="0.2">
      <c r="A288" s="163" t="s">
        <v>319</v>
      </c>
      <c r="B288" s="176" t="s">
        <v>1476</v>
      </c>
      <c r="C288" s="225" t="s">
        <v>320</v>
      </c>
      <c r="D288" s="189"/>
      <c r="E288" s="189"/>
      <c r="F288" s="189"/>
      <c r="G288" s="189"/>
    </row>
    <row r="289" spans="1:7" x14ac:dyDescent="0.2">
      <c r="A289" s="163" t="s">
        <v>321</v>
      </c>
      <c r="B289" s="176" t="s">
        <v>1477</v>
      </c>
      <c r="C289" s="225" t="s">
        <v>322</v>
      </c>
      <c r="E289" s="189"/>
      <c r="F289" s="189"/>
    </row>
    <row r="290" spans="1:7" x14ac:dyDescent="0.2">
      <c r="A290" s="163" t="s">
        <v>323</v>
      </c>
      <c r="B290" s="176" t="s">
        <v>1478</v>
      </c>
      <c r="C290" s="225" t="s">
        <v>324</v>
      </c>
      <c r="D290" s="225" t="s">
        <v>325</v>
      </c>
      <c r="E290" s="226"/>
      <c r="F290" s="189"/>
      <c r="G290" s="226"/>
    </row>
    <row r="291" spans="1:7" x14ac:dyDescent="0.2">
      <c r="A291" s="163" t="s">
        <v>326</v>
      </c>
      <c r="B291" s="176" t="s">
        <v>1479</v>
      </c>
      <c r="C291" s="225" t="s">
        <v>327</v>
      </c>
    </row>
    <row r="292" spans="1:7" ht="30" x14ac:dyDescent="0.25">
      <c r="A292" s="163" t="s">
        <v>328</v>
      </c>
      <c r="B292" s="176" t="s">
        <v>1480</v>
      </c>
      <c r="C292" s="227" t="s">
        <v>329</v>
      </c>
      <c r="D292" s="225" t="s">
        <v>330</v>
      </c>
      <c r="E292" s="226" t="s">
        <v>331</v>
      </c>
      <c r="F292" s="225" t="str">
        <f ca="1">IF(ISREF(INDIRECT("'B2. HTT Public Sector Assets'!A1")),ROW(#REF!)&amp; " for Public Sector Assets","")</f>
        <v/>
      </c>
      <c r="G292" s="226"/>
    </row>
    <row r="293" spans="1:7" ht="30" x14ac:dyDescent="0.2">
      <c r="A293" s="163" t="s">
        <v>332</v>
      </c>
      <c r="B293" s="176" t="s">
        <v>1481</v>
      </c>
      <c r="C293" s="225" t="s">
        <v>333</v>
      </c>
      <c r="D293" s="225" t="s">
        <v>334</v>
      </c>
      <c r="E293" s="163" t="s">
        <v>335</v>
      </c>
    </row>
    <row r="294" spans="1:7" x14ac:dyDescent="0.2">
      <c r="A294" s="163" t="s">
        <v>336</v>
      </c>
      <c r="B294" s="176" t="s">
        <v>1482</v>
      </c>
      <c r="C294" s="225" t="s">
        <v>337</v>
      </c>
      <c r="F294" s="226"/>
    </row>
    <row r="295" spans="1:7" x14ac:dyDescent="0.2">
      <c r="A295" s="163" t="s">
        <v>338</v>
      </c>
      <c r="B295" s="176" t="s">
        <v>1483</v>
      </c>
      <c r="C295" s="225" t="s">
        <v>339</v>
      </c>
      <c r="E295" s="226"/>
      <c r="F295" s="226"/>
    </row>
    <row r="296" spans="1:7" x14ac:dyDescent="0.2">
      <c r="A296" s="163" t="s">
        <v>340</v>
      </c>
      <c r="B296" s="176" t="s">
        <v>1484</v>
      </c>
      <c r="C296" s="225" t="s">
        <v>341</v>
      </c>
      <c r="E296" s="226"/>
      <c r="F296" s="226"/>
    </row>
    <row r="297" spans="1:7" ht="30" x14ac:dyDescent="0.2">
      <c r="A297" s="163" t="s">
        <v>342</v>
      </c>
      <c r="B297" s="163" t="s">
        <v>343</v>
      </c>
      <c r="C297" s="225" t="s">
        <v>344</v>
      </c>
      <c r="E297" s="226"/>
    </row>
    <row r="298" spans="1:7" x14ac:dyDescent="0.2">
      <c r="A298" s="163" t="s">
        <v>345</v>
      </c>
      <c r="B298" s="176" t="s">
        <v>1485</v>
      </c>
      <c r="C298" s="225" t="s">
        <v>346</v>
      </c>
      <c r="E298" s="226"/>
    </row>
    <row r="299" spans="1:7" x14ac:dyDescent="0.2">
      <c r="A299" s="163" t="s">
        <v>347</v>
      </c>
      <c r="B299" s="176" t="s">
        <v>1486</v>
      </c>
      <c r="C299" s="225" t="s">
        <v>348</v>
      </c>
      <c r="E299" s="226"/>
    </row>
    <row r="300" spans="1:7" x14ac:dyDescent="0.2">
      <c r="A300" s="163" t="s">
        <v>349</v>
      </c>
      <c r="B300" s="176" t="s">
        <v>1487</v>
      </c>
      <c r="C300" s="225" t="s">
        <v>350</v>
      </c>
      <c r="D300" s="225" t="s">
        <v>351</v>
      </c>
      <c r="E300" s="226"/>
    </row>
    <row r="301" spans="1:7" x14ac:dyDescent="0.2">
      <c r="A301" s="163" t="s">
        <v>352</v>
      </c>
      <c r="B301" s="176"/>
      <c r="C301" s="225"/>
      <c r="D301" s="225"/>
      <c r="E301" s="226"/>
    </row>
    <row r="302" spans="1:7" x14ac:dyDescent="0.2">
      <c r="A302" s="163" t="s">
        <v>353</v>
      </c>
      <c r="B302" s="176"/>
      <c r="C302" s="225"/>
      <c r="D302" s="225"/>
      <c r="E302" s="226"/>
    </row>
    <row r="303" spans="1:7" x14ac:dyDescent="0.2">
      <c r="A303" s="163" t="s">
        <v>354</v>
      </c>
      <c r="B303" s="176"/>
      <c r="C303" s="225"/>
      <c r="D303" s="225"/>
      <c r="E303" s="226"/>
    </row>
    <row r="304" spans="1:7" x14ac:dyDescent="0.2">
      <c r="A304" s="163" t="s">
        <v>355</v>
      </c>
      <c r="B304" s="176"/>
      <c r="C304" s="225"/>
      <c r="D304" s="225"/>
      <c r="E304" s="226"/>
    </row>
    <row r="305" spans="1:7" x14ac:dyDescent="0.2">
      <c r="A305" s="163" t="s">
        <v>356</v>
      </c>
      <c r="B305" s="176"/>
      <c r="C305" s="225"/>
      <c r="D305" s="225"/>
      <c r="E305" s="226"/>
    </row>
    <row r="306" spans="1:7" x14ac:dyDescent="0.2">
      <c r="A306" s="163" t="s">
        <v>357</v>
      </c>
      <c r="B306" s="176"/>
      <c r="C306" s="225"/>
      <c r="D306" s="225"/>
      <c r="E306" s="226"/>
    </row>
    <row r="307" spans="1:7" x14ac:dyDescent="0.2">
      <c r="A307" s="163" t="s">
        <v>358</v>
      </c>
      <c r="B307" s="176"/>
      <c r="C307" s="225"/>
      <c r="D307" s="225"/>
      <c r="E307" s="226"/>
    </row>
    <row r="308" spans="1:7" x14ac:dyDescent="0.2">
      <c r="A308" s="163" t="s">
        <v>359</v>
      </c>
      <c r="B308" s="176"/>
      <c r="C308" s="225"/>
      <c r="D308" s="225"/>
      <c r="E308" s="226"/>
    </row>
    <row r="309" spans="1:7" x14ac:dyDescent="0.2">
      <c r="A309" s="163" t="s">
        <v>360</v>
      </c>
      <c r="B309" s="176"/>
      <c r="C309" s="225"/>
      <c r="D309" s="225"/>
      <c r="E309" s="226"/>
    </row>
    <row r="310" spans="1:7" x14ac:dyDescent="0.2">
      <c r="A310" s="163" t="s">
        <v>361</v>
      </c>
    </row>
    <row r="311" spans="1:7" ht="37.5" x14ac:dyDescent="0.2">
      <c r="A311" s="172"/>
      <c r="B311" s="171" t="s">
        <v>362</v>
      </c>
      <c r="C311" s="172"/>
      <c r="D311" s="172"/>
      <c r="E311" s="172"/>
      <c r="F311" s="172"/>
      <c r="G311" s="173"/>
    </row>
    <row r="312" spans="1:7" x14ac:dyDescent="0.2">
      <c r="A312" s="163" t="s">
        <v>363</v>
      </c>
      <c r="B312" s="185" t="s">
        <v>364</v>
      </c>
      <c r="C312" s="163">
        <v>0</v>
      </c>
    </row>
    <row r="313" spans="1:7" x14ac:dyDescent="0.2">
      <c r="A313" s="163" t="s">
        <v>365</v>
      </c>
      <c r="B313" s="185"/>
      <c r="C313" s="225"/>
    </row>
    <row r="314" spans="1:7" x14ac:dyDescent="0.2">
      <c r="A314" s="163" t="s">
        <v>366</v>
      </c>
      <c r="B314" s="185"/>
      <c r="C314" s="225"/>
    </row>
    <row r="315" spans="1:7" x14ac:dyDescent="0.2">
      <c r="A315" s="163" t="s">
        <v>367</v>
      </c>
      <c r="B315" s="185"/>
      <c r="C315" s="225"/>
    </row>
    <row r="316" spans="1:7" x14ac:dyDescent="0.2">
      <c r="A316" s="163" t="s">
        <v>368</v>
      </c>
      <c r="B316" s="185"/>
      <c r="C316" s="225"/>
    </row>
    <row r="317" spans="1:7" x14ac:dyDescent="0.2">
      <c r="A317" s="163" t="s">
        <v>369</v>
      </c>
      <c r="B317" s="185"/>
      <c r="C317" s="225"/>
    </row>
    <row r="318" spans="1:7" x14ac:dyDescent="0.2">
      <c r="A318" s="163" t="s">
        <v>370</v>
      </c>
      <c r="B318" s="185"/>
      <c r="C318" s="225"/>
    </row>
    <row r="319" spans="1:7" ht="18.75" x14ac:dyDescent="0.2">
      <c r="A319" s="172"/>
      <c r="B319" s="171" t="s">
        <v>371</v>
      </c>
      <c r="C319" s="172"/>
      <c r="D319" s="172"/>
      <c r="E319" s="172"/>
      <c r="F319" s="172"/>
      <c r="G319" s="173"/>
    </row>
    <row r="320" spans="1:7" x14ac:dyDescent="0.2">
      <c r="A320" s="180"/>
      <c r="B320" s="181" t="s">
        <v>372</v>
      </c>
      <c r="C320" s="180"/>
      <c r="D320" s="180"/>
      <c r="E320" s="182"/>
      <c r="F320" s="183"/>
      <c r="G320" s="183"/>
    </row>
    <row r="321" spans="1:3" x14ac:dyDescent="0.2">
      <c r="A321" s="163" t="s">
        <v>373</v>
      </c>
      <c r="B321" s="176" t="s">
        <v>1488</v>
      </c>
      <c r="C321" s="176"/>
    </row>
    <row r="322" spans="1:3" x14ac:dyDescent="0.2">
      <c r="A322" s="163" t="s">
        <v>374</v>
      </c>
      <c r="B322" s="176" t="s">
        <v>1489</v>
      </c>
      <c r="C322" s="176"/>
    </row>
    <row r="323" spans="1:3" x14ac:dyDescent="0.2">
      <c r="A323" s="163" t="s">
        <v>375</v>
      </c>
      <c r="B323" s="176" t="s">
        <v>376</v>
      </c>
      <c r="C323" s="176"/>
    </row>
    <row r="324" spans="1:3" x14ac:dyDescent="0.2">
      <c r="A324" s="163" t="s">
        <v>377</v>
      </c>
      <c r="B324" s="176" t="s">
        <v>378</v>
      </c>
    </row>
    <row r="325" spans="1:3" x14ac:dyDescent="0.2">
      <c r="A325" s="163" t="s">
        <v>379</v>
      </c>
      <c r="B325" s="176" t="s">
        <v>380</v>
      </c>
    </row>
    <row r="326" spans="1:3" x14ac:dyDescent="0.2">
      <c r="A326" s="163" t="s">
        <v>381</v>
      </c>
      <c r="B326" s="176" t="s">
        <v>791</v>
      </c>
    </row>
    <row r="327" spans="1:3" x14ac:dyDescent="0.2">
      <c r="A327" s="163" t="s">
        <v>382</v>
      </c>
      <c r="B327" s="176" t="s">
        <v>383</v>
      </c>
    </row>
    <row r="328" spans="1:3" x14ac:dyDescent="0.2">
      <c r="A328" s="163" t="s">
        <v>384</v>
      </c>
      <c r="B328" s="176" t="s">
        <v>385</v>
      </c>
    </row>
    <row r="329" spans="1:3" x14ac:dyDescent="0.2">
      <c r="A329" s="163" t="s">
        <v>386</v>
      </c>
      <c r="B329" s="176" t="s">
        <v>1490</v>
      </c>
    </row>
    <row r="330" spans="1:3" hidden="1" outlineLevel="1" x14ac:dyDescent="0.2">
      <c r="A330" s="163" t="s">
        <v>387</v>
      </c>
      <c r="B330" s="196" t="s">
        <v>388</v>
      </c>
    </row>
    <row r="331" spans="1:3" hidden="1" outlineLevel="1" x14ac:dyDescent="0.2">
      <c r="A331" s="163" t="s">
        <v>389</v>
      </c>
      <c r="B331" s="196" t="s">
        <v>388</v>
      </c>
    </row>
    <row r="332" spans="1:3" hidden="1" outlineLevel="1" x14ac:dyDescent="0.2">
      <c r="A332" s="163" t="s">
        <v>390</v>
      </c>
      <c r="B332" s="196" t="s">
        <v>388</v>
      </c>
    </row>
    <row r="333" spans="1:3" hidden="1" outlineLevel="1" x14ac:dyDescent="0.2">
      <c r="A333" s="163" t="s">
        <v>391</v>
      </c>
      <c r="B333" s="196" t="s">
        <v>388</v>
      </c>
    </row>
    <row r="334" spans="1:3" hidden="1" outlineLevel="1" x14ac:dyDescent="0.2">
      <c r="A334" s="163" t="s">
        <v>392</v>
      </c>
      <c r="B334" s="196" t="s">
        <v>388</v>
      </c>
    </row>
    <row r="335" spans="1:3" hidden="1" outlineLevel="1" x14ac:dyDescent="0.2">
      <c r="A335" s="163" t="s">
        <v>393</v>
      </c>
      <c r="B335" s="196" t="s">
        <v>388</v>
      </c>
    </row>
    <row r="336" spans="1:3" hidden="1" outlineLevel="1" x14ac:dyDescent="0.2">
      <c r="A336" s="163" t="s">
        <v>394</v>
      </c>
      <c r="B336" s="196" t="s">
        <v>388</v>
      </c>
    </row>
    <row r="337" spans="1:2" hidden="1" outlineLevel="1" x14ac:dyDescent="0.2">
      <c r="A337" s="163" t="s">
        <v>395</v>
      </c>
      <c r="B337" s="196" t="s">
        <v>388</v>
      </c>
    </row>
    <row r="338" spans="1:2" hidden="1" outlineLevel="1" x14ac:dyDescent="0.2">
      <c r="A338" s="163" t="s">
        <v>396</v>
      </c>
      <c r="B338" s="196" t="s">
        <v>388</v>
      </c>
    </row>
    <row r="339" spans="1:2" hidden="1" outlineLevel="1" x14ac:dyDescent="0.2">
      <c r="A339" s="163" t="s">
        <v>397</v>
      </c>
      <c r="B339" s="196" t="s">
        <v>388</v>
      </c>
    </row>
    <row r="340" spans="1:2" hidden="1" outlineLevel="1" x14ac:dyDescent="0.2">
      <c r="A340" s="163" t="s">
        <v>398</v>
      </c>
      <c r="B340" s="196" t="s">
        <v>388</v>
      </c>
    </row>
    <row r="341" spans="1:2" hidden="1" outlineLevel="1" x14ac:dyDescent="0.2">
      <c r="A341" s="163" t="s">
        <v>399</v>
      </c>
      <c r="B341" s="196" t="s">
        <v>388</v>
      </c>
    </row>
    <row r="342" spans="1:2" hidden="1" outlineLevel="1" x14ac:dyDescent="0.2">
      <c r="A342" s="163" t="s">
        <v>400</v>
      </c>
      <c r="B342" s="196" t="s">
        <v>388</v>
      </c>
    </row>
    <row r="343" spans="1:2" hidden="1" outlineLevel="1" x14ac:dyDescent="0.2">
      <c r="A343" s="163" t="s">
        <v>401</v>
      </c>
      <c r="B343" s="196" t="s">
        <v>388</v>
      </c>
    </row>
    <row r="344" spans="1:2" hidden="1" outlineLevel="1" x14ac:dyDescent="0.2">
      <c r="A344" s="163" t="s">
        <v>402</v>
      </c>
      <c r="B344" s="196" t="s">
        <v>388</v>
      </c>
    </row>
    <row r="345" spans="1:2" hidden="1" outlineLevel="1" x14ac:dyDescent="0.2">
      <c r="A345" s="163" t="s">
        <v>403</v>
      </c>
      <c r="B345" s="196" t="s">
        <v>388</v>
      </c>
    </row>
    <row r="346" spans="1:2" hidden="1" outlineLevel="1" x14ac:dyDescent="0.2">
      <c r="A346" s="163" t="s">
        <v>404</v>
      </c>
      <c r="B346" s="196" t="s">
        <v>388</v>
      </c>
    </row>
    <row r="347" spans="1:2" hidden="1" outlineLevel="1" x14ac:dyDescent="0.2">
      <c r="A347" s="163" t="s">
        <v>405</v>
      </c>
      <c r="B347" s="196" t="s">
        <v>388</v>
      </c>
    </row>
    <row r="348" spans="1:2" hidden="1" outlineLevel="1" x14ac:dyDescent="0.2">
      <c r="A348" s="163" t="s">
        <v>406</v>
      </c>
      <c r="B348" s="196" t="s">
        <v>388</v>
      </c>
    </row>
    <row r="349" spans="1:2" hidden="1" outlineLevel="1" x14ac:dyDescent="0.2">
      <c r="A349" s="163" t="s">
        <v>407</v>
      </c>
      <c r="B349" s="196" t="s">
        <v>388</v>
      </c>
    </row>
    <row r="350" spans="1:2" hidden="1" outlineLevel="1" x14ac:dyDescent="0.2">
      <c r="A350" s="163" t="s">
        <v>408</v>
      </c>
      <c r="B350" s="196" t="s">
        <v>388</v>
      </c>
    </row>
    <row r="351" spans="1:2" hidden="1" outlineLevel="1" x14ac:dyDescent="0.2">
      <c r="A351" s="163" t="s">
        <v>409</v>
      </c>
      <c r="B351" s="196" t="s">
        <v>388</v>
      </c>
    </row>
    <row r="352" spans="1:2" hidden="1" outlineLevel="1" x14ac:dyDescent="0.2">
      <c r="A352" s="163" t="s">
        <v>410</v>
      </c>
      <c r="B352" s="196" t="s">
        <v>388</v>
      </c>
    </row>
    <row r="353" spans="1:2" hidden="1" outlineLevel="1" x14ac:dyDescent="0.2">
      <c r="A353" s="163" t="s">
        <v>411</v>
      </c>
      <c r="B353" s="196" t="s">
        <v>388</v>
      </c>
    </row>
    <row r="354" spans="1:2" hidden="1" outlineLevel="1" x14ac:dyDescent="0.2">
      <c r="A354" s="163" t="s">
        <v>412</v>
      </c>
      <c r="B354" s="196" t="s">
        <v>388</v>
      </c>
    </row>
    <row r="355" spans="1:2" hidden="1" outlineLevel="1" x14ac:dyDescent="0.2">
      <c r="A355" s="163" t="s">
        <v>413</v>
      </c>
      <c r="B355" s="196" t="s">
        <v>388</v>
      </c>
    </row>
    <row r="356" spans="1:2" hidden="1" outlineLevel="1" x14ac:dyDescent="0.2">
      <c r="A356" s="163" t="s">
        <v>414</v>
      </c>
      <c r="B356" s="196" t="s">
        <v>388</v>
      </c>
    </row>
    <row r="357" spans="1:2" hidden="1" outlineLevel="1" x14ac:dyDescent="0.2">
      <c r="A357" s="163" t="s">
        <v>415</v>
      </c>
      <c r="B357" s="196" t="s">
        <v>388</v>
      </c>
    </row>
    <row r="358" spans="1:2" hidden="1" outlineLevel="1" x14ac:dyDescent="0.2">
      <c r="A358" s="163" t="s">
        <v>416</v>
      </c>
      <c r="B358" s="196" t="s">
        <v>388</v>
      </c>
    </row>
    <row r="359" spans="1:2" hidden="1" outlineLevel="1" x14ac:dyDescent="0.2">
      <c r="A359" s="163" t="s">
        <v>417</v>
      </c>
      <c r="B359" s="196" t="s">
        <v>388</v>
      </c>
    </row>
    <row r="360" spans="1:2" hidden="1" outlineLevel="1" x14ac:dyDescent="0.2">
      <c r="A360" s="163" t="s">
        <v>418</v>
      </c>
      <c r="B360" s="196" t="s">
        <v>388</v>
      </c>
    </row>
    <row r="361" spans="1:2" hidden="1" outlineLevel="1" x14ac:dyDescent="0.2">
      <c r="A361" s="163" t="s">
        <v>419</v>
      </c>
      <c r="B361" s="196" t="s">
        <v>388</v>
      </c>
    </row>
    <row r="362" spans="1:2" hidden="1" outlineLevel="1" x14ac:dyDescent="0.2">
      <c r="A362" s="163" t="s">
        <v>420</v>
      </c>
      <c r="B362" s="196" t="s">
        <v>388</v>
      </c>
    </row>
    <row r="363" spans="1:2" hidden="1" outlineLevel="1" x14ac:dyDescent="0.2">
      <c r="A363" s="163" t="s">
        <v>421</v>
      </c>
      <c r="B363" s="196" t="s">
        <v>388</v>
      </c>
    </row>
    <row r="364" spans="1:2" hidden="1" outlineLevel="1" x14ac:dyDescent="0.2">
      <c r="A364" s="163" t="s">
        <v>422</v>
      </c>
      <c r="B364" s="196" t="s">
        <v>388</v>
      </c>
    </row>
    <row r="365" spans="1:2" hidden="1" outlineLevel="1" x14ac:dyDescent="0.2">
      <c r="A365" s="163" t="s">
        <v>423</v>
      </c>
      <c r="B365" s="196" t="s">
        <v>388</v>
      </c>
    </row>
    <row r="366" spans="1:2" collapsed="1" x14ac:dyDescent="0.2"/>
    <row r="369" spans="1:7" ht="12.75" x14ac:dyDescent="0.2">
      <c r="A369" s="186"/>
      <c r="B369" s="186"/>
      <c r="C369" s="186"/>
      <c r="D369" s="186"/>
      <c r="E369" s="186"/>
      <c r="F369" s="186"/>
      <c r="G369" s="186"/>
    </row>
    <row r="370" spans="1:7" ht="12.75" x14ac:dyDescent="0.2">
      <c r="A370" s="186"/>
      <c r="B370" s="186"/>
      <c r="C370" s="186"/>
      <c r="D370" s="186"/>
      <c r="E370" s="186"/>
      <c r="F370" s="186"/>
      <c r="G370" s="186"/>
    </row>
    <row r="371" spans="1:7" ht="12.75" x14ac:dyDescent="0.2">
      <c r="A371" s="186"/>
      <c r="B371" s="186"/>
      <c r="C371" s="186"/>
      <c r="D371" s="186"/>
      <c r="E371" s="186"/>
      <c r="F371" s="186"/>
      <c r="G371" s="186"/>
    </row>
    <row r="372" spans="1:7" ht="12.75" x14ac:dyDescent="0.2">
      <c r="A372" s="186"/>
      <c r="B372" s="186"/>
      <c r="C372" s="186"/>
      <c r="D372" s="186"/>
      <c r="E372" s="186"/>
      <c r="F372" s="186"/>
      <c r="G372" s="186"/>
    </row>
    <row r="373" spans="1:7" ht="12.75" x14ac:dyDescent="0.2">
      <c r="A373" s="186"/>
      <c r="B373" s="186"/>
      <c r="C373" s="186"/>
      <c r="D373" s="186"/>
      <c r="E373" s="186"/>
      <c r="F373" s="186"/>
      <c r="G373" s="186"/>
    </row>
    <row r="374" spans="1:7" ht="12.75" x14ac:dyDescent="0.2">
      <c r="A374" s="186"/>
      <c r="B374" s="186"/>
      <c r="C374" s="186"/>
      <c r="D374" s="186"/>
      <c r="E374" s="186"/>
      <c r="F374" s="186"/>
      <c r="G374" s="186"/>
    </row>
    <row r="375" spans="1:7" ht="12.75" x14ac:dyDescent="0.2">
      <c r="A375" s="186"/>
      <c r="B375" s="186"/>
      <c r="C375" s="186"/>
      <c r="D375" s="186"/>
      <c r="E375" s="186"/>
      <c r="F375" s="186"/>
      <c r="G375" s="186"/>
    </row>
    <row r="376" spans="1:7" ht="12.75" x14ac:dyDescent="0.2">
      <c r="A376" s="186"/>
      <c r="B376" s="186"/>
      <c r="C376" s="186"/>
      <c r="D376" s="186"/>
      <c r="E376" s="186"/>
      <c r="F376" s="186"/>
      <c r="G376" s="186"/>
    </row>
    <row r="377" spans="1:7" ht="12.75" x14ac:dyDescent="0.2">
      <c r="A377" s="186"/>
      <c r="B377" s="186"/>
      <c r="C377" s="186"/>
      <c r="D377" s="186"/>
      <c r="E377" s="186"/>
      <c r="F377" s="186"/>
      <c r="G377" s="186"/>
    </row>
    <row r="378" spans="1:7" ht="12.75" x14ac:dyDescent="0.2">
      <c r="A378" s="186"/>
      <c r="B378" s="186"/>
      <c r="C378" s="186"/>
      <c r="D378" s="186"/>
      <c r="E378" s="186"/>
      <c r="F378" s="186"/>
      <c r="G378" s="186"/>
    </row>
    <row r="379" spans="1:7" ht="12.75" x14ac:dyDescent="0.2">
      <c r="A379" s="186"/>
      <c r="B379" s="186"/>
      <c r="C379" s="186"/>
      <c r="D379" s="186"/>
      <c r="E379" s="186"/>
      <c r="F379" s="186"/>
      <c r="G379" s="186"/>
    </row>
    <row r="380" spans="1:7" ht="12.75" x14ac:dyDescent="0.2">
      <c r="A380" s="186"/>
      <c r="B380" s="186"/>
      <c r="C380" s="186"/>
      <c r="D380" s="186"/>
      <c r="E380" s="186"/>
      <c r="F380" s="186"/>
      <c r="G380" s="186"/>
    </row>
    <row r="381" spans="1:7" ht="12.75" x14ac:dyDescent="0.2">
      <c r="A381" s="186"/>
      <c r="B381" s="186"/>
      <c r="C381" s="186"/>
      <c r="D381" s="186"/>
      <c r="E381" s="186"/>
      <c r="F381" s="186"/>
      <c r="G381" s="186"/>
    </row>
    <row r="382" spans="1:7" ht="12.75" x14ac:dyDescent="0.2">
      <c r="A382" s="186"/>
      <c r="B382" s="186"/>
      <c r="C382" s="186"/>
      <c r="D382" s="186"/>
      <c r="E382" s="186"/>
      <c r="F382" s="186"/>
      <c r="G382" s="186"/>
    </row>
    <row r="383" spans="1:7" ht="12.75" x14ac:dyDescent="0.2">
      <c r="A383" s="186"/>
      <c r="B383" s="186"/>
      <c r="C383" s="186"/>
      <c r="D383" s="186"/>
      <c r="E383" s="186"/>
      <c r="F383" s="186"/>
      <c r="G383" s="186"/>
    </row>
    <row r="384" spans="1:7" ht="12.75" x14ac:dyDescent="0.2">
      <c r="A384" s="186"/>
      <c r="B384" s="186"/>
      <c r="C384" s="186"/>
      <c r="D384" s="186"/>
      <c r="E384" s="186"/>
      <c r="F384" s="186"/>
      <c r="G384" s="186"/>
    </row>
    <row r="385" spans="1:7" ht="12.75" x14ac:dyDescent="0.2">
      <c r="A385" s="186"/>
      <c r="B385" s="186"/>
      <c r="C385" s="186"/>
      <c r="D385" s="186"/>
      <c r="E385" s="186"/>
      <c r="F385" s="186"/>
      <c r="G385" s="186"/>
    </row>
    <row r="386" spans="1:7" ht="12.75" x14ac:dyDescent="0.2">
      <c r="A386" s="186"/>
      <c r="B386" s="186"/>
      <c r="C386" s="186"/>
      <c r="D386" s="186"/>
      <c r="E386" s="186"/>
      <c r="F386" s="186"/>
      <c r="G386" s="186"/>
    </row>
    <row r="387" spans="1:7" ht="12.75" x14ac:dyDescent="0.2">
      <c r="A387" s="186"/>
      <c r="B387" s="186"/>
      <c r="C387" s="186"/>
      <c r="D387" s="186"/>
      <c r="E387" s="186"/>
      <c r="F387" s="186"/>
      <c r="G387" s="186"/>
    </row>
    <row r="388" spans="1:7" ht="12.75" x14ac:dyDescent="0.2">
      <c r="A388" s="186"/>
      <c r="B388" s="186"/>
      <c r="C388" s="186"/>
      <c r="D388" s="186"/>
      <c r="E388" s="186"/>
      <c r="F388" s="186"/>
      <c r="G388" s="186"/>
    </row>
    <row r="389" spans="1:7" ht="12.75" x14ac:dyDescent="0.2">
      <c r="A389" s="186"/>
      <c r="B389" s="186"/>
      <c r="C389" s="186"/>
      <c r="D389" s="186"/>
      <c r="E389" s="186"/>
      <c r="F389" s="186"/>
      <c r="G389" s="186"/>
    </row>
    <row r="390" spans="1:7" ht="12.75" x14ac:dyDescent="0.2">
      <c r="A390" s="186"/>
      <c r="B390" s="186"/>
      <c r="C390" s="186"/>
      <c r="D390" s="186"/>
      <c r="E390" s="186"/>
      <c r="F390" s="186"/>
      <c r="G390" s="186"/>
    </row>
    <row r="391" spans="1:7" ht="12.75" x14ac:dyDescent="0.2">
      <c r="A391" s="186"/>
      <c r="B391" s="186"/>
      <c r="C391" s="186"/>
      <c r="D391" s="186"/>
      <c r="E391" s="186"/>
      <c r="F391" s="186"/>
      <c r="G391" s="186"/>
    </row>
    <row r="392" spans="1:7" ht="12.75" x14ac:dyDescent="0.2">
      <c r="A392" s="186"/>
      <c r="B392" s="186"/>
      <c r="C392" s="186"/>
      <c r="D392" s="186"/>
      <c r="E392" s="186"/>
      <c r="F392" s="186"/>
      <c r="G392" s="186"/>
    </row>
    <row r="393" spans="1:7" ht="12.75" x14ac:dyDescent="0.2">
      <c r="A393" s="186"/>
      <c r="B393" s="186"/>
      <c r="C393" s="186"/>
      <c r="D393" s="186"/>
      <c r="E393" s="186"/>
      <c r="F393" s="186"/>
      <c r="G393" s="186"/>
    </row>
    <row r="394" spans="1:7" ht="12.75" x14ac:dyDescent="0.2">
      <c r="A394" s="186"/>
      <c r="B394" s="186"/>
      <c r="C394" s="186"/>
      <c r="D394" s="186"/>
      <c r="E394" s="186"/>
      <c r="F394" s="186"/>
      <c r="G394" s="186"/>
    </row>
    <row r="395" spans="1:7" ht="12.75" x14ac:dyDescent="0.2">
      <c r="A395" s="186"/>
      <c r="B395" s="186"/>
      <c r="C395" s="186"/>
      <c r="D395" s="186"/>
      <c r="E395" s="186"/>
      <c r="F395" s="186"/>
      <c r="G395" s="186"/>
    </row>
    <row r="396" spans="1:7" ht="12.75" x14ac:dyDescent="0.2">
      <c r="A396" s="186"/>
      <c r="B396" s="186"/>
      <c r="C396" s="186"/>
      <c r="D396" s="186"/>
      <c r="E396" s="186"/>
      <c r="F396" s="186"/>
      <c r="G396" s="186"/>
    </row>
    <row r="397" spans="1:7" ht="12.75" x14ac:dyDescent="0.2">
      <c r="A397" s="186"/>
      <c r="B397" s="186"/>
      <c r="C397" s="186"/>
      <c r="D397" s="186"/>
      <c r="E397" s="186"/>
      <c r="F397" s="186"/>
      <c r="G397" s="186"/>
    </row>
    <row r="398" spans="1:7" ht="12.75" x14ac:dyDescent="0.2">
      <c r="A398" s="186"/>
      <c r="B398" s="186"/>
      <c r="C398" s="186"/>
      <c r="D398" s="186"/>
      <c r="E398" s="186"/>
      <c r="F398" s="186"/>
      <c r="G398" s="186"/>
    </row>
    <row r="399" spans="1:7" ht="12.75" x14ac:dyDescent="0.2">
      <c r="A399" s="186"/>
      <c r="B399" s="186"/>
      <c r="C399" s="186"/>
      <c r="D399" s="186"/>
      <c r="E399" s="186"/>
      <c r="F399" s="186"/>
      <c r="G399" s="186"/>
    </row>
    <row r="400" spans="1:7" ht="12.75" x14ac:dyDescent="0.2">
      <c r="A400" s="186"/>
      <c r="B400" s="186"/>
      <c r="C400" s="186"/>
      <c r="D400" s="186"/>
      <c r="E400" s="186"/>
      <c r="F400" s="186"/>
      <c r="G400" s="186"/>
    </row>
    <row r="401" spans="1:7" ht="12.75" x14ac:dyDescent="0.2">
      <c r="A401" s="186"/>
      <c r="B401" s="186"/>
      <c r="C401" s="186"/>
      <c r="D401" s="186"/>
      <c r="E401" s="186"/>
      <c r="F401" s="186"/>
      <c r="G401" s="186"/>
    </row>
    <row r="402" spans="1:7" ht="12.75" x14ac:dyDescent="0.2">
      <c r="A402" s="186"/>
      <c r="B402" s="186"/>
      <c r="C402" s="186"/>
      <c r="D402" s="186"/>
      <c r="E402" s="186"/>
      <c r="F402" s="186"/>
      <c r="G402" s="186"/>
    </row>
    <row r="403" spans="1:7" ht="12.75" x14ac:dyDescent="0.2">
      <c r="A403" s="186"/>
      <c r="B403" s="186"/>
      <c r="C403" s="186"/>
      <c r="D403" s="186"/>
      <c r="E403" s="186"/>
      <c r="F403" s="186"/>
      <c r="G403" s="186"/>
    </row>
    <row r="404" spans="1:7" ht="12.75" x14ac:dyDescent="0.2">
      <c r="A404" s="186"/>
      <c r="B404" s="186"/>
      <c r="C404" s="186"/>
      <c r="D404" s="186"/>
      <c r="E404" s="186"/>
      <c r="F404" s="186"/>
      <c r="G404" s="186"/>
    </row>
    <row r="405" spans="1:7" ht="12.75" x14ac:dyDescent="0.2">
      <c r="A405" s="186"/>
      <c r="B405" s="186"/>
      <c r="C405" s="186"/>
      <c r="D405" s="186"/>
      <c r="E405" s="186"/>
      <c r="F405" s="186"/>
      <c r="G405" s="186"/>
    </row>
    <row r="406" spans="1:7" ht="12.75" x14ac:dyDescent="0.2">
      <c r="A406" s="186"/>
      <c r="B406" s="186"/>
      <c r="C406" s="186"/>
      <c r="D406" s="186"/>
      <c r="E406" s="186"/>
      <c r="F406" s="186"/>
      <c r="G406" s="186"/>
    </row>
    <row r="407" spans="1:7" ht="12.75" x14ac:dyDescent="0.2">
      <c r="A407" s="186"/>
      <c r="B407" s="186"/>
      <c r="C407" s="186"/>
      <c r="D407" s="186"/>
      <c r="E407" s="186"/>
      <c r="F407" s="186"/>
      <c r="G407" s="186"/>
    </row>
    <row r="408" spans="1:7" ht="12.75" x14ac:dyDescent="0.2">
      <c r="A408" s="186"/>
      <c r="B408" s="186"/>
      <c r="C408" s="186"/>
      <c r="D408" s="186"/>
      <c r="E408" s="186"/>
      <c r="F408" s="186"/>
      <c r="G408" s="186"/>
    </row>
    <row r="409" spans="1:7" ht="12.75" x14ac:dyDescent="0.2">
      <c r="A409" s="186"/>
      <c r="B409" s="186"/>
      <c r="C409" s="186"/>
      <c r="D409" s="186"/>
      <c r="E409" s="186"/>
      <c r="F409" s="186"/>
      <c r="G409" s="186"/>
    </row>
    <row r="410" spans="1:7" ht="12.75" x14ac:dyDescent="0.2">
      <c r="A410" s="186"/>
      <c r="B410" s="186"/>
      <c r="C410" s="186"/>
      <c r="D410" s="186"/>
      <c r="E410" s="186"/>
      <c r="F410" s="186"/>
      <c r="G410" s="186"/>
    </row>
    <row r="411" spans="1:7" ht="12.75" x14ac:dyDescent="0.2">
      <c r="A411" s="186"/>
      <c r="B411" s="186"/>
      <c r="C411" s="186"/>
      <c r="D411" s="186"/>
      <c r="E411" s="186"/>
      <c r="F411" s="186"/>
      <c r="G411" s="186"/>
    </row>
    <row r="412" spans="1:7" ht="12.75" x14ac:dyDescent="0.2">
      <c r="A412" s="186"/>
      <c r="B412" s="186"/>
      <c r="C412" s="186"/>
      <c r="D412" s="186"/>
      <c r="E412" s="186"/>
      <c r="F412" s="186"/>
      <c r="G412" s="186"/>
    </row>
    <row r="413" spans="1:7" ht="12.75" x14ac:dyDescent="0.2">
      <c r="A413" s="186"/>
      <c r="B413" s="186"/>
      <c r="C413" s="186"/>
      <c r="D413" s="186"/>
      <c r="E413" s="186"/>
      <c r="F413" s="186"/>
      <c r="G413" s="186"/>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DC3211A6-3D54-4159-BE56-0EE55C62DDBA}"/>
    <hyperlink ref="B7" location="'A. HTT General'!B26" display="2. Regulatory Summary" xr:uid="{CC5036BE-2DBC-40DB-8E49-D3660A5985A8}"/>
    <hyperlink ref="B8" location="'A. HTT General'!B36" display="3. General Cover Pool / Covered Bond Information" xr:uid="{F59D0FE7-72DA-4068-9C60-6F8E1E155A02}"/>
    <hyperlink ref="B9" location="'A. HTT General'!B285" display="4. References to Capital Requirements Regulation (CRR) 129(7)" xr:uid="{D0928A75-DCA9-4787-97A8-994D17EE91F8}"/>
    <hyperlink ref="B11" location="'A. HTT General'!B319" display="6. Other relevant information" xr:uid="{7103E5D7-E812-4F3C-872E-F34946876A09}"/>
    <hyperlink ref="B27" r:id="rId1" display="UCITS Compliance" xr:uid="{EEA89536-680C-4375-AC2F-B727D78EA876}"/>
    <hyperlink ref="B28" r:id="rId2" xr:uid="{5057504F-DBE1-4836-AB9C-582F24C72539}"/>
    <hyperlink ref="B29" r:id="rId3" xr:uid="{D8306DDB-DE21-45CE-A0B7-9063991409F5}"/>
    <hyperlink ref="B10" location="'A. HTT General'!B311" display="5. References to Capital Requirements Regulation (CRR) 129(1)" xr:uid="{0BA3EC3E-708C-4C91-9CD3-D87B79C01F38}"/>
    <hyperlink ref="C229" r:id="rId4" xr:uid="{54FA6C26-8D72-44AD-8D9E-0F32CD927CE6}"/>
    <hyperlink ref="D293" location="'B2. HTT Public Sector Assets'!B129" display="'B2. HTT Public Sector Assets'!B129" xr:uid="{DD892FA1-FE0D-4595-94A1-E4CAEEE4F6F4}"/>
    <hyperlink ref="F292" location="'B2. HTT Public Sector Assets'!A18" display="'B2. HTT Public Sector Assets'!A18" xr:uid="{7FAA57B9-8D7D-4B38-94C2-1468B800DDBF}"/>
    <hyperlink ref="D292" location="'B1. HTT Mortgage Assets'!B287" display="'B1. HTT Mortgage Assets'!B287" xr:uid="{9EFB41BE-11B4-445D-8049-55AE1BECCF06}"/>
    <hyperlink ref="D300" location="'B2. HTT Public Sector Assets'!B166" display="'B2. HTT Public Sector Assets'!B166" xr:uid="{7B95F7EC-C4EC-4F8B-92A3-FF21156AF970}"/>
    <hyperlink ref="D290" location="'B2. HTT Public Sector Assets'!B48" display="'B2. HTT Public Sector Assets'!B48" xr:uid="{AB827553-9334-4566-9A64-40E0959CE77E}"/>
    <hyperlink ref="C289" location="'A. HTT General'!A39" display="'A. HTT General'!A39" xr:uid="{7F4457F5-9097-460F-893E-2A95CA4EBC8B}"/>
    <hyperlink ref="C290" location="'B1. HTT Mortgage Assets'!B43" display="'B1. HTT Mortgage Assets'!B43" xr:uid="{A4DD2D59-DD05-40B4-9D02-6FDDFE8B8274}"/>
    <hyperlink ref="C291" location="'A. HTT General'!A52" display="'A. HTT General'!A52" xr:uid="{1E1FB237-63FA-465A-994C-823895B9ED6F}"/>
    <hyperlink ref="C295" location="'A. HTT General'!B163" display="'A. HTT General'!B163" xr:uid="{355FC9CF-A446-49B2-BBB3-F37094C25F4C}"/>
    <hyperlink ref="C296" location="'A. HTT General'!B137" display="'A. HTT General'!B137" xr:uid="{ECC43C33-F68F-40A8-B79A-8143EF0FF9DF}"/>
    <hyperlink ref="C297" location="'C. HTT Harmonised Glossary'!B17" display="'C. HTT Harmonised Glossary'!B17" xr:uid="{E65AD718-BB3D-4BE5-AFEC-EFD57334921F}"/>
    <hyperlink ref="C298" location="'A. HTT General'!B65" display="'A. HTT General'!B65" xr:uid="{F37501FA-471D-4577-9BB3-1736AB851F3F}"/>
    <hyperlink ref="C299" location="'A. HTT General'!B88" display="'A. HTT General'!B88" xr:uid="{39F04E4F-080E-49B4-B8B7-5BCD93E7EEFD}"/>
    <hyperlink ref="C300" location="'B1. HTT Mortgage Assets'!B180" display="'B1. HTT Mortgage Assets'!B180" xr:uid="{1F1B9A84-C7CC-4914-ABE2-85D9122884CA}"/>
    <hyperlink ref="C292" location="'B1. HTT Mortgage Assets'!B186" display="'B1. HTT Mortgage Assets'!B186" xr:uid="{DFD3F28A-CBFF-4CA3-9378-C6AAE02A5652}"/>
    <hyperlink ref="C288" location="'A. HTT General'!A38" display="'A. HTT General'!A38" xr:uid="{BB00F6C1-EF6D-4C1C-9D2A-D67F6845B0F5}"/>
    <hyperlink ref="C294" location="'A. HTT General'!B111" display="'A. HTT General'!B111" xr:uid="{27855435-D29E-4E15-907E-563537A44550}"/>
    <hyperlink ref="C293" location="'B1. HTT Mortgage Assets'!B149" display="'B1. HTT Mortgage Assets'!B149" xr:uid="{8CB77330-2C3E-4219-A5F9-9300DE0E0491}"/>
  </hyperlinks>
  <pageMargins left="0.7" right="0.7" top="0.75" bottom="0.75" header="0.3" footer="0.3"/>
  <pageSetup scale="28" orientation="portrait" r:id="rId5"/>
  <headerFooter>
    <oddFooter>&amp;R&amp;1#&amp;"Calibri"&amp;10&amp;K0000FFClassification : Internal</oddFooter>
  </headerFooter>
  <rowBreaks count="1" manualBreakCount="1">
    <brk id="1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90402-DC05-4A08-9A44-422179A76117}">
  <sheetPr>
    <tabColor theme="5" tint="-0.249977111117893"/>
  </sheetPr>
  <dimension ref="A1:G598"/>
  <sheetViews>
    <sheetView view="pageBreakPreview" zoomScale="60" zoomScaleNormal="100" workbookViewId="0">
      <selection activeCell="A382" sqref="A382:XFD410"/>
    </sheetView>
  </sheetViews>
  <sheetFormatPr defaultRowHeight="15" outlineLevelRow="1" x14ac:dyDescent="0.2"/>
  <cols>
    <col min="1" max="1" width="13.85546875" style="163" customWidth="1"/>
    <col min="2" max="2" width="60.85546875" style="163" customWidth="1"/>
    <col min="3" max="3" width="41" style="163" customWidth="1"/>
    <col min="4" max="4" width="40.85546875" style="163" customWidth="1"/>
    <col min="5" max="5" width="6.7109375" style="163" customWidth="1"/>
    <col min="6" max="6" width="41.5703125" style="163" customWidth="1"/>
    <col min="7" max="7" width="41.5703125" style="156" customWidth="1"/>
    <col min="8" max="16384" width="9.140625" style="158"/>
  </cols>
  <sheetData>
    <row r="1" spans="1:7" ht="31.5" x14ac:dyDescent="0.2">
      <c r="A1" s="155" t="s">
        <v>781</v>
      </c>
      <c r="B1" s="155"/>
      <c r="C1" s="156"/>
      <c r="D1" s="156"/>
      <c r="E1" s="156"/>
      <c r="F1" s="157" t="s">
        <v>1389</v>
      </c>
    </row>
    <row r="2" spans="1:7" ht="13.5" thickBot="1" x14ac:dyDescent="0.25">
      <c r="A2" s="156"/>
      <c r="B2" s="156"/>
      <c r="C2" s="156"/>
      <c r="D2" s="156"/>
      <c r="E2" s="156"/>
      <c r="F2" s="156"/>
    </row>
    <row r="3" spans="1:7" ht="19.5" thickBot="1" x14ac:dyDescent="0.25">
      <c r="A3" s="160"/>
      <c r="B3" s="161" t="s">
        <v>0</v>
      </c>
      <c r="C3" s="162" t="s">
        <v>1390</v>
      </c>
      <c r="D3" s="160"/>
      <c r="E3" s="160"/>
      <c r="F3" s="156"/>
      <c r="G3" s="160"/>
    </row>
    <row r="4" spans="1:7" ht="15.75" thickBot="1" x14ac:dyDescent="0.25"/>
    <row r="5" spans="1:7" ht="18.75" x14ac:dyDescent="0.2">
      <c r="A5" s="164"/>
      <c r="B5" s="165" t="s">
        <v>424</v>
      </c>
      <c r="C5" s="164"/>
      <c r="E5" s="166"/>
      <c r="F5" s="166"/>
    </row>
    <row r="6" spans="1:7" x14ac:dyDescent="0.2">
      <c r="B6" s="228" t="s">
        <v>425</v>
      </c>
    </row>
    <row r="7" spans="1:7" x14ac:dyDescent="0.2">
      <c r="B7" s="229" t="s">
        <v>426</v>
      </c>
    </row>
    <row r="8" spans="1:7" ht="15.75" thickBot="1" x14ac:dyDescent="0.25">
      <c r="B8" s="230" t="s">
        <v>427</v>
      </c>
    </row>
    <row r="9" spans="1:7" x14ac:dyDescent="0.2">
      <c r="B9" s="231"/>
    </row>
    <row r="10" spans="1:7" ht="37.5" x14ac:dyDescent="0.2">
      <c r="A10" s="171" t="s">
        <v>6</v>
      </c>
      <c r="B10" s="171" t="s">
        <v>425</v>
      </c>
      <c r="C10" s="172"/>
      <c r="D10" s="172"/>
      <c r="E10" s="172"/>
      <c r="F10" s="172"/>
      <c r="G10" s="173"/>
    </row>
    <row r="11" spans="1:7" x14ac:dyDescent="0.2">
      <c r="A11" s="180"/>
      <c r="B11" s="181" t="s">
        <v>428</v>
      </c>
      <c r="C11" s="180" t="s">
        <v>53</v>
      </c>
      <c r="D11" s="180"/>
      <c r="E11" s="180"/>
      <c r="F11" s="183" t="s">
        <v>429</v>
      </c>
      <c r="G11" s="183"/>
    </row>
    <row r="12" spans="1:7" x14ac:dyDescent="0.2">
      <c r="A12" s="163" t="s">
        <v>430</v>
      </c>
      <c r="B12" s="163" t="s">
        <v>431</v>
      </c>
      <c r="C12" s="184">
        <v>15249.377037390401</v>
      </c>
      <c r="F12" s="191">
        <f>IF($C$15=0,"",IF(C12="[for completion]","",C12/$C$15))</f>
        <v>1</v>
      </c>
    </row>
    <row r="13" spans="1:7" x14ac:dyDescent="0.2">
      <c r="A13" s="163" t="s">
        <v>432</v>
      </c>
      <c r="B13" s="163" t="s">
        <v>433</v>
      </c>
      <c r="C13" s="184">
        <v>0</v>
      </c>
      <c r="F13" s="191">
        <f>IF($C$15=0,"",IF(C13="[for completion]","",C13/$C$15))</f>
        <v>0</v>
      </c>
    </row>
    <row r="14" spans="1:7" x14ac:dyDescent="0.2">
      <c r="A14" s="163" t="s">
        <v>434</v>
      </c>
      <c r="B14" s="163" t="s">
        <v>65</v>
      </c>
      <c r="C14" s="184">
        <v>0</v>
      </c>
      <c r="F14" s="191">
        <f>IF($C$15=0,"",IF(C14="[for completion]","",C14/$C$15))</f>
        <v>0</v>
      </c>
    </row>
    <row r="15" spans="1:7" x14ac:dyDescent="0.2">
      <c r="A15" s="163" t="s">
        <v>435</v>
      </c>
      <c r="B15" s="232" t="s">
        <v>67</v>
      </c>
      <c r="C15" s="184">
        <f>SUM(C12:C14)</f>
        <v>15249.377037390401</v>
      </c>
      <c r="F15" s="233">
        <f>SUM(F12:F14)</f>
        <v>1</v>
      </c>
    </row>
    <row r="16" spans="1:7" x14ac:dyDescent="0.2">
      <c r="A16" s="163" t="s">
        <v>436</v>
      </c>
      <c r="B16" s="196" t="s">
        <v>437</v>
      </c>
      <c r="C16" s="184"/>
      <c r="F16" s="191">
        <f t="shared" ref="F16:F26" si="0">IF($C$15=0,"",IF(C16="[for completion]","",C16/$C$15))</f>
        <v>0</v>
      </c>
    </row>
    <row r="17" spans="1:7" x14ac:dyDescent="0.2">
      <c r="A17" s="163" t="s">
        <v>438</v>
      </c>
      <c r="B17" s="196" t="s">
        <v>439</v>
      </c>
      <c r="C17" s="184"/>
      <c r="F17" s="191">
        <f t="shared" si="0"/>
        <v>0</v>
      </c>
    </row>
    <row r="18" spans="1:7" x14ac:dyDescent="0.2">
      <c r="A18" s="163" t="s">
        <v>440</v>
      </c>
      <c r="B18" s="196" t="s">
        <v>171</v>
      </c>
      <c r="C18" s="184"/>
      <c r="F18" s="191">
        <f t="shared" si="0"/>
        <v>0</v>
      </c>
    </row>
    <row r="19" spans="1:7" x14ac:dyDescent="0.2">
      <c r="A19" s="163" t="s">
        <v>441</v>
      </c>
      <c r="B19" s="196" t="s">
        <v>171</v>
      </c>
      <c r="C19" s="184"/>
      <c r="F19" s="191">
        <f t="shared" si="0"/>
        <v>0</v>
      </c>
    </row>
    <row r="20" spans="1:7" x14ac:dyDescent="0.2">
      <c r="A20" s="163" t="s">
        <v>442</v>
      </c>
      <c r="B20" s="196" t="s">
        <v>171</v>
      </c>
      <c r="C20" s="184"/>
      <c r="F20" s="191">
        <f t="shared" si="0"/>
        <v>0</v>
      </c>
    </row>
    <row r="21" spans="1:7" x14ac:dyDescent="0.2">
      <c r="A21" s="163" t="s">
        <v>443</v>
      </c>
      <c r="B21" s="196" t="s">
        <v>171</v>
      </c>
      <c r="C21" s="184"/>
      <c r="F21" s="191">
        <f t="shared" si="0"/>
        <v>0</v>
      </c>
    </row>
    <row r="22" spans="1:7" x14ac:dyDescent="0.2">
      <c r="A22" s="163" t="s">
        <v>444</v>
      </c>
      <c r="B22" s="196" t="s">
        <v>171</v>
      </c>
      <c r="C22" s="184"/>
      <c r="F22" s="191">
        <f t="shared" si="0"/>
        <v>0</v>
      </c>
    </row>
    <row r="23" spans="1:7" x14ac:dyDescent="0.2">
      <c r="A23" s="163" t="s">
        <v>445</v>
      </c>
      <c r="B23" s="196" t="s">
        <v>171</v>
      </c>
      <c r="C23" s="184"/>
      <c r="F23" s="191">
        <f t="shared" si="0"/>
        <v>0</v>
      </c>
    </row>
    <row r="24" spans="1:7" x14ac:dyDescent="0.2">
      <c r="A24" s="163" t="s">
        <v>446</v>
      </c>
      <c r="B24" s="196" t="s">
        <v>171</v>
      </c>
      <c r="C24" s="184"/>
      <c r="F24" s="191">
        <f t="shared" si="0"/>
        <v>0</v>
      </c>
    </row>
    <row r="25" spans="1:7" x14ac:dyDescent="0.2">
      <c r="A25" s="163" t="s">
        <v>447</v>
      </c>
      <c r="B25" s="196" t="s">
        <v>171</v>
      </c>
      <c r="C25" s="184"/>
      <c r="F25" s="191">
        <f t="shared" si="0"/>
        <v>0</v>
      </c>
    </row>
    <row r="26" spans="1:7" x14ac:dyDescent="0.2">
      <c r="A26" s="163" t="s">
        <v>1491</v>
      </c>
      <c r="B26" s="196" t="s">
        <v>171</v>
      </c>
      <c r="C26" s="197"/>
      <c r="D26" s="186"/>
      <c r="E26" s="186"/>
      <c r="F26" s="191">
        <f t="shared" si="0"/>
        <v>0</v>
      </c>
    </row>
    <row r="27" spans="1:7" x14ac:dyDescent="0.2">
      <c r="A27" s="180"/>
      <c r="B27" s="181" t="s">
        <v>448</v>
      </c>
      <c r="C27" s="180" t="s">
        <v>449</v>
      </c>
      <c r="D27" s="180" t="s">
        <v>450</v>
      </c>
      <c r="E27" s="182"/>
      <c r="F27" s="180" t="s">
        <v>451</v>
      </c>
      <c r="G27" s="183"/>
    </row>
    <row r="28" spans="1:7" x14ac:dyDescent="0.2">
      <c r="A28" s="163" t="s">
        <v>452</v>
      </c>
      <c r="B28" s="163" t="s">
        <v>453</v>
      </c>
      <c r="C28" s="184">
        <v>225824</v>
      </c>
      <c r="D28" s="184" t="s">
        <v>91</v>
      </c>
      <c r="F28" s="234">
        <f>IF(AND(C28="[For completion]",D28="[For completion]"),"[For completion]",SUM(C28:D28))</f>
        <v>225824</v>
      </c>
    </row>
    <row r="29" spans="1:7" x14ac:dyDescent="0.2">
      <c r="A29" s="163" t="s">
        <v>454</v>
      </c>
      <c r="B29" s="176" t="s">
        <v>455</v>
      </c>
      <c r="C29" s="184">
        <v>108264</v>
      </c>
      <c r="D29" s="184" t="s">
        <v>91</v>
      </c>
      <c r="F29" s="234">
        <f t="shared" ref="F29:F30" si="1">IF(AND(C29="[For completion]",D29="[For completion]"),"[For completion]",SUM(C29:D29))</f>
        <v>108264</v>
      </c>
    </row>
    <row r="30" spans="1:7" x14ac:dyDescent="0.2">
      <c r="A30" s="163" t="s">
        <v>456</v>
      </c>
      <c r="B30" s="176" t="s">
        <v>457</v>
      </c>
      <c r="C30" s="184">
        <v>0</v>
      </c>
      <c r="D30" s="184">
        <v>0</v>
      </c>
      <c r="F30" s="234">
        <f t="shared" si="1"/>
        <v>0</v>
      </c>
    </row>
    <row r="31" spans="1:7" x14ac:dyDescent="0.2">
      <c r="A31" s="163" t="s">
        <v>458</v>
      </c>
      <c r="B31" s="176"/>
    </row>
    <row r="32" spans="1:7" x14ac:dyDescent="0.2">
      <c r="A32" s="163" t="s">
        <v>459</v>
      </c>
      <c r="B32" s="176"/>
    </row>
    <row r="33" spans="1:7" x14ac:dyDescent="0.2">
      <c r="A33" s="163" t="s">
        <v>460</v>
      </c>
      <c r="B33" s="176"/>
    </row>
    <row r="34" spans="1:7" x14ac:dyDescent="0.2">
      <c r="A34" s="163" t="s">
        <v>461</v>
      </c>
      <c r="B34" s="176"/>
    </row>
    <row r="35" spans="1:7" x14ac:dyDescent="0.2">
      <c r="A35" s="180"/>
      <c r="B35" s="181" t="s">
        <v>462</v>
      </c>
      <c r="C35" s="180" t="s">
        <v>463</v>
      </c>
      <c r="D35" s="180" t="s">
        <v>464</v>
      </c>
      <c r="E35" s="182"/>
      <c r="F35" s="183" t="s">
        <v>429</v>
      </c>
      <c r="G35" s="183"/>
    </row>
    <row r="36" spans="1:7" x14ac:dyDescent="0.2">
      <c r="A36" s="163" t="s">
        <v>465</v>
      </c>
      <c r="B36" s="163" t="s">
        <v>466</v>
      </c>
      <c r="C36" s="235">
        <v>4.1082382602510396E-3</v>
      </c>
      <c r="D36" s="235" t="s">
        <v>59</v>
      </c>
      <c r="E36" s="188"/>
      <c r="F36" s="235">
        <v>4.1082382602510396E-3</v>
      </c>
    </row>
    <row r="37" spans="1:7" x14ac:dyDescent="0.2">
      <c r="A37" s="163" t="s">
        <v>467</v>
      </c>
      <c r="C37" s="233"/>
      <c r="D37" s="233"/>
      <c r="E37" s="188"/>
      <c r="F37" s="233"/>
    </row>
    <row r="38" spans="1:7" x14ac:dyDescent="0.2">
      <c r="A38" s="163" t="s">
        <v>468</v>
      </c>
      <c r="C38" s="233"/>
      <c r="D38" s="233"/>
      <c r="E38" s="188"/>
      <c r="F38" s="233"/>
    </row>
    <row r="39" spans="1:7" x14ac:dyDescent="0.2">
      <c r="A39" s="163" t="s">
        <v>469</v>
      </c>
      <c r="C39" s="233"/>
      <c r="D39" s="233"/>
      <c r="E39" s="188"/>
      <c r="F39" s="233"/>
    </row>
    <row r="40" spans="1:7" x14ac:dyDescent="0.2">
      <c r="A40" s="163" t="s">
        <v>470</v>
      </c>
      <c r="C40" s="233"/>
      <c r="D40" s="233"/>
      <c r="E40" s="188"/>
      <c r="F40" s="233"/>
    </row>
    <row r="41" spans="1:7" x14ac:dyDescent="0.2">
      <c r="A41" s="163" t="s">
        <v>471</v>
      </c>
      <c r="C41" s="233"/>
      <c r="D41" s="233"/>
      <c r="E41" s="188"/>
      <c r="F41" s="233"/>
    </row>
    <row r="42" spans="1:7" x14ac:dyDescent="0.2">
      <c r="A42" s="163" t="s">
        <v>472</v>
      </c>
      <c r="C42" s="233"/>
      <c r="D42" s="233"/>
      <c r="E42" s="188"/>
      <c r="F42" s="233"/>
    </row>
    <row r="43" spans="1:7" x14ac:dyDescent="0.2">
      <c r="A43" s="180"/>
      <c r="B43" s="181" t="s">
        <v>473</v>
      </c>
      <c r="C43" s="180" t="s">
        <v>463</v>
      </c>
      <c r="D43" s="180" t="s">
        <v>464</v>
      </c>
      <c r="E43" s="182"/>
      <c r="F43" s="183" t="s">
        <v>429</v>
      </c>
      <c r="G43" s="183"/>
    </row>
    <row r="44" spans="1:7" x14ac:dyDescent="0.2">
      <c r="A44" s="163" t="s">
        <v>474</v>
      </c>
      <c r="B44" s="236" t="s">
        <v>475</v>
      </c>
      <c r="C44" s="237" t="s">
        <v>141</v>
      </c>
      <c r="D44" s="237" t="s">
        <v>59</v>
      </c>
      <c r="E44" s="233"/>
      <c r="F44" s="237">
        <f>SUM(F45:F71)</f>
        <v>0</v>
      </c>
      <c r="G44" s="163"/>
    </row>
    <row r="45" spans="1:7" x14ac:dyDescent="0.2">
      <c r="A45" s="163" t="s">
        <v>476</v>
      </c>
      <c r="B45" s="163" t="s">
        <v>477</v>
      </c>
      <c r="C45" s="235">
        <v>0</v>
      </c>
      <c r="D45" s="235">
        <v>0</v>
      </c>
      <c r="E45" s="188"/>
      <c r="F45" s="235">
        <v>0</v>
      </c>
      <c r="G45" s="163"/>
    </row>
    <row r="46" spans="1:7" x14ac:dyDescent="0.2">
      <c r="A46" s="163" t="s">
        <v>478</v>
      </c>
      <c r="B46" s="163" t="s">
        <v>8</v>
      </c>
      <c r="C46" s="235" t="s">
        <v>141</v>
      </c>
      <c r="D46" s="235" t="s">
        <v>59</v>
      </c>
      <c r="E46" s="188"/>
      <c r="F46" s="235" t="s">
        <v>141</v>
      </c>
      <c r="G46" s="163"/>
    </row>
    <row r="47" spans="1:7" x14ac:dyDescent="0.2">
      <c r="A47" s="163" t="s">
        <v>479</v>
      </c>
      <c r="B47" s="163" t="s">
        <v>480</v>
      </c>
      <c r="C47" s="235">
        <v>0</v>
      </c>
      <c r="D47" s="235">
        <v>0</v>
      </c>
      <c r="E47" s="188"/>
      <c r="F47" s="235">
        <v>0</v>
      </c>
      <c r="G47" s="163"/>
    </row>
    <row r="48" spans="1:7" x14ac:dyDescent="0.2">
      <c r="A48" s="163" t="s">
        <v>481</v>
      </c>
      <c r="B48" s="163" t="s">
        <v>482</v>
      </c>
      <c r="C48" s="235">
        <v>0</v>
      </c>
      <c r="D48" s="235">
        <v>0</v>
      </c>
      <c r="E48" s="188"/>
      <c r="F48" s="235">
        <v>0</v>
      </c>
      <c r="G48" s="163"/>
    </row>
    <row r="49" spans="1:7" x14ac:dyDescent="0.2">
      <c r="A49" s="163" t="s">
        <v>483</v>
      </c>
      <c r="B49" s="163" t="s">
        <v>484</v>
      </c>
      <c r="C49" s="235">
        <v>0</v>
      </c>
      <c r="D49" s="235">
        <v>0</v>
      </c>
      <c r="E49" s="188"/>
      <c r="F49" s="235">
        <v>0</v>
      </c>
      <c r="G49" s="163"/>
    </row>
    <row r="50" spans="1:7" x14ac:dyDescent="0.2">
      <c r="A50" s="163" t="s">
        <v>485</v>
      </c>
      <c r="B50" s="163" t="s">
        <v>1492</v>
      </c>
      <c r="C50" s="235">
        <v>0</v>
      </c>
      <c r="D50" s="235">
        <v>0</v>
      </c>
      <c r="E50" s="188"/>
      <c r="F50" s="235">
        <v>0</v>
      </c>
      <c r="G50" s="163"/>
    </row>
    <row r="51" spans="1:7" x14ac:dyDescent="0.2">
      <c r="A51" s="163" t="s">
        <v>486</v>
      </c>
      <c r="B51" s="163" t="s">
        <v>487</v>
      </c>
      <c r="C51" s="235">
        <v>0</v>
      </c>
      <c r="D51" s="235">
        <v>0</v>
      </c>
      <c r="E51" s="188"/>
      <c r="F51" s="235">
        <v>0</v>
      </c>
      <c r="G51" s="163"/>
    </row>
    <row r="52" spans="1:7" x14ac:dyDescent="0.2">
      <c r="A52" s="163" t="s">
        <v>488</v>
      </c>
      <c r="B52" s="163" t="s">
        <v>489</v>
      </c>
      <c r="C52" s="235">
        <v>0</v>
      </c>
      <c r="D52" s="235">
        <v>0</v>
      </c>
      <c r="E52" s="188"/>
      <c r="F52" s="235">
        <v>0</v>
      </c>
      <c r="G52" s="163"/>
    </row>
    <row r="53" spans="1:7" x14ac:dyDescent="0.2">
      <c r="A53" s="163" t="s">
        <v>490</v>
      </c>
      <c r="B53" s="163" t="s">
        <v>491</v>
      </c>
      <c r="C53" s="235">
        <v>0</v>
      </c>
      <c r="D53" s="235">
        <v>0</v>
      </c>
      <c r="E53" s="188"/>
      <c r="F53" s="235">
        <v>0</v>
      </c>
      <c r="G53" s="163"/>
    </row>
    <row r="54" spans="1:7" x14ac:dyDescent="0.2">
      <c r="A54" s="163" t="s">
        <v>492</v>
      </c>
      <c r="B54" s="163" t="s">
        <v>493</v>
      </c>
      <c r="C54" s="235">
        <v>0</v>
      </c>
      <c r="D54" s="235">
        <v>0</v>
      </c>
      <c r="E54" s="188"/>
      <c r="F54" s="235">
        <v>0</v>
      </c>
      <c r="G54" s="163"/>
    </row>
    <row r="55" spans="1:7" x14ac:dyDescent="0.2">
      <c r="A55" s="163" t="s">
        <v>494</v>
      </c>
      <c r="B55" s="163" t="s">
        <v>495</v>
      </c>
      <c r="C55" s="235">
        <v>0</v>
      </c>
      <c r="D55" s="235">
        <v>0</v>
      </c>
      <c r="E55" s="188"/>
      <c r="F55" s="235">
        <v>0</v>
      </c>
      <c r="G55" s="163"/>
    </row>
    <row r="56" spans="1:7" x14ac:dyDescent="0.2">
      <c r="A56" s="163" t="s">
        <v>496</v>
      </c>
      <c r="B56" s="163" t="s">
        <v>497</v>
      </c>
      <c r="C56" s="235">
        <v>0</v>
      </c>
      <c r="D56" s="235">
        <v>0</v>
      </c>
      <c r="E56" s="188"/>
      <c r="F56" s="235">
        <v>0</v>
      </c>
      <c r="G56" s="163"/>
    </row>
    <row r="57" spans="1:7" x14ac:dyDescent="0.2">
      <c r="A57" s="163" t="s">
        <v>498</v>
      </c>
      <c r="B57" s="163" t="s">
        <v>499</v>
      </c>
      <c r="C57" s="235">
        <v>0</v>
      </c>
      <c r="D57" s="235">
        <v>0</v>
      </c>
      <c r="E57" s="188"/>
      <c r="F57" s="235">
        <v>0</v>
      </c>
      <c r="G57" s="163"/>
    </row>
    <row r="58" spans="1:7" x14ac:dyDescent="0.2">
      <c r="A58" s="163" t="s">
        <v>500</v>
      </c>
      <c r="B58" s="163" t="s">
        <v>501</v>
      </c>
      <c r="C58" s="235">
        <v>0</v>
      </c>
      <c r="D58" s="235">
        <v>0</v>
      </c>
      <c r="E58" s="188"/>
      <c r="F58" s="235">
        <v>0</v>
      </c>
      <c r="G58" s="163"/>
    </row>
    <row r="59" spans="1:7" x14ac:dyDescent="0.2">
      <c r="A59" s="163" t="s">
        <v>502</v>
      </c>
      <c r="B59" s="163" t="s">
        <v>503</v>
      </c>
      <c r="C59" s="235">
        <v>0</v>
      </c>
      <c r="D59" s="235">
        <v>0</v>
      </c>
      <c r="E59" s="188"/>
      <c r="F59" s="235">
        <v>0</v>
      </c>
      <c r="G59" s="163"/>
    </row>
    <row r="60" spans="1:7" x14ac:dyDescent="0.2">
      <c r="A60" s="163" t="s">
        <v>504</v>
      </c>
      <c r="B60" s="163" t="s">
        <v>505</v>
      </c>
      <c r="C60" s="235">
        <v>0</v>
      </c>
      <c r="D60" s="235">
        <v>0</v>
      </c>
      <c r="E60" s="188"/>
      <c r="F60" s="235">
        <v>0</v>
      </c>
      <c r="G60" s="163"/>
    </row>
    <row r="61" spans="1:7" x14ac:dyDescent="0.2">
      <c r="A61" s="163" t="s">
        <v>506</v>
      </c>
      <c r="B61" s="163" t="s">
        <v>507</v>
      </c>
      <c r="C61" s="235">
        <v>0</v>
      </c>
      <c r="D61" s="235">
        <v>0</v>
      </c>
      <c r="E61" s="188"/>
      <c r="F61" s="235">
        <v>0</v>
      </c>
      <c r="G61" s="163"/>
    </row>
    <row r="62" spans="1:7" x14ac:dyDescent="0.2">
      <c r="A62" s="163" t="s">
        <v>508</v>
      </c>
      <c r="B62" s="163" t="s">
        <v>509</v>
      </c>
      <c r="C62" s="235">
        <v>0</v>
      </c>
      <c r="D62" s="235">
        <v>0</v>
      </c>
      <c r="E62" s="188"/>
      <c r="F62" s="235">
        <v>0</v>
      </c>
      <c r="G62" s="163"/>
    </row>
    <row r="63" spans="1:7" x14ac:dyDescent="0.2">
      <c r="A63" s="163" t="s">
        <v>510</v>
      </c>
      <c r="B63" s="163" t="s">
        <v>511</v>
      </c>
      <c r="C63" s="235">
        <v>0</v>
      </c>
      <c r="D63" s="235">
        <v>0</v>
      </c>
      <c r="E63" s="188"/>
      <c r="F63" s="235">
        <v>0</v>
      </c>
      <c r="G63" s="163"/>
    </row>
    <row r="64" spans="1:7" x14ac:dyDescent="0.2">
      <c r="A64" s="163" t="s">
        <v>512</v>
      </c>
      <c r="B64" s="163" t="s">
        <v>513</v>
      </c>
      <c r="C64" s="235">
        <v>0</v>
      </c>
      <c r="D64" s="235">
        <v>0</v>
      </c>
      <c r="E64" s="188"/>
      <c r="F64" s="235">
        <v>0</v>
      </c>
      <c r="G64" s="163"/>
    </row>
    <row r="65" spans="1:7" x14ac:dyDescent="0.2">
      <c r="A65" s="163" t="s">
        <v>514</v>
      </c>
      <c r="B65" s="163" t="s">
        <v>515</v>
      </c>
      <c r="C65" s="235">
        <v>0</v>
      </c>
      <c r="D65" s="235">
        <v>0</v>
      </c>
      <c r="E65" s="188"/>
      <c r="F65" s="235">
        <v>0</v>
      </c>
      <c r="G65" s="163"/>
    </row>
    <row r="66" spans="1:7" x14ac:dyDescent="0.2">
      <c r="A66" s="163" t="s">
        <v>516</v>
      </c>
      <c r="B66" s="163" t="s">
        <v>517</v>
      </c>
      <c r="C66" s="235">
        <v>0</v>
      </c>
      <c r="D66" s="235">
        <v>0</v>
      </c>
      <c r="E66" s="188"/>
      <c r="F66" s="235">
        <v>0</v>
      </c>
      <c r="G66" s="163"/>
    </row>
    <row r="67" spans="1:7" x14ac:dyDescent="0.2">
      <c r="A67" s="163" t="s">
        <v>518</v>
      </c>
      <c r="B67" s="163" t="s">
        <v>519</v>
      </c>
      <c r="C67" s="235">
        <v>0</v>
      </c>
      <c r="D67" s="235">
        <v>0</v>
      </c>
      <c r="E67" s="188"/>
      <c r="F67" s="235">
        <v>0</v>
      </c>
      <c r="G67" s="163"/>
    </row>
    <row r="68" spans="1:7" x14ac:dyDescent="0.2">
      <c r="A68" s="163" t="s">
        <v>520</v>
      </c>
      <c r="B68" s="163" t="s">
        <v>521</v>
      </c>
      <c r="C68" s="235">
        <v>0</v>
      </c>
      <c r="D68" s="235">
        <v>0</v>
      </c>
      <c r="E68" s="188"/>
      <c r="F68" s="235">
        <v>0</v>
      </c>
      <c r="G68" s="163"/>
    </row>
    <row r="69" spans="1:7" x14ac:dyDescent="0.2">
      <c r="A69" s="163" t="s">
        <v>522</v>
      </c>
      <c r="B69" s="163" t="s">
        <v>523</v>
      </c>
      <c r="C69" s="235">
        <v>0</v>
      </c>
      <c r="D69" s="235">
        <v>0</v>
      </c>
      <c r="E69" s="188"/>
      <c r="F69" s="235">
        <v>0</v>
      </c>
      <c r="G69" s="163"/>
    </row>
    <row r="70" spans="1:7" x14ac:dyDescent="0.2">
      <c r="A70" s="163" t="s">
        <v>524</v>
      </c>
      <c r="B70" s="163" t="s">
        <v>525</v>
      </c>
      <c r="C70" s="235">
        <v>0</v>
      </c>
      <c r="D70" s="235">
        <v>0</v>
      </c>
      <c r="E70" s="188"/>
      <c r="F70" s="235">
        <v>0</v>
      </c>
      <c r="G70" s="163"/>
    </row>
    <row r="71" spans="1:7" x14ac:dyDescent="0.2">
      <c r="A71" s="163" t="s">
        <v>526</v>
      </c>
      <c r="B71" s="163" t="s">
        <v>527</v>
      </c>
      <c r="C71" s="235">
        <v>0</v>
      </c>
      <c r="D71" s="235">
        <v>0</v>
      </c>
      <c r="E71" s="188"/>
      <c r="F71" s="235">
        <v>0</v>
      </c>
      <c r="G71" s="163"/>
    </row>
    <row r="72" spans="1:7" x14ac:dyDescent="0.2">
      <c r="A72" s="163" t="s">
        <v>528</v>
      </c>
      <c r="B72" s="236" t="s">
        <v>258</v>
      </c>
      <c r="C72" s="237" t="s">
        <v>59</v>
      </c>
      <c r="D72" s="235" t="s">
        <v>59</v>
      </c>
      <c r="E72" s="233"/>
      <c r="F72" s="235" t="s">
        <v>59</v>
      </c>
      <c r="G72" s="163"/>
    </row>
    <row r="73" spans="1:7" x14ac:dyDescent="0.2">
      <c r="A73" s="163" t="s">
        <v>529</v>
      </c>
      <c r="B73" s="163" t="s">
        <v>530</v>
      </c>
      <c r="C73" s="235">
        <v>0</v>
      </c>
      <c r="D73" s="235">
        <v>0</v>
      </c>
      <c r="E73" s="233"/>
      <c r="F73" s="235">
        <v>0</v>
      </c>
      <c r="G73" s="163"/>
    </row>
    <row r="74" spans="1:7" x14ac:dyDescent="0.2">
      <c r="A74" s="163" t="s">
        <v>531</v>
      </c>
      <c r="B74" s="163" t="s">
        <v>532</v>
      </c>
      <c r="C74" s="235">
        <v>0</v>
      </c>
      <c r="D74" s="235">
        <v>0</v>
      </c>
      <c r="E74" s="233"/>
      <c r="F74" s="235">
        <v>0</v>
      </c>
      <c r="G74" s="163"/>
    </row>
    <row r="75" spans="1:7" x14ac:dyDescent="0.2">
      <c r="A75" s="163" t="s">
        <v>533</v>
      </c>
      <c r="B75" s="163" t="s">
        <v>534</v>
      </c>
      <c r="C75" s="235">
        <v>0</v>
      </c>
      <c r="D75" s="235">
        <v>0</v>
      </c>
      <c r="E75" s="233"/>
      <c r="F75" s="235">
        <v>0</v>
      </c>
      <c r="G75" s="163"/>
    </row>
    <row r="76" spans="1:7" x14ac:dyDescent="0.2">
      <c r="A76" s="163" t="s">
        <v>535</v>
      </c>
      <c r="B76" s="236" t="s">
        <v>65</v>
      </c>
      <c r="C76" s="238" t="s">
        <v>59</v>
      </c>
      <c r="D76" s="235" t="s">
        <v>59</v>
      </c>
      <c r="E76" s="233"/>
      <c r="F76" s="235" t="s">
        <v>59</v>
      </c>
      <c r="G76" s="163"/>
    </row>
    <row r="77" spans="1:7" x14ac:dyDescent="0.2">
      <c r="A77" s="163" t="s">
        <v>536</v>
      </c>
      <c r="B77" s="178" t="s">
        <v>260</v>
      </c>
      <c r="C77" s="235">
        <v>0</v>
      </c>
      <c r="D77" s="235">
        <v>0</v>
      </c>
      <c r="E77" s="233"/>
      <c r="F77" s="235">
        <v>0</v>
      </c>
      <c r="G77" s="163"/>
    </row>
    <row r="78" spans="1:7" x14ac:dyDescent="0.2">
      <c r="A78" s="163" t="s">
        <v>537</v>
      </c>
      <c r="B78" s="163" t="s">
        <v>538</v>
      </c>
      <c r="C78" s="235">
        <v>0</v>
      </c>
      <c r="D78" s="235">
        <v>0</v>
      </c>
      <c r="E78" s="233"/>
      <c r="F78" s="235">
        <v>0</v>
      </c>
      <c r="G78" s="163"/>
    </row>
    <row r="79" spans="1:7" x14ac:dyDescent="0.2">
      <c r="A79" s="163" t="s">
        <v>539</v>
      </c>
      <c r="B79" s="178" t="s">
        <v>262</v>
      </c>
      <c r="C79" s="235">
        <v>0</v>
      </c>
      <c r="D79" s="235">
        <v>0</v>
      </c>
      <c r="E79" s="233"/>
      <c r="F79" s="235">
        <v>0</v>
      </c>
      <c r="G79" s="163"/>
    </row>
    <row r="80" spans="1:7" x14ac:dyDescent="0.2">
      <c r="A80" s="163" t="s">
        <v>540</v>
      </c>
      <c r="B80" s="178" t="s">
        <v>264</v>
      </c>
      <c r="C80" s="235">
        <v>0</v>
      </c>
      <c r="D80" s="235">
        <v>0</v>
      </c>
      <c r="E80" s="233"/>
      <c r="F80" s="235">
        <v>0</v>
      </c>
      <c r="G80" s="163"/>
    </row>
    <row r="81" spans="1:7" x14ac:dyDescent="0.2">
      <c r="A81" s="163" t="s">
        <v>541</v>
      </c>
      <c r="B81" s="178" t="s">
        <v>266</v>
      </c>
      <c r="C81" s="235">
        <v>0</v>
      </c>
      <c r="D81" s="235">
        <v>0</v>
      </c>
      <c r="E81" s="233"/>
      <c r="F81" s="235">
        <v>0</v>
      </c>
      <c r="G81" s="163"/>
    </row>
    <row r="82" spans="1:7" x14ac:dyDescent="0.2">
      <c r="A82" s="163" t="s">
        <v>542</v>
      </c>
      <c r="B82" s="178" t="s">
        <v>268</v>
      </c>
      <c r="C82" s="235">
        <v>0</v>
      </c>
      <c r="D82" s="235">
        <v>0</v>
      </c>
      <c r="E82" s="233"/>
      <c r="F82" s="235">
        <v>0</v>
      </c>
      <c r="G82" s="163"/>
    </row>
    <row r="83" spans="1:7" x14ac:dyDescent="0.2">
      <c r="A83" s="163" t="s">
        <v>543</v>
      </c>
      <c r="B83" s="178" t="s">
        <v>270</v>
      </c>
      <c r="C83" s="235">
        <v>0</v>
      </c>
      <c r="D83" s="235">
        <v>0</v>
      </c>
      <c r="E83" s="233"/>
      <c r="F83" s="235">
        <v>0</v>
      </c>
      <c r="G83" s="163"/>
    </row>
    <row r="84" spans="1:7" x14ac:dyDescent="0.2">
      <c r="A84" s="163" t="s">
        <v>544</v>
      </c>
      <c r="B84" s="178" t="s">
        <v>272</v>
      </c>
      <c r="C84" s="235">
        <v>0</v>
      </c>
      <c r="D84" s="235">
        <v>0</v>
      </c>
      <c r="E84" s="233"/>
      <c r="F84" s="235">
        <v>0</v>
      </c>
      <c r="G84" s="163"/>
    </row>
    <row r="85" spans="1:7" x14ac:dyDescent="0.2">
      <c r="A85" s="163" t="s">
        <v>545</v>
      </c>
      <c r="B85" s="178" t="s">
        <v>274</v>
      </c>
      <c r="C85" s="235">
        <v>0</v>
      </c>
      <c r="D85" s="235">
        <v>0</v>
      </c>
      <c r="E85" s="233"/>
      <c r="F85" s="235">
        <v>0</v>
      </c>
      <c r="G85" s="163"/>
    </row>
    <row r="86" spans="1:7" x14ac:dyDescent="0.2">
      <c r="A86" s="163" t="s">
        <v>546</v>
      </c>
      <c r="B86" s="178" t="s">
        <v>276</v>
      </c>
      <c r="C86" s="235">
        <v>0</v>
      </c>
      <c r="D86" s="235">
        <v>0</v>
      </c>
      <c r="E86" s="233"/>
      <c r="F86" s="235">
        <v>0</v>
      </c>
      <c r="G86" s="163"/>
    </row>
    <row r="87" spans="1:7" x14ac:dyDescent="0.2">
      <c r="A87" s="163" t="s">
        <v>547</v>
      </c>
      <c r="B87" s="178" t="s">
        <v>65</v>
      </c>
      <c r="C87" s="235">
        <v>0</v>
      </c>
      <c r="D87" s="235">
        <v>0</v>
      </c>
      <c r="E87" s="233"/>
      <c r="F87" s="235">
        <v>0</v>
      </c>
      <c r="G87" s="163"/>
    </row>
    <row r="88" spans="1:7" hidden="1" outlineLevel="1" x14ac:dyDescent="0.2">
      <c r="A88" s="163" t="s">
        <v>548</v>
      </c>
      <c r="B88" s="196" t="s">
        <v>171</v>
      </c>
      <c r="C88" s="233"/>
      <c r="D88" s="233"/>
      <c r="E88" s="233"/>
      <c r="F88" s="233"/>
      <c r="G88" s="163"/>
    </row>
    <row r="89" spans="1:7" hidden="1" outlineLevel="1" x14ac:dyDescent="0.2">
      <c r="A89" s="163" t="s">
        <v>549</v>
      </c>
      <c r="B89" s="196" t="s">
        <v>171</v>
      </c>
      <c r="C89" s="233"/>
      <c r="D89" s="233"/>
      <c r="E89" s="233"/>
      <c r="F89" s="233"/>
      <c r="G89" s="163"/>
    </row>
    <row r="90" spans="1:7" hidden="1" outlineLevel="1" x14ac:dyDescent="0.2">
      <c r="A90" s="163" t="s">
        <v>550</v>
      </c>
      <c r="B90" s="196" t="s">
        <v>171</v>
      </c>
      <c r="C90" s="233"/>
      <c r="D90" s="233"/>
      <c r="E90" s="233"/>
      <c r="F90" s="233"/>
      <c r="G90" s="163"/>
    </row>
    <row r="91" spans="1:7" hidden="1" outlineLevel="1" x14ac:dyDescent="0.2">
      <c r="A91" s="163" t="s">
        <v>551</v>
      </c>
      <c r="B91" s="196" t="s">
        <v>171</v>
      </c>
      <c r="C91" s="233"/>
      <c r="D91" s="233"/>
      <c r="E91" s="233"/>
      <c r="F91" s="233"/>
      <c r="G91" s="163"/>
    </row>
    <row r="92" spans="1:7" hidden="1" outlineLevel="1" x14ac:dyDescent="0.2">
      <c r="A92" s="163" t="s">
        <v>552</v>
      </c>
      <c r="B92" s="196" t="s">
        <v>171</v>
      </c>
      <c r="C92" s="233"/>
      <c r="D92" s="233"/>
      <c r="E92" s="233"/>
      <c r="F92" s="233"/>
      <c r="G92" s="163"/>
    </row>
    <row r="93" spans="1:7" hidden="1" outlineLevel="1" x14ac:dyDescent="0.2">
      <c r="A93" s="163" t="s">
        <v>553</v>
      </c>
      <c r="B93" s="196" t="s">
        <v>171</v>
      </c>
      <c r="C93" s="233"/>
      <c r="D93" s="233"/>
      <c r="E93" s="233"/>
      <c r="F93" s="233"/>
      <c r="G93" s="163"/>
    </row>
    <row r="94" spans="1:7" hidden="1" outlineLevel="1" x14ac:dyDescent="0.2">
      <c r="A94" s="163" t="s">
        <v>554</v>
      </c>
      <c r="B94" s="196" t="s">
        <v>171</v>
      </c>
      <c r="C94" s="233"/>
      <c r="D94" s="233"/>
      <c r="E94" s="233"/>
      <c r="F94" s="233"/>
      <c r="G94" s="163"/>
    </row>
    <row r="95" spans="1:7" hidden="1" outlineLevel="1" x14ac:dyDescent="0.2">
      <c r="A95" s="163" t="s">
        <v>555</v>
      </c>
      <c r="B95" s="196" t="s">
        <v>171</v>
      </c>
      <c r="C95" s="233"/>
      <c r="D95" s="233"/>
      <c r="E95" s="233"/>
      <c r="F95" s="233"/>
      <c r="G95" s="163"/>
    </row>
    <row r="96" spans="1:7" hidden="1" outlineLevel="1" x14ac:dyDescent="0.2">
      <c r="A96" s="163" t="s">
        <v>556</v>
      </c>
      <c r="B96" s="196" t="s">
        <v>171</v>
      </c>
      <c r="C96" s="233"/>
      <c r="D96" s="233"/>
      <c r="E96" s="233"/>
      <c r="F96" s="233"/>
      <c r="G96" s="163"/>
    </row>
    <row r="97" spans="1:7" hidden="1" outlineLevel="1" x14ac:dyDescent="0.2">
      <c r="A97" s="163" t="s">
        <v>557</v>
      </c>
      <c r="B97" s="196" t="s">
        <v>171</v>
      </c>
      <c r="C97" s="233"/>
      <c r="D97" s="233"/>
      <c r="E97" s="233"/>
      <c r="F97" s="233"/>
      <c r="G97" s="163"/>
    </row>
    <row r="98" spans="1:7" collapsed="1" x14ac:dyDescent="0.2">
      <c r="A98" s="180"/>
      <c r="B98" s="210" t="s">
        <v>1493</v>
      </c>
      <c r="C98" s="180" t="s">
        <v>463</v>
      </c>
      <c r="D98" s="180" t="s">
        <v>464</v>
      </c>
      <c r="E98" s="182"/>
      <c r="F98" s="183" t="s">
        <v>429</v>
      </c>
      <c r="G98" s="183"/>
    </row>
    <row r="99" spans="1:7" x14ac:dyDescent="0.2">
      <c r="A99" s="163" t="s">
        <v>558</v>
      </c>
      <c r="B99" s="233" t="s">
        <v>559</v>
      </c>
      <c r="C99" s="235">
        <v>0.15702045739173601</v>
      </c>
      <c r="D99" s="235">
        <v>0</v>
      </c>
      <c r="E99" s="233"/>
      <c r="F99" s="233">
        <f>SUM(C99:D99)</f>
        <v>0.15702045739173601</v>
      </c>
      <c r="G99" s="163"/>
    </row>
    <row r="100" spans="1:7" x14ac:dyDescent="0.2">
      <c r="A100" s="163" t="s">
        <v>560</v>
      </c>
      <c r="B100" s="233" t="s">
        <v>561</v>
      </c>
      <c r="C100" s="235">
        <v>0.14317661971676801</v>
      </c>
      <c r="D100" s="235">
        <v>0</v>
      </c>
      <c r="E100" s="233"/>
      <c r="F100" s="233">
        <f t="shared" ref="F100:F109" si="2">SUM(C100:D100)</f>
        <v>0.14317661971676801</v>
      </c>
      <c r="G100" s="163"/>
    </row>
    <row r="101" spans="1:7" x14ac:dyDescent="0.2">
      <c r="A101" s="163" t="s">
        <v>562</v>
      </c>
      <c r="B101" s="233" t="s">
        <v>563</v>
      </c>
      <c r="C101" s="235">
        <v>0.15431369487948399</v>
      </c>
      <c r="D101" s="235">
        <v>0</v>
      </c>
      <c r="E101" s="233"/>
      <c r="F101" s="233">
        <f t="shared" si="2"/>
        <v>0.15431369487948399</v>
      </c>
      <c r="G101" s="163"/>
    </row>
    <row r="102" spans="1:7" x14ac:dyDescent="0.2">
      <c r="A102" s="163" t="s">
        <v>564</v>
      </c>
      <c r="B102" s="233" t="s">
        <v>565</v>
      </c>
      <c r="C102" s="235">
        <v>8.5793247590520302E-2</v>
      </c>
      <c r="D102" s="235">
        <v>0</v>
      </c>
      <c r="E102" s="233"/>
      <c r="F102" s="233">
        <f t="shared" si="2"/>
        <v>8.5793247590520302E-2</v>
      </c>
      <c r="G102" s="163"/>
    </row>
    <row r="103" spans="1:7" x14ac:dyDescent="0.2">
      <c r="A103" s="163" t="s">
        <v>566</v>
      </c>
      <c r="B103" s="233" t="s">
        <v>567</v>
      </c>
      <c r="C103" s="235">
        <v>0.109556901555628</v>
      </c>
      <c r="D103" s="235">
        <v>0</v>
      </c>
      <c r="E103" s="233"/>
      <c r="F103" s="233">
        <f t="shared" si="2"/>
        <v>0.109556901555628</v>
      </c>
      <c r="G103" s="163"/>
    </row>
    <row r="104" spans="1:7" x14ac:dyDescent="0.2">
      <c r="A104" s="163" t="s">
        <v>568</v>
      </c>
      <c r="B104" s="233" t="s">
        <v>569</v>
      </c>
      <c r="C104" s="235">
        <v>8.0769594801808897E-2</v>
      </c>
      <c r="D104" s="235">
        <v>0</v>
      </c>
      <c r="E104" s="233"/>
      <c r="F104" s="233">
        <f t="shared" si="2"/>
        <v>8.0769594801808897E-2</v>
      </c>
      <c r="G104" s="163"/>
    </row>
    <row r="105" spans="1:7" x14ac:dyDescent="0.2">
      <c r="A105" s="163" t="s">
        <v>570</v>
      </c>
      <c r="B105" s="233" t="s">
        <v>571</v>
      </c>
      <c r="C105" s="235">
        <v>7.4159380219741597E-2</v>
      </c>
      <c r="D105" s="235">
        <v>0</v>
      </c>
      <c r="E105" s="233"/>
      <c r="F105" s="233">
        <f t="shared" si="2"/>
        <v>7.4159380219741597E-2</v>
      </c>
      <c r="G105" s="163"/>
    </row>
    <row r="106" spans="1:7" x14ac:dyDescent="0.2">
      <c r="A106" s="163" t="s">
        <v>572</v>
      </c>
      <c r="B106" s="233" t="s">
        <v>573</v>
      </c>
      <c r="C106" s="235">
        <v>6.9819700247389996E-2</v>
      </c>
      <c r="D106" s="235">
        <v>0</v>
      </c>
      <c r="E106" s="233"/>
      <c r="F106" s="233">
        <f t="shared" si="2"/>
        <v>6.9819700247389996E-2</v>
      </c>
      <c r="G106" s="163"/>
    </row>
    <row r="107" spans="1:7" x14ac:dyDescent="0.2">
      <c r="A107" s="163" t="s">
        <v>574</v>
      </c>
      <c r="B107" s="233" t="s">
        <v>575</v>
      </c>
      <c r="C107" s="235">
        <v>5.18913687096711E-2</v>
      </c>
      <c r="D107" s="235">
        <v>0</v>
      </c>
      <c r="E107" s="233"/>
      <c r="F107" s="233">
        <f t="shared" si="2"/>
        <v>5.18913687096711E-2</v>
      </c>
      <c r="G107" s="163"/>
    </row>
    <row r="108" spans="1:7" x14ac:dyDescent="0.2">
      <c r="A108" s="163" t="s">
        <v>576</v>
      </c>
      <c r="B108" s="233" t="s">
        <v>577</v>
      </c>
      <c r="C108" s="235">
        <v>4.35066848392094E-2</v>
      </c>
      <c r="D108" s="235">
        <v>0</v>
      </c>
      <c r="E108" s="233"/>
      <c r="F108" s="233">
        <f t="shared" si="2"/>
        <v>4.35066848392094E-2</v>
      </c>
      <c r="G108" s="163"/>
    </row>
    <row r="109" spans="1:7" x14ac:dyDescent="0.2">
      <c r="A109" s="163" t="s">
        <v>578</v>
      </c>
      <c r="B109" s="233" t="s">
        <v>511</v>
      </c>
      <c r="C109" s="235">
        <v>2.73810031646687E-2</v>
      </c>
      <c r="D109" s="235">
        <v>0</v>
      </c>
      <c r="E109" s="233"/>
      <c r="F109" s="233">
        <f t="shared" si="2"/>
        <v>2.73810031646687E-2</v>
      </c>
      <c r="G109" s="163"/>
    </row>
    <row r="110" spans="1:7" x14ac:dyDescent="0.2">
      <c r="A110" s="163" t="s">
        <v>579</v>
      </c>
      <c r="B110" s="233" t="s">
        <v>65</v>
      </c>
      <c r="C110" s="235">
        <v>2.6113468833750902E-3</v>
      </c>
      <c r="D110" s="235">
        <v>0</v>
      </c>
      <c r="E110" s="233"/>
      <c r="F110" s="233">
        <f>SUM(C110:D110)</f>
        <v>2.6113468833750902E-3</v>
      </c>
      <c r="G110" s="163"/>
    </row>
    <row r="111" spans="1:7" hidden="1" outlineLevel="1" x14ac:dyDescent="0.2">
      <c r="A111" s="163" t="s">
        <v>580</v>
      </c>
      <c r="B111" s="178" t="s">
        <v>581</v>
      </c>
      <c r="C111" s="233"/>
      <c r="D111" s="233"/>
      <c r="E111" s="233"/>
      <c r="F111" s="233"/>
      <c r="G111" s="163"/>
    </row>
    <row r="112" spans="1:7" hidden="1" outlineLevel="1" x14ac:dyDescent="0.2">
      <c r="A112" s="163" t="s">
        <v>582</v>
      </c>
      <c r="B112" s="178" t="s">
        <v>581</v>
      </c>
      <c r="C112" s="233"/>
      <c r="D112" s="233"/>
      <c r="E112" s="233"/>
      <c r="F112" s="233"/>
      <c r="G112" s="163"/>
    </row>
    <row r="113" spans="1:7" hidden="1" outlineLevel="1" x14ac:dyDescent="0.2">
      <c r="A113" s="163" t="s">
        <v>583</v>
      </c>
      <c r="B113" s="178" t="s">
        <v>581</v>
      </c>
      <c r="C113" s="233"/>
      <c r="D113" s="233"/>
      <c r="E113" s="233"/>
      <c r="F113" s="233"/>
      <c r="G113" s="163"/>
    </row>
    <row r="114" spans="1:7" hidden="1" outlineLevel="1" x14ac:dyDescent="0.2">
      <c r="A114" s="163" t="s">
        <v>584</v>
      </c>
      <c r="B114" s="178" t="s">
        <v>581</v>
      </c>
      <c r="C114" s="233"/>
      <c r="D114" s="233"/>
      <c r="E114" s="233"/>
      <c r="F114" s="233"/>
      <c r="G114" s="163"/>
    </row>
    <row r="115" spans="1:7" hidden="1" outlineLevel="1" x14ac:dyDescent="0.2">
      <c r="A115" s="163" t="s">
        <v>585</v>
      </c>
      <c r="B115" s="178" t="s">
        <v>581</v>
      </c>
      <c r="C115" s="233"/>
      <c r="D115" s="233"/>
      <c r="E115" s="233"/>
      <c r="F115" s="233"/>
      <c r="G115" s="163"/>
    </row>
    <row r="116" spans="1:7" hidden="1" outlineLevel="1" x14ac:dyDescent="0.2">
      <c r="A116" s="163" t="s">
        <v>586</v>
      </c>
      <c r="B116" s="178" t="s">
        <v>581</v>
      </c>
      <c r="C116" s="233"/>
      <c r="D116" s="233"/>
      <c r="E116" s="233"/>
      <c r="F116" s="233"/>
      <c r="G116" s="163"/>
    </row>
    <row r="117" spans="1:7" hidden="1" outlineLevel="1" x14ac:dyDescent="0.2">
      <c r="A117" s="163" t="s">
        <v>587</v>
      </c>
      <c r="B117" s="178" t="s">
        <v>581</v>
      </c>
      <c r="C117" s="233"/>
      <c r="D117" s="233"/>
      <c r="E117" s="233"/>
      <c r="F117" s="233"/>
      <c r="G117" s="163"/>
    </row>
    <row r="118" spans="1:7" hidden="1" outlineLevel="1" x14ac:dyDescent="0.2">
      <c r="A118" s="163" t="s">
        <v>588</v>
      </c>
      <c r="B118" s="178" t="s">
        <v>581</v>
      </c>
      <c r="C118" s="233"/>
      <c r="D118" s="233"/>
      <c r="E118" s="233"/>
      <c r="F118" s="233"/>
      <c r="G118" s="163"/>
    </row>
    <row r="119" spans="1:7" hidden="1" outlineLevel="1" x14ac:dyDescent="0.2">
      <c r="A119" s="163" t="s">
        <v>589</v>
      </c>
      <c r="B119" s="178" t="s">
        <v>581</v>
      </c>
      <c r="C119" s="233"/>
      <c r="D119" s="233"/>
      <c r="E119" s="233"/>
      <c r="F119" s="233"/>
      <c r="G119" s="163"/>
    </row>
    <row r="120" spans="1:7" hidden="1" outlineLevel="1" x14ac:dyDescent="0.2">
      <c r="A120" s="163" t="s">
        <v>590</v>
      </c>
      <c r="B120" s="178" t="s">
        <v>581</v>
      </c>
      <c r="C120" s="233"/>
      <c r="D120" s="233"/>
      <c r="E120" s="233"/>
      <c r="F120" s="233"/>
      <c r="G120" s="163"/>
    </row>
    <row r="121" spans="1:7" hidden="1" outlineLevel="1" x14ac:dyDescent="0.2">
      <c r="A121" s="163" t="s">
        <v>591</v>
      </c>
      <c r="B121" s="178" t="s">
        <v>581</v>
      </c>
      <c r="C121" s="233"/>
      <c r="D121" s="233"/>
      <c r="E121" s="233"/>
      <c r="F121" s="233"/>
      <c r="G121" s="163"/>
    </row>
    <row r="122" spans="1:7" hidden="1" outlineLevel="1" x14ac:dyDescent="0.2">
      <c r="A122" s="163" t="s">
        <v>592</v>
      </c>
      <c r="B122" s="178" t="s">
        <v>581</v>
      </c>
      <c r="C122" s="233"/>
      <c r="D122" s="233"/>
      <c r="E122" s="233"/>
      <c r="F122" s="233"/>
      <c r="G122" s="163"/>
    </row>
    <row r="123" spans="1:7" hidden="1" outlineLevel="1" x14ac:dyDescent="0.2">
      <c r="A123" s="163" t="s">
        <v>593</v>
      </c>
      <c r="B123" s="178" t="s">
        <v>581</v>
      </c>
      <c r="C123" s="233"/>
      <c r="D123" s="233"/>
      <c r="E123" s="233"/>
      <c r="F123" s="233"/>
      <c r="G123" s="163"/>
    </row>
    <row r="124" spans="1:7" hidden="1" outlineLevel="1" x14ac:dyDescent="0.2">
      <c r="A124" s="163" t="s">
        <v>594</v>
      </c>
      <c r="B124" s="178" t="s">
        <v>581</v>
      </c>
      <c r="C124" s="233"/>
      <c r="D124" s="233"/>
      <c r="E124" s="233"/>
      <c r="F124" s="233"/>
      <c r="G124" s="163"/>
    </row>
    <row r="125" spans="1:7" hidden="1" outlineLevel="1" x14ac:dyDescent="0.2">
      <c r="A125" s="163" t="s">
        <v>595</v>
      </c>
      <c r="B125" s="178" t="s">
        <v>581</v>
      </c>
      <c r="C125" s="233"/>
      <c r="D125" s="233"/>
      <c r="E125" s="233"/>
      <c r="F125" s="233"/>
      <c r="G125" s="163"/>
    </row>
    <row r="126" spans="1:7" hidden="1" outlineLevel="1" x14ac:dyDescent="0.2">
      <c r="A126" s="163" t="s">
        <v>596</v>
      </c>
      <c r="B126" s="178" t="s">
        <v>581</v>
      </c>
      <c r="C126" s="233"/>
      <c r="D126" s="233"/>
      <c r="E126" s="233"/>
      <c r="F126" s="233"/>
      <c r="G126" s="163"/>
    </row>
    <row r="127" spans="1:7" hidden="1" outlineLevel="1" x14ac:dyDescent="0.2">
      <c r="A127" s="163" t="s">
        <v>597</v>
      </c>
      <c r="B127" s="178" t="s">
        <v>581</v>
      </c>
      <c r="C127" s="233"/>
      <c r="D127" s="233"/>
      <c r="E127" s="233"/>
      <c r="F127" s="233"/>
      <c r="G127" s="163"/>
    </row>
    <row r="128" spans="1:7" hidden="1" outlineLevel="1" x14ac:dyDescent="0.2">
      <c r="A128" s="163" t="s">
        <v>598</v>
      </c>
      <c r="B128" s="178" t="s">
        <v>581</v>
      </c>
      <c r="C128" s="233"/>
      <c r="D128" s="233"/>
      <c r="E128" s="233"/>
      <c r="F128" s="233"/>
      <c r="G128" s="163"/>
    </row>
    <row r="129" spans="1:7" hidden="1" outlineLevel="1" x14ac:dyDescent="0.2">
      <c r="A129" s="163" t="s">
        <v>599</v>
      </c>
      <c r="B129" s="178" t="s">
        <v>581</v>
      </c>
      <c r="C129" s="233"/>
      <c r="D129" s="233"/>
      <c r="E129" s="233"/>
      <c r="F129" s="233"/>
      <c r="G129" s="163"/>
    </row>
    <row r="130" spans="1:7" hidden="1" outlineLevel="1" x14ac:dyDescent="0.2">
      <c r="A130" s="163" t="s">
        <v>1494</v>
      </c>
      <c r="B130" s="178" t="s">
        <v>581</v>
      </c>
      <c r="C130" s="233"/>
      <c r="D130" s="233"/>
      <c r="E130" s="233"/>
      <c r="F130" s="233"/>
      <c r="G130" s="163"/>
    </row>
    <row r="131" spans="1:7" hidden="1" outlineLevel="1" x14ac:dyDescent="0.2">
      <c r="A131" s="163" t="s">
        <v>1495</v>
      </c>
      <c r="B131" s="178" t="s">
        <v>581</v>
      </c>
      <c r="C131" s="233"/>
      <c r="D131" s="233"/>
      <c r="E131" s="233"/>
      <c r="F131" s="233"/>
      <c r="G131" s="163"/>
    </row>
    <row r="132" spans="1:7" hidden="1" outlineLevel="1" x14ac:dyDescent="0.2">
      <c r="A132" s="163" t="s">
        <v>1496</v>
      </c>
      <c r="B132" s="178" t="s">
        <v>581</v>
      </c>
      <c r="C132" s="233"/>
      <c r="D132" s="233"/>
      <c r="E132" s="233"/>
      <c r="F132" s="233"/>
      <c r="G132" s="163"/>
    </row>
    <row r="133" spans="1:7" hidden="1" outlineLevel="1" x14ac:dyDescent="0.2">
      <c r="A133" s="163" t="s">
        <v>1497</v>
      </c>
      <c r="B133" s="178" t="s">
        <v>581</v>
      </c>
      <c r="C133" s="233"/>
      <c r="D133" s="233"/>
      <c r="E133" s="233"/>
      <c r="F133" s="233"/>
      <c r="G133" s="163"/>
    </row>
    <row r="134" spans="1:7" hidden="1" outlineLevel="1" x14ac:dyDescent="0.2">
      <c r="A134" s="163" t="s">
        <v>1498</v>
      </c>
      <c r="B134" s="178" t="s">
        <v>581</v>
      </c>
      <c r="C134" s="233"/>
      <c r="D134" s="233"/>
      <c r="E134" s="233"/>
      <c r="F134" s="233"/>
      <c r="G134" s="163"/>
    </row>
    <row r="135" spans="1:7" hidden="1" outlineLevel="1" x14ac:dyDescent="0.2">
      <c r="A135" s="163" t="s">
        <v>1499</v>
      </c>
      <c r="B135" s="178" t="s">
        <v>581</v>
      </c>
      <c r="C135" s="233"/>
      <c r="D135" s="233"/>
      <c r="E135" s="233"/>
      <c r="F135" s="233"/>
      <c r="G135" s="163"/>
    </row>
    <row r="136" spans="1:7" hidden="1" outlineLevel="1" x14ac:dyDescent="0.2">
      <c r="A136" s="163" t="s">
        <v>1500</v>
      </c>
      <c r="B136" s="178" t="s">
        <v>581</v>
      </c>
      <c r="C136" s="233"/>
      <c r="D136" s="233"/>
      <c r="E136" s="233"/>
      <c r="F136" s="233"/>
      <c r="G136" s="163"/>
    </row>
    <row r="137" spans="1:7" hidden="1" outlineLevel="1" x14ac:dyDescent="0.2">
      <c r="A137" s="163" t="s">
        <v>1501</v>
      </c>
      <c r="B137" s="178" t="s">
        <v>581</v>
      </c>
      <c r="C137" s="233"/>
      <c r="D137" s="233"/>
      <c r="E137" s="233"/>
      <c r="F137" s="233"/>
      <c r="G137" s="163"/>
    </row>
    <row r="138" spans="1:7" hidden="1" outlineLevel="1" x14ac:dyDescent="0.2">
      <c r="A138" s="163" t="s">
        <v>1502</v>
      </c>
      <c r="B138" s="178" t="s">
        <v>581</v>
      </c>
      <c r="C138" s="233"/>
      <c r="D138" s="233"/>
      <c r="E138" s="233"/>
      <c r="F138" s="233"/>
      <c r="G138" s="163"/>
    </row>
    <row r="139" spans="1:7" hidden="1" outlineLevel="1" x14ac:dyDescent="0.2">
      <c r="A139" s="163" t="s">
        <v>1503</v>
      </c>
      <c r="B139" s="178" t="s">
        <v>581</v>
      </c>
      <c r="C139" s="233"/>
      <c r="D139" s="233"/>
      <c r="E139" s="233"/>
      <c r="F139" s="233"/>
      <c r="G139" s="163"/>
    </row>
    <row r="140" spans="1:7" hidden="1" outlineLevel="1" x14ac:dyDescent="0.2">
      <c r="A140" s="163" t="s">
        <v>1504</v>
      </c>
      <c r="B140" s="178" t="s">
        <v>581</v>
      </c>
      <c r="C140" s="233"/>
      <c r="D140" s="233"/>
      <c r="E140" s="233"/>
      <c r="F140" s="233"/>
      <c r="G140" s="163"/>
    </row>
    <row r="141" spans="1:7" hidden="1" outlineLevel="1" x14ac:dyDescent="0.2">
      <c r="A141" s="163" t="s">
        <v>1505</v>
      </c>
      <c r="B141" s="178" t="s">
        <v>581</v>
      </c>
      <c r="C141" s="233"/>
      <c r="D141" s="233"/>
      <c r="E141" s="233"/>
      <c r="F141" s="233"/>
      <c r="G141" s="163"/>
    </row>
    <row r="142" spans="1:7" hidden="1" outlineLevel="1" x14ac:dyDescent="0.2">
      <c r="A142" s="163" t="s">
        <v>1506</v>
      </c>
      <c r="B142" s="178" t="s">
        <v>581</v>
      </c>
      <c r="C142" s="233"/>
      <c r="D142" s="233"/>
      <c r="E142" s="233"/>
      <c r="F142" s="233"/>
      <c r="G142" s="163"/>
    </row>
    <row r="143" spans="1:7" hidden="1" outlineLevel="1" x14ac:dyDescent="0.2">
      <c r="A143" s="163" t="s">
        <v>1507</v>
      </c>
      <c r="B143" s="178" t="s">
        <v>581</v>
      </c>
      <c r="C143" s="233"/>
      <c r="D143" s="233"/>
      <c r="E143" s="233"/>
      <c r="F143" s="233"/>
      <c r="G143" s="163"/>
    </row>
    <row r="144" spans="1:7" hidden="1" outlineLevel="1" x14ac:dyDescent="0.2">
      <c r="A144" s="163" t="s">
        <v>1508</v>
      </c>
      <c r="B144" s="178" t="s">
        <v>581</v>
      </c>
      <c r="C144" s="233"/>
      <c r="D144" s="233"/>
      <c r="E144" s="233"/>
      <c r="F144" s="233"/>
      <c r="G144" s="163"/>
    </row>
    <row r="145" spans="1:7" hidden="1" outlineLevel="1" x14ac:dyDescent="0.2">
      <c r="A145" s="163" t="s">
        <v>1509</v>
      </c>
      <c r="B145" s="178" t="s">
        <v>581</v>
      </c>
      <c r="C145" s="233"/>
      <c r="D145" s="233"/>
      <c r="E145" s="233"/>
      <c r="F145" s="233"/>
      <c r="G145" s="163"/>
    </row>
    <row r="146" spans="1:7" hidden="1" outlineLevel="1" x14ac:dyDescent="0.2">
      <c r="A146" s="163" t="s">
        <v>1510</v>
      </c>
      <c r="B146" s="178" t="s">
        <v>581</v>
      </c>
      <c r="C146" s="233"/>
      <c r="D146" s="233"/>
      <c r="E146" s="233"/>
      <c r="F146" s="233"/>
      <c r="G146" s="163"/>
    </row>
    <row r="147" spans="1:7" hidden="1" outlineLevel="1" x14ac:dyDescent="0.2">
      <c r="A147" s="163" t="s">
        <v>1511</v>
      </c>
      <c r="B147" s="178" t="s">
        <v>581</v>
      </c>
      <c r="C147" s="233"/>
      <c r="D147" s="233"/>
      <c r="E147" s="233"/>
      <c r="F147" s="233"/>
      <c r="G147" s="163"/>
    </row>
    <row r="148" spans="1:7" hidden="1" outlineLevel="1" x14ac:dyDescent="0.2">
      <c r="A148" s="163" t="s">
        <v>1512</v>
      </c>
      <c r="B148" s="178" t="s">
        <v>581</v>
      </c>
      <c r="C148" s="233"/>
      <c r="D148" s="233"/>
      <c r="E148" s="233"/>
      <c r="F148" s="233"/>
      <c r="G148" s="163"/>
    </row>
    <row r="149" spans="1:7" collapsed="1" x14ac:dyDescent="0.2">
      <c r="A149" s="180"/>
      <c r="B149" s="181" t="s">
        <v>600</v>
      </c>
      <c r="C149" s="180" t="s">
        <v>463</v>
      </c>
      <c r="D149" s="180" t="s">
        <v>464</v>
      </c>
      <c r="E149" s="182"/>
      <c r="F149" s="183" t="s">
        <v>429</v>
      </c>
      <c r="G149" s="183"/>
    </row>
    <row r="150" spans="1:7" x14ac:dyDescent="0.2">
      <c r="A150" s="163" t="s">
        <v>601</v>
      </c>
      <c r="B150" s="163" t="s">
        <v>602</v>
      </c>
      <c r="C150" s="235">
        <v>0.831978457409288</v>
      </c>
      <c r="D150" s="235">
        <v>0</v>
      </c>
      <c r="E150" s="239"/>
      <c r="F150" s="233">
        <f>SUM(C150:D150)</f>
        <v>0.831978457409288</v>
      </c>
    </row>
    <row r="151" spans="1:7" x14ac:dyDescent="0.2">
      <c r="A151" s="163" t="s">
        <v>603</v>
      </c>
      <c r="B151" s="163" t="s">
        <v>604</v>
      </c>
      <c r="C151" s="235">
        <v>0</v>
      </c>
      <c r="D151" s="235">
        <v>0</v>
      </c>
      <c r="E151" s="239"/>
      <c r="F151" s="233">
        <f t="shared" ref="F151:F152" si="3">SUM(C151:D151)</f>
        <v>0</v>
      </c>
    </row>
    <row r="152" spans="1:7" x14ac:dyDescent="0.2">
      <c r="A152" s="163" t="s">
        <v>605</v>
      </c>
      <c r="B152" s="163" t="s">
        <v>65</v>
      </c>
      <c r="C152" s="235">
        <v>0.16802154259073701</v>
      </c>
      <c r="D152" s="235">
        <v>0</v>
      </c>
      <c r="E152" s="239"/>
      <c r="F152" s="233">
        <f t="shared" si="3"/>
        <v>0.16802154259073701</v>
      </c>
    </row>
    <row r="153" spans="1:7" x14ac:dyDescent="0.2">
      <c r="A153" s="163" t="s">
        <v>606</v>
      </c>
      <c r="C153" s="233"/>
      <c r="D153" s="233"/>
      <c r="E153" s="239"/>
      <c r="F153" s="233"/>
    </row>
    <row r="154" spans="1:7" x14ac:dyDescent="0.2">
      <c r="A154" s="163" t="s">
        <v>607</v>
      </c>
      <c r="C154" s="233"/>
      <c r="D154" s="233"/>
      <c r="E154" s="239"/>
      <c r="F154" s="233"/>
    </row>
    <row r="155" spans="1:7" x14ac:dyDescent="0.2">
      <c r="A155" s="163" t="s">
        <v>608</v>
      </c>
      <c r="C155" s="233"/>
      <c r="D155" s="233"/>
      <c r="E155" s="239"/>
      <c r="F155" s="233"/>
    </row>
    <row r="156" spans="1:7" x14ac:dyDescent="0.2">
      <c r="A156" s="163" t="s">
        <v>609</v>
      </c>
      <c r="C156" s="233"/>
      <c r="D156" s="233"/>
      <c r="E156" s="239"/>
      <c r="F156" s="233"/>
    </row>
    <row r="157" spans="1:7" x14ac:dyDescent="0.2">
      <c r="A157" s="163" t="s">
        <v>610</v>
      </c>
      <c r="C157" s="233"/>
      <c r="D157" s="233"/>
      <c r="E157" s="239"/>
      <c r="F157" s="233"/>
    </row>
    <row r="158" spans="1:7" x14ac:dyDescent="0.2">
      <c r="A158" s="163" t="s">
        <v>611</v>
      </c>
      <c r="C158" s="233"/>
      <c r="D158" s="233"/>
      <c r="E158" s="239"/>
      <c r="F158" s="233"/>
    </row>
    <row r="159" spans="1:7" x14ac:dyDescent="0.2">
      <c r="A159" s="180"/>
      <c r="B159" s="181" t="s">
        <v>612</v>
      </c>
      <c r="C159" s="180" t="s">
        <v>463</v>
      </c>
      <c r="D159" s="180" t="s">
        <v>464</v>
      </c>
      <c r="E159" s="182"/>
      <c r="F159" s="183" t="s">
        <v>429</v>
      </c>
      <c r="G159" s="183"/>
    </row>
    <row r="160" spans="1:7" x14ac:dyDescent="0.2">
      <c r="A160" s="163" t="s">
        <v>613</v>
      </c>
      <c r="B160" s="163" t="s">
        <v>614</v>
      </c>
      <c r="C160" s="235">
        <v>4.48792398615332E-2</v>
      </c>
      <c r="D160" s="235">
        <v>0</v>
      </c>
      <c r="E160" s="239"/>
      <c r="F160" s="233">
        <f>SUM(C160:D160)</f>
        <v>4.48792398615332E-2</v>
      </c>
    </row>
    <row r="161" spans="1:7" x14ac:dyDescent="0.2">
      <c r="A161" s="163" t="s">
        <v>615</v>
      </c>
      <c r="B161" s="163" t="s">
        <v>616</v>
      </c>
      <c r="C161" s="235">
        <v>0.95512076013846703</v>
      </c>
      <c r="D161" s="235">
        <v>0</v>
      </c>
      <c r="E161" s="239"/>
      <c r="F161" s="233">
        <f t="shared" ref="F161:F162" si="4">SUM(C161:D161)</f>
        <v>0.95512076013846703</v>
      </c>
    </row>
    <row r="162" spans="1:7" x14ac:dyDescent="0.2">
      <c r="A162" s="163" t="s">
        <v>617</v>
      </c>
      <c r="B162" s="163" t="s">
        <v>65</v>
      </c>
      <c r="C162" s="235">
        <v>0</v>
      </c>
      <c r="D162" s="235">
        <v>0</v>
      </c>
      <c r="E162" s="239"/>
      <c r="F162" s="233">
        <f t="shared" si="4"/>
        <v>0</v>
      </c>
    </row>
    <row r="163" spans="1:7" x14ac:dyDescent="0.2">
      <c r="A163" s="163" t="s">
        <v>618</v>
      </c>
      <c r="E163" s="156"/>
    </row>
    <row r="164" spans="1:7" x14ac:dyDescent="0.2">
      <c r="A164" s="163" t="s">
        <v>619</v>
      </c>
      <c r="E164" s="156"/>
    </row>
    <row r="165" spans="1:7" x14ac:dyDescent="0.2">
      <c r="A165" s="163" t="s">
        <v>620</v>
      </c>
      <c r="E165" s="156"/>
    </row>
    <row r="166" spans="1:7" x14ac:dyDescent="0.2">
      <c r="A166" s="163" t="s">
        <v>621</v>
      </c>
      <c r="E166" s="156"/>
    </row>
    <row r="167" spans="1:7" x14ac:dyDescent="0.2">
      <c r="A167" s="163" t="s">
        <v>622</v>
      </c>
      <c r="E167" s="156"/>
    </row>
    <row r="168" spans="1:7" x14ac:dyDescent="0.2">
      <c r="A168" s="163" t="s">
        <v>623</v>
      </c>
      <c r="E168" s="156"/>
    </row>
    <row r="169" spans="1:7" x14ac:dyDescent="0.2">
      <c r="A169" s="180"/>
      <c r="B169" s="181" t="s">
        <v>624</v>
      </c>
      <c r="C169" s="180" t="s">
        <v>463</v>
      </c>
      <c r="D169" s="180" t="s">
        <v>464</v>
      </c>
      <c r="E169" s="182"/>
      <c r="F169" s="183" t="s">
        <v>429</v>
      </c>
      <c r="G169" s="183"/>
    </row>
    <row r="170" spans="1:7" x14ac:dyDescent="0.2">
      <c r="A170" s="163" t="s">
        <v>625</v>
      </c>
      <c r="B170" s="202" t="s">
        <v>626</v>
      </c>
      <c r="C170" s="235">
        <v>5.5896840222392101E-2</v>
      </c>
      <c r="D170" s="235">
        <v>0</v>
      </c>
      <c r="E170" s="239"/>
      <c r="F170" s="233">
        <f>SUM(C170:D170)</f>
        <v>5.5896840222392101E-2</v>
      </c>
    </row>
    <row r="171" spans="1:7" x14ac:dyDescent="0.2">
      <c r="A171" s="163" t="s">
        <v>627</v>
      </c>
      <c r="B171" s="202" t="s">
        <v>1513</v>
      </c>
      <c r="C171" s="235">
        <v>0.13980071886627601</v>
      </c>
      <c r="D171" s="235">
        <v>0</v>
      </c>
      <c r="E171" s="239"/>
      <c r="F171" s="233">
        <f t="shared" ref="F171:F174" si="5">SUM(C171:D171)</f>
        <v>0.13980071886627601</v>
      </c>
    </row>
    <row r="172" spans="1:7" x14ac:dyDescent="0.2">
      <c r="A172" s="163" t="s">
        <v>628</v>
      </c>
      <c r="B172" s="202" t="s">
        <v>1514</v>
      </c>
      <c r="C172" s="235">
        <v>0.311975962368509</v>
      </c>
      <c r="D172" s="235">
        <v>0</v>
      </c>
      <c r="E172" s="233"/>
      <c r="F172" s="233">
        <f t="shared" si="5"/>
        <v>0.311975962368509</v>
      </c>
    </row>
    <row r="173" spans="1:7" x14ac:dyDescent="0.2">
      <c r="A173" s="163" t="s">
        <v>629</v>
      </c>
      <c r="B173" s="202" t="s">
        <v>1515</v>
      </c>
      <c r="C173" s="235">
        <v>0.139364992031421</v>
      </c>
      <c r="D173" s="235">
        <v>0</v>
      </c>
      <c r="E173" s="233"/>
      <c r="F173" s="233">
        <f t="shared" si="5"/>
        <v>0.139364992031421</v>
      </c>
    </row>
    <row r="174" spans="1:7" x14ac:dyDescent="0.2">
      <c r="A174" s="163" t="s">
        <v>630</v>
      </c>
      <c r="B174" s="202" t="s">
        <v>1516</v>
      </c>
      <c r="C174" s="235">
        <v>0.35296148651140202</v>
      </c>
      <c r="D174" s="235">
        <v>0</v>
      </c>
      <c r="E174" s="233"/>
      <c r="F174" s="233">
        <f t="shared" si="5"/>
        <v>0.35296148651140202</v>
      </c>
    </row>
    <row r="175" spans="1:7" x14ac:dyDescent="0.2">
      <c r="A175" s="163" t="s">
        <v>631</v>
      </c>
      <c r="B175" s="176"/>
      <c r="C175" s="233"/>
      <c r="D175" s="233"/>
      <c r="E175" s="233"/>
      <c r="F175" s="233"/>
    </row>
    <row r="176" spans="1:7" x14ac:dyDescent="0.2">
      <c r="A176" s="163" t="s">
        <v>632</v>
      </c>
      <c r="B176" s="176"/>
      <c r="C176" s="233"/>
      <c r="D176" s="233"/>
      <c r="E176" s="233"/>
      <c r="F176" s="233"/>
    </row>
    <row r="177" spans="1:7" x14ac:dyDescent="0.2">
      <c r="A177" s="163" t="s">
        <v>633</v>
      </c>
      <c r="B177" s="202"/>
      <c r="C177" s="233"/>
      <c r="D177" s="233"/>
      <c r="E177" s="233"/>
      <c r="F177" s="233"/>
    </row>
    <row r="178" spans="1:7" x14ac:dyDescent="0.2">
      <c r="A178" s="163" t="s">
        <v>634</v>
      </c>
      <c r="B178" s="202"/>
      <c r="C178" s="233"/>
      <c r="D178" s="233"/>
      <c r="E178" s="233"/>
      <c r="F178" s="233"/>
    </row>
    <row r="179" spans="1:7" x14ac:dyDescent="0.2">
      <c r="A179" s="180"/>
      <c r="B179" s="181" t="s">
        <v>635</v>
      </c>
      <c r="C179" s="180" t="s">
        <v>463</v>
      </c>
      <c r="D179" s="180" t="s">
        <v>464</v>
      </c>
      <c r="E179" s="182"/>
      <c r="F179" s="183" t="s">
        <v>429</v>
      </c>
      <c r="G179" s="183"/>
    </row>
    <row r="180" spans="1:7" x14ac:dyDescent="0.2">
      <c r="A180" s="163" t="s">
        <v>636</v>
      </c>
      <c r="B180" s="163" t="s">
        <v>1517</v>
      </c>
      <c r="C180" s="235">
        <v>8.7911231830191999E-5</v>
      </c>
      <c r="D180" s="233">
        <v>0</v>
      </c>
      <c r="E180" s="239"/>
      <c r="F180" s="240">
        <f>SUM(C180:D180)</f>
        <v>8.7911231830191999E-5</v>
      </c>
    </row>
    <row r="181" spans="1:7" x14ac:dyDescent="0.2">
      <c r="A181" s="163" t="s">
        <v>637</v>
      </c>
      <c r="B181" s="241"/>
      <c r="C181" s="233"/>
      <c r="D181" s="233"/>
      <c r="E181" s="239"/>
      <c r="F181" s="233"/>
    </row>
    <row r="182" spans="1:7" x14ac:dyDescent="0.2">
      <c r="A182" s="163" t="s">
        <v>638</v>
      </c>
      <c r="B182" s="241"/>
      <c r="C182" s="233"/>
      <c r="D182" s="233"/>
      <c r="E182" s="239"/>
      <c r="F182" s="233"/>
    </row>
    <row r="183" spans="1:7" x14ac:dyDescent="0.2">
      <c r="A183" s="163" t="s">
        <v>639</v>
      </c>
      <c r="B183" s="241"/>
      <c r="C183" s="233"/>
      <c r="D183" s="233"/>
      <c r="E183" s="239"/>
      <c r="F183" s="233"/>
    </row>
    <row r="184" spans="1:7" x14ac:dyDescent="0.2">
      <c r="A184" s="163" t="s">
        <v>640</v>
      </c>
      <c r="B184" s="241"/>
      <c r="C184" s="233"/>
      <c r="D184" s="233"/>
      <c r="E184" s="239"/>
      <c r="F184" s="233"/>
    </row>
    <row r="185" spans="1:7" ht="18.75" x14ac:dyDescent="0.2">
      <c r="A185" s="242"/>
      <c r="B185" s="243" t="s">
        <v>426</v>
      </c>
      <c r="C185" s="242"/>
      <c r="D185" s="242"/>
      <c r="E185" s="242"/>
      <c r="F185" s="244"/>
      <c r="G185" s="244"/>
    </row>
    <row r="186" spans="1:7" x14ac:dyDescent="0.2">
      <c r="A186" s="180"/>
      <c r="B186" s="181" t="s">
        <v>641</v>
      </c>
      <c r="C186" s="180" t="s">
        <v>642</v>
      </c>
      <c r="D186" s="180" t="s">
        <v>643</v>
      </c>
      <c r="E186" s="182"/>
      <c r="F186" s="180" t="s">
        <v>463</v>
      </c>
      <c r="G186" s="180" t="s">
        <v>644</v>
      </c>
    </row>
    <row r="187" spans="1:7" x14ac:dyDescent="0.2">
      <c r="A187" s="163" t="s">
        <v>645</v>
      </c>
      <c r="B187" s="178" t="s">
        <v>646</v>
      </c>
      <c r="C187" s="184">
        <v>67.527707583737893</v>
      </c>
      <c r="E187" s="174"/>
      <c r="F187" s="201"/>
      <c r="G187" s="201"/>
    </row>
    <row r="188" spans="1:7" x14ac:dyDescent="0.2">
      <c r="A188" s="174"/>
      <c r="B188" s="245"/>
      <c r="C188" s="174"/>
      <c r="D188" s="174"/>
      <c r="E188" s="174"/>
      <c r="F188" s="201"/>
      <c r="G188" s="201"/>
    </row>
    <row r="189" spans="1:7" x14ac:dyDescent="0.2">
      <c r="B189" s="178" t="s">
        <v>647</v>
      </c>
      <c r="C189" s="174"/>
      <c r="D189" s="174"/>
      <c r="E189" s="174"/>
      <c r="F189" s="201"/>
      <c r="G189" s="201"/>
    </row>
    <row r="190" spans="1:7" x14ac:dyDescent="0.2">
      <c r="A190" s="163" t="s">
        <v>648</v>
      </c>
      <c r="B190" s="178" t="s">
        <v>649</v>
      </c>
      <c r="C190" s="184">
        <v>7140.0618307499699</v>
      </c>
      <c r="D190" s="184">
        <v>176783</v>
      </c>
      <c r="E190" s="174"/>
      <c r="F190" s="191">
        <f>IF($C$214=0,"",IF(C190="[for completion]","",IF(C190="","",C190/$C$214)))</f>
        <v>0.46821990257328294</v>
      </c>
      <c r="G190" s="191">
        <f>IF($D$214=0,"",IF(D190="[for completion]","",IF(D190="","",D190/$D$214)))</f>
        <v>0.78283530537055401</v>
      </c>
    </row>
    <row r="191" spans="1:7" x14ac:dyDescent="0.2">
      <c r="A191" s="163" t="s">
        <v>650</v>
      </c>
      <c r="B191" s="178" t="s">
        <v>651</v>
      </c>
      <c r="C191" s="184">
        <v>5446.8724691699599</v>
      </c>
      <c r="D191" s="184">
        <v>40006</v>
      </c>
      <c r="E191" s="174"/>
      <c r="F191" s="191">
        <f t="shared" ref="F191:F213" si="6">IF($C$214=0,"",IF(C191="[for completion]","",IF(C191="","",C191/$C$214)))</f>
        <v>0.35718655626487433</v>
      </c>
      <c r="G191" s="191">
        <f t="shared" ref="G191:G213" si="7">IF($D$214=0,"",IF(D191="[for completion]","",IF(D191="","",D191/$D$214)))</f>
        <v>0.17715566104577016</v>
      </c>
    </row>
    <row r="192" spans="1:7" x14ac:dyDescent="0.2">
      <c r="A192" s="163" t="s">
        <v>652</v>
      </c>
      <c r="B192" s="178" t="s">
        <v>653</v>
      </c>
      <c r="C192" s="184">
        <v>1566.4431260399999</v>
      </c>
      <c r="D192" s="184">
        <v>6580</v>
      </c>
      <c r="E192" s="174"/>
      <c r="F192" s="191">
        <f t="shared" si="6"/>
        <v>0.10272177822079158</v>
      </c>
      <c r="G192" s="191">
        <f t="shared" si="7"/>
        <v>2.9137735581691936E-2</v>
      </c>
    </row>
    <row r="193" spans="1:7" x14ac:dyDescent="0.2">
      <c r="A193" s="163" t="s">
        <v>654</v>
      </c>
      <c r="B193" s="178" t="s">
        <v>655</v>
      </c>
      <c r="C193" s="184">
        <v>508.81016211000002</v>
      </c>
      <c r="D193" s="184">
        <v>1494</v>
      </c>
      <c r="E193" s="174"/>
      <c r="F193" s="191">
        <f t="shared" si="6"/>
        <v>3.3365963793960174E-2</v>
      </c>
      <c r="G193" s="191">
        <f t="shared" si="7"/>
        <v>6.615771574323367E-3</v>
      </c>
    </row>
    <row r="194" spans="1:7" x14ac:dyDescent="0.2">
      <c r="A194" s="163" t="s">
        <v>656</v>
      </c>
      <c r="B194" s="178" t="s">
        <v>657</v>
      </c>
      <c r="C194" s="184">
        <v>587.18944931999999</v>
      </c>
      <c r="D194" s="184">
        <v>961</v>
      </c>
      <c r="E194" s="174"/>
      <c r="F194" s="191">
        <f t="shared" si="6"/>
        <v>3.8505799147091117E-2</v>
      </c>
      <c r="G194" s="191">
        <f t="shared" si="7"/>
        <v>4.255526427660479E-3</v>
      </c>
    </row>
    <row r="195" spans="1:7" hidden="1" outlineLevel="1" x14ac:dyDescent="0.2">
      <c r="A195" s="163" t="s">
        <v>658</v>
      </c>
      <c r="B195" s="178" t="s">
        <v>581</v>
      </c>
      <c r="C195" s="246"/>
      <c r="D195" s="246"/>
      <c r="E195" s="174"/>
      <c r="F195" s="191" t="str">
        <f t="shared" si="6"/>
        <v/>
      </c>
      <c r="G195" s="191" t="str">
        <f t="shared" si="7"/>
        <v/>
      </c>
    </row>
    <row r="196" spans="1:7" hidden="1" outlineLevel="1" x14ac:dyDescent="0.2">
      <c r="A196" s="163" t="s">
        <v>659</v>
      </c>
      <c r="B196" s="178" t="s">
        <v>581</v>
      </c>
      <c r="C196" s="246"/>
      <c r="D196" s="246"/>
      <c r="E196" s="174"/>
      <c r="F196" s="191" t="str">
        <f t="shared" si="6"/>
        <v/>
      </c>
      <c r="G196" s="191" t="str">
        <f t="shared" si="7"/>
        <v/>
      </c>
    </row>
    <row r="197" spans="1:7" hidden="1" outlineLevel="1" x14ac:dyDescent="0.2">
      <c r="A197" s="163" t="s">
        <v>660</v>
      </c>
      <c r="B197" s="178" t="s">
        <v>581</v>
      </c>
      <c r="C197" s="246"/>
      <c r="D197" s="246"/>
      <c r="E197" s="174"/>
      <c r="F197" s="191" t="str">
        <f t="shared" si="6"/>
        <v/>
      </c>
      <c r="G197" s="191" t="str">
        <f t="shared" si="7"/>
        <v/>
      </c>
    </row>
    <row r="198" spans="1:7" hidden="1" outlineLevel="1" x14ac:dyDescent="0.2">
      <c r="A198" s="163" t="s">
        <v>661</v>
      </c>
      <c r="B198" s="178" t="s">
        <v>581</v>
      </c>
      <c r="C198" s="246"/>
      <c r="D198" s="246"/>
      <c r="E198" s="174"/>
      <c r="F198" s="191" t="str">
        <f t="shared" si="6"/>
        <v/>
      </c>
      <c r="G198" s="191" t="str">
        <f t="shared" si="7"/>
        <v/>
      </c>
    </row>
    <row r="199" spans="1:7" hidden="1" outlineLevel="1" x14ac:dyDescent="0.2">
      <c r="A199" s="163" t="s">
        <v>662</v>
      </c>
      <c r="B199" s="178" t="s">
        <v>581</v>
      </c>
      <c r="C199" s="246"/>
      <c r="D199" s="246"/>
      <c r="E199" s="178"/>
      <c r="F199" s="191" t="str">
        <f t="shared" si="6"/>
        <v/>
      </c>
      <c r="G199" s="191" t="str">
        <f t="shared" si="7"/>
        <v/>
      </c>
    </row>
    <row r="200" spans="1:7" hidden="1" outlineLevel="1" x14ac:dyDescent="0.2">
      <c r="A200" s="163" t="s">
        <v>663</v>
      </c>
      <c r="B200" s="178" t="s">
        <v>581</v>
      </c>
      <c r="C200" s="246"/>
      <c r="D200" s="246"/>
      <c r="E200" s="178"/>
      <c r="F200" s="191" t="str">
        <f t="shared" si="6"/>
        <v/>
      </c>
      <c r="G200" s="191" t="str">
        <f t="shared" si="7"/>
        <v/>
      </c>
    </row>
    <row r="201" spans="1:7" hidden="1" outlineLevel="1" x14ac:dyDescent="0.2">
      <c r="A201" s="163" t="s">
        <v>664</v>
      </c>
      <c r="B201" s="178" t="s">
        <v>581</v>
      </c>
      <c r="C201" s="246"/>
      <c r="D201" s="246"/>
      <c r="E201" s="178"/>
      <c r="F201" s="191" t="str">
        <f t="shared" si="6"/>
        <v/>
      </c>
      <c r="G201" s="191" t="str">
        <f t="shared" si="7"/>
        <v/>
      </c>
    </row>
    <row r="202" spans="1:7" hidden="1" outlineLevel="1" x14ac:dyDescent="0.2">
      <c r="A202" s="163" t="s">
        <v>665</v>
      </c>
      <c r="B202" s="178" t="s">
        <v>581</v>
      </c>
      <c r="C202" s="246"/>
      <c r="D202" s="246"/>
      <c r="E202" s="178"/>
      <c r="F202" s="191" t="str">
        <f t="shared" si="6"/>
        <v/>
      </c>
      <c r="G202" s="191" t="str">
        <f t="shared" si="7"/>
        <v/>
      </c>
    </row>
    <row r="203" spans="1:7" hidden="1" outlineLevel="1" x14ac:dyDescent="0.2">
      <c r="A203" s="163" t="s">
        <v>666</v>
      </c>
      <c r="B203" s="178" t="s">
        <v>581</v>
      </c>
      <c r="C203" s="246"/>
      <c r="D203" s="246"/>
      <c r="E203" s="178"/>
      <c r="F203" s="191" t="str">
        <f t="shared" si="6"/>
        <v/>
      </c>
      <c r="G203" s="191" t="str">
        <f t="shared" si="7"/>
        <v/>
      </c>
    </row>
    <row r="204" spans="1:7" hidden="1" outlineLevel="1" x14ac:dyDescent="0.2">
      <c r="A204" s="163" t="s">
        <v>667</v>
      </c>
      <c r="B204" s="178" t="s">
        <v>581</v>
      </c>
      <c r="C204" s="246"/>
      <c r="D204" s="246"/>
      <c r="E204" s="178"/>
      <c r="F204" s="191" t="str">
        <f t="shared" si="6"/>
        <v/>
      </c>
      <c r="G204" s="191" t="str">
        <f t="shared" si="7"/>
        <v/>
      </c>
    </row>
    <row r="205" spans="1:7" hidden="1" outlineLevel="1" x14ac:dyDescent="0.2">
      <c r="A205" s="163" t="s">
        <v>668</v>
      </c>
      <c r="B205" s="178" t="s">
        <v>581</v>
      </c>
      <c r="C205" s="246"/>
      <c r="D205" s="246"/>
      <c r="F205" s="191" t="str">
        <f t="shared" si="6"/>
        <v/>
      </c>
      <c r="G205" s="191" t="str">
        <f t="shared" si="7"/>
        <v/>
      </c>
    </row>
    <row r="206" spans="1:7" hidden="1" outlineLevel="1" x14ac:dyDescent="0.2">
      <c r="A206" s="163" t="s">
        <v>669</v>
      </c>
      <c r="B206" s="178" t="s">
        <v>581</v>
      </c>
      <c r="C206" s="246"/>
      <c r="D206" s="246"/>
      <c r="E206" s="247"/>
      <c r="F206" s="191" t="str">
        <f t="shared" si="6"/>
        <v/>
      </c>
      <c r="G206" s="191" t="str">
        <f t="shared" si="7"/>
        <v/>
      </c>
    </row>
    <row r="207" spans="1:7" hidden="1" outlineLevel="1" x14ac:dyDescent="0.2">
      <c r="A207" s="163" t="s">
        <v>670</v>
      </c>
      <c r="B207" s="178" t="s">
        <v>581</v>
      </c>
      <c r="C207" s="246"/>
      <c r="D207" s="246"/>
      <c r="E207" s="247"/>
      <c r="F207" s="191" t="str">
        <f t="shared" si="6"/>
        <v/>
      </c>
      <c r="G207" s="191" t="str">
        <f t="shared" si="7"/>
        <v/>
      </c>
    </row>
    <row r="208" spans="1:7" hidden="1" outlineLevel="1" x14ac:dyDescent="0.2">
      <c r="A208" s="163" t="s">
        <v>671</v>
      </c>
      <c r="B208" s="178" t="s">
        <v>581</v>
      </c>
      <c r="C208" s="246"/>
      <c r="D208" s="246"/>
      <c r="E208" s="247"/>
      <c r="F208" s="191" t="str">
        <f t="shared" si="6"/>
        <v/>
      </c>
      <c r="G208" s="191" t="str">
        <f t="shared" si="7"/>
        <v/>
      </c>
    </row>
    <row r="209" spans="1:7" hidden="1" outlineLevel="1" x14ac:dyDescent="0.2">
      <c r="A209" s="163" t="s">
        <v>672</v>
      </c>
      <c r="B209" s="178" t="s">
        <v>581</v>
      </c>
      <c r="C209" s="246"/>
      <c r="D209" s="246"/>
      <c r="E209" s="247"/>
      <c r="F209" s="191" t="str">
        <f t="shared" si="6"/>
        <v/>
      </c>
      <c r="G209" s="191" t="str">
        <f t="shared" si="7"/>
        <v/>
      </c>
    </row>
    <row r="210" spans="1:7" hidden="1" outlineLevel="1" x14ac:dyDescent="0.2">
      <c r="A210" s="163" t="s">
        <v>673</v>
      </c>
      <c r="B210" s="178" t="s">
        <v>581</v>
      </c>
      <c r="C210" s="246"/>
      <c r="D210" s="246"/>
      <c r="E210" s="247"/>
      <c r="F210" s="191" t="str">
        <f t="shared" si="6"/>
        <v/>
      </c>
      <c r="G210" s="191" t="str">
        <f t="shared" si="7"/>
        <v/>
      </c>
    </row>
    <row r="211" spans="1:7" hidden="1" outlineLevel="1" x14ac:dyDescent="0.2">
      <c r="A211" s="163" t="s">
        <v>674</v>
      </c>
      <c r="B211" s="178" t="s">
        <v>581</v>
      </c>
      <c r="C211" s="246"/>
      <c r="D211" s="246"/>
      <c r="E211" s="247"/>
      <c r="F211" s="191" t="str">
        <f t="shared" si="6"/>
        <v/>
      </c>
      <c r="G211" s="191" t="str">
        <f t="shared" si="7"/>
        <v/>
      </c>
    </row>
    <row r="212" spans="1:7" hidden="1" outlineLevel="1" x14ac:dyDescent="0.2">
      <c r="A212" s="163" t="s">
        <v>675</v>
      </c>
      <c r="B212" s="178" t="s">
        <v>581</v>
      </c>
      <c r="C212" s="246"/>
      <c r="D212" s="246"/>
      <c r="E212" s="247"/>
      <c r="F212" s="191" t="str">
        <f t="shared" si="6"/>
        <v/>
      </c>
      <c r="G212" s="191" t="str">
        <f t="shared" si="7"/>
        <v/>
      </c>
    </row>
    <row r="213" spans="1:7" hidden="1" outlineLevel="1" x14ac:dyDescent="0.2">
      <c r="A213" s="163" t="s">
        <v>676</v>
      </c>
      <c r="B213" s="178" t="s">
        <v>581</v>
      </c>
      <c r="C213" s="246"/>
      <c r="D213" s="246"/>
      <c r="E213" s="247"/>
      <c r="F213" s="191" t="str">
        <f t="shared" si="6"/>
        <v/>
      </c>
      <c r="G213" s="191" t="str">
        <f t="shared" si="7"/>
        <v/>
      </c>
    </row>
    <row r="214" spans="1:7" collapsed="1" x14ac:dyDescent="0.2">
      <c r="A214" s="163" t="s">
        <v>677</v>
      </c>
      <c r="B214" s="193" t="s">
        <v>67</v>
      </c>
      <c r="C214" s="194">
        <f>SUM(C190:C213)</f>
        <v>15249.377037389928</v>
      </c>
      <c r="D214" s="190">
        <f>SUM(D190:D213)</f>
        <v>225824</v>
      </c>
      <c r="E214" s="247"/>
      <c r="F214" s="248">
        <f>SUM(F190:F213)</f>
        <v>1.0000000000000002</v>
      </c>
      <c r="G214" s="248">
        <f>SUM(G190:G213)</f>
        <v>1</v>
      </c>
    </row>
    <row r="215" spans="1:7" x14ac:dyDescent="0.2">
      <c r="A215" s="180"/>
      <c r="B215" s="187" t="s">
        <v>678</v>
      </c>
      <c r="C215" s="180" t="s">
        <v>642</v>
      </c>
      <c r="D215" s="180" t="s">
        <v>643</v>
      </c>
      <c r="E215" s="182"/>
      <c r="F215" s="180" t="s">
        <v>463</v>
      </c>
      <c r="G215" s="180" t="s">
        <v>644</v>
      </c>
    </row>
    <row r="216" spans="1:7" x14ac:dyDescent="0.2">
      <c r="A216" s="163" t="s">
        <v>679</v>
      </c>
      <c r="B216" s="163" t="s">
        <v>680</v>
      </c>
      <c r="C216" s="233">
        <v>0.57931496116930303</v>
      </c>
      <c r="F216" s="188"/>
      <c r="G216" s="188"/>
    </row>
    <row r="217" spans="1:7" x14ac:dyDescent="0.2">
      <c r="F217" s="188"/>
      <c r="G217" s="188"/>
    </row>
    <row r="218" spans="1:7" x14ac:dyDescent="0.2">
      <c r="B218" s="178" t="s">
        <v>681</v>
      </c>
      <c r="F218" s="188"/>
      <c r="G218" s="188"/>
    </row>
    <row r="219" spans="1:7" x14ac:dyDescent="0.2">
      <c r="A219" s="163" t="s">
        <v>682</v>
      </c>
      <c r="B219" s="163" t="s">
        <v>683</v>
      </c>
      <c r="C219" s="184">
        <v>4673.4463128899897</v>
      </c>
      <c r="D219" s="184">
        <v>100561</v>
      </c>
      <c r="F219" s="191">
        <f t="shared" ref="F219:F233" si="8">IF($C$227=0,"",IF(C219="[for completion]","",C219/$C$227))</f>
        <v>0.30646801514784144</v>
      </c>
      <c r="G219" s="191">
        <f t="shared" ref="G219:G233" si="9">IF($D$227=0,"",IF(D219="[for completion]","",D219/$D$227))</f>
        <v>0.44530696471588493</v>
      </c>
    </row>
    <row r="220" spans="1:7" x14ac:dyDescent="0.2">
      <c r="A220" s="163" t="s">
        <v>684</v>
      </c>
      <c r="B220" s="163" t="s">
        <v>685</v>
      </c>
      <c r="C220" s="184">
        <v>1603.61333216001</v>
      </c>
      <c r="D220" s="184">
        <v>25223</v>
      </c>
      <c r="F220" s="191">
        <f t="shared" si="8"/>
        <v>0.1051592683575272</v>
      </c>
      <c r="G220" s="191">
        <f t="shared" si="9"/>
        <v>0.11169317698738841</v>
      </c>
    </row>
    <row r="221" spans="1:7" x14ac:dyDescent="0.2">
      <c r="A221" s="163" t="s">
        <v>686</v>
      </c>
      <c r="B221" s="163" t="s">
        <v>687</v>
      </c>
      <c r="C221" s="184">
        <v>1726.38908775001</v>
      </c>
      <c r="D221" s="184">
        <v>24314</v>
      </c>
      <c r="F221" s="191">
        <f t="shared" si="8"/>
        <v>0.11321046646804447</v>
      </c>
      <c r="G221" s="191">
        <f t="shared" si="9"/>
        <v>0.10766791837891455</v>
      </c>
    </row>
    <row r="222" spans="1:7" x14ac:dyDescent="0.2">
      <c r="A222" s="163" t="s">
        <v>688</v>
      </c>
      <c r="B222" s="163" t="s">
        <v>689</v>
      </c>
      <c r="C222" s="184">
        <v>1872.1850657800101</v>
      </c>
      <c r="D222" s="184">
        <v>23292</v>
      </c>
      <c r="F222" s="191">
        <f t="shared" si="8"/>
        <v>0.12277124902804822</v>
      </c>
      <c r="G222" s="191">
        <f t="shared" si="9"/>
        <v>0.103142270086439</v>
      </c>
    </row>
    <row r="223" spans="1:7" x14ac:dyDescent="0.2">
      <c r="A223" s="163" t="s">
        <v>690</v>
      </c>
      <c r="B223" s="163" t="s">
        <v>691</v>
      </c>
      <c r="C223" s="184">
        <v>2039.7361222699999</v>
      </c>
      <c r="D223" s="184">
        <v>22485</v>
      </c>
      <c r="F223" s="191">
        <f t="shared" si="8"/>
        <v>0.13375865238748844</v>
      </c>
      <c r="G223" s="191">
        <f t="shared" si="9"/>
        <v>9.9568690661754292E-2</v>
      </c>
    </row>
    <row r="224" spans="1:7" x14ac:dyDescent="0.2">
      <c r="A224" s="163" t="s">
        <v>692</v>
      </c>
      <c r="B224" s="163" t="s">
        <v>693</v>
      </c>
      <c r="C224" s="184">
        <v>1982.2977293700001</v>
      </c>
      <c r="D224" s="184">
        <v>18731</v>
      </c>
      <c r="F224" s="191">
        <f t="shared" si="8"/>
        <v>0.12999204652816931</v>
      </c>
      <c r="G224" s="191">
        <f t="shared" si="9"/>
        <v>8.2945125407396916E-2</v>
      </c>
    </row>
    <row r="225" spans="1:7" x14ac:dyDescent="0.2">
      <c r="A225" s="163" t="s">
        <v>694</v>
      </c>
      <c r="B225" s="163" t="s">
        <v>695</v>
      </c>
      <c r="C225" s="184">
        <v>981.613956309998</v>
      </c>
      <c r="D225" s="184">
        <v>7572</v>
      </c>
      <c r="F225" s="191">
        <f t="shared" si="8"/>
        <v>6.4370757828544345E-2</v>
      </c>
      <c r="G225" s="191">
        <f t="shared" si="9"/>
        <v>3.3530537055405978E-2</v>
      </c>
    </row>
    <row r="226" spans="1:7" x14ac:dyDescent="0.2">
      <c r="A226" s="163" t="s">
        <v>696</v>
      </c>
      <c r="B226" s="163" t="s">
        <v>697</v>
      </c>
      <c r="C226" s="184">
        <v>370.09543086000002</v>
      </c>
      <c r="D226" s="184">
        <v>3646</v>
      </c>
      <c r="F226" s="191">
        <f t="shared" si="8"/>
        <v>2.4269544254336507E-2</v>
      </c>
      <c r="G226" s="191">
        <f t="shared" si="9"/>
        <v>1.6145316706815929E-2</v>
      </c>
    </row>
    <row r="227" spans="1:7" x14ac:dyDescent="0.2">
      <c r="A227" s="163" t="s">
        <v>698</v>
      </c>
      <c r="B227" s="193" t="s">
        <v>67</v>
      </c>
      <c r="C227" s="184">
        <f>SUM(C219:C226)</f>
        <v>15249.377037390019</v>
      </c>
      <c r="D227" s="246">
        <f>SUM(D219:D226)</f>
        <v>225824</v>
      </c>
      <c r="F227" s="233">
        <f>SUM(F219:F226)</f>
        <v>0.99999999999999989</v>
      </c>
      <c r="G227" s="233">
        <f>SUM(G219:G226)</f>
        <v>1.0000000000000002</v>
      </c>
    </row>
    <row r="228" spans="1:7" x14ac:dyDescent="0.2">
      <c r="A228" s="163" t="s">
        <v>699</v>
      </c>
      <c r="B228" s="196" t="s">
        <v>700</v>
      </c>
      <c r="C228" s="184"/>
      <c r="D228" s="246"/>
      <c r="F228" s="191">
        <f t="shared" si="8"/>
        <v>0</v>
      </c>
      <c r="G228" s="191">
        <f t="shared" si="9"/>
        <v>0</v>
      </c>
    </row>
    <row r="229" spans="1:7" x14ac:dyDescent="0.2">
      <c r="A229" s="163" t="s">
        <v>701</v>
      </c>
      <c r="B229" s="196" t="s">
        <v>702</v>
      </c>
      <c r="C229" s="184"/>
      <c r="D229" s="246"/>
      <c r="F229" s="191">
        <f t="shared" si="8"/>
        <v>0</v>
      </c>
      <c r="G229" s="191">
        <f t="shared" si="9"/>
        <v>0</v>
      </c>
    </row>
    <row r="230" spans="1:7" x14ac:dyDescent="0.2">
      <c r="A230" s="163" t="s">
        <v>703</v>
      </c>
      <c r="B230" s="196" t="s">
        <v>704</v>
      </c>
      <c r="C230" s="184"/>
      <c r="D230" s="246"/>
      <c r="F230" s="191">
        <f t="shared" si="8"/>
        <v>0</v>
      </c>
      <c r="G230" s="191">
        <f t="shared" si="9"/>
        <v>0</v>
      </c>
    </row>
    <row r="231" spans="1:7" x14ac:dyDescent="0.2">
      <c r="A231" s="163" t="s">
        <v>705</v>
      </c>
      <c r="B231" s="196" t="s">
        <v>706</v>
      </c>
      <c r="C231" s="184"/>
      <c r="D231" s="246"/>
      <c r="F231" s="191">
        <f t="shared" si="8"/>
        <v>0</v>
      </c>
      <c r="G231" s="191">
        <f t="shared" si="9"/>
        <v>0</v>
      </c>
    </row>
    <row r="232" spans="1:7" x14ac:dyDescent="0.2">
      <c r="A232" s="163" t="s">
        <v>707</v>
      </c>
      <c r="B232" s="196" t="s">
        <v>708</v>
      </c>
      <c r="C232" s="184"/>
      <c r="D232" s="246"/>
      <c r="F232" s="191">
        <f t="shared" si="8"/>
        <v>0</v>
      </c>
      <c r="G232" s="191">
        <f t="shared" si="9"/>
        <v>0</v>
      </c>
    </row>
    <row r="233" spans="1:7" x14ac:dyDescent="0.2">
      <c r="A233" s="163" t="s">
        <v>709</v>
      </c>
      <c r="B233" s="196" t="s">
        <v>710</v>
      </c>
      <c r="C233" s="184"/>
      <c r="D233" s="246"/>
      <c r="F233" s="191">
        <f t="shared" si="8"/>
        <v>0</v>
      </c>
      <c r="G233" s="191">
        <f t="shared" si="9"/>
        <v>0</v>
      </c>
    </row>
    <row r="234" spans="1:7" x14ac:dyDescent="0.2">
      <c r="A234" s="163" t="s">
        <v>711</v>
      </c>
      <c r="B234" s="196"/>
      <c r="F234" s="191"/>
      <c r="G234" s="191"/>
    </row>
    <row r="235" spans="1:7" x14ac:dyDescent="0.2">
      <c r="A235" s="163" t="s">
        <v>712</v>
      </c>
      <c r="B235" s="196"/>
      <c r="F235" s="191"/>
      <c r="G235" s="191"/>
    </row>
    <row r="236" spans="1:7" x14ac:dyDescent="0.2">
      <c r="A236" s="163" t="s">
        <v>713</v>
      </c>
      <c r="B236" s="196"/>
      <c r="F236" s="191"/>
      <c r="G236" s="191"/>
    </row>
    <row r="237" spans="1:7" x14ac:dyDescent="0.2">
      <c r="A237" s="180"/>
      <c r="B237" s="187" t="s">
        <v>714</v>
      </c>
      <c r="C237" s="180" t="s">
        <v>642</v>
      </c>
      <c r="D237" s="180" t="s">
        <v>643</v>
      </c>
      <c r="E237" s="182"/>
      <c r="F237" s="180" t="s">
        <v>463</v>
      </c>
      <c r="G237" s="180" t="s">
        <v>644</v>
      </c>
    </row>
    <row r="238" spans="1:7" x14ac:dyDescent="0.2">
      <c r="A238" s="163" t="s">
        <v>715</v>
      </c>
      <c r="B238" s="163" t="s">
        <v>680</v>
      </c>
      <c r="C238" s="233">
        <v>0.52128134717618901</v>
      </c>
      <c r="F238" s="188"/>
      <c r="G238" s="188"/>
    </row>
    <row r="239" spans="1:7" x14ac:dyDescent="0.2">
      <c r="F239" s="188"/>
      <c r="G239" s="188"/>
    </row>
    <row r="240" spans="1:7" x14ac:dyDescent="0.2">
      <c r="B240" s="178" t="s">
        <v>681</v>
      </c>
      <c r="F240" s="188"/>
      <c r="G240" s="188"/>
    </row>
    <row r="241" spans="1:7" x14ac:dyDescent="0.2">
      <c r="A241" s="163" t="s">
        <v>716</v>
      </c>
      <c r="B241" s="163" t="s">
        <v>683</v>
      </c>
      <c r="C241" s="184">
        <v>5698.8265236099296</v>
      </c>
      <c r="D241" s="184">
        <v>119953</v>
      </c>
      <c r="F241" s="191">
        <f>IF($C$249=0,"",IF(C241="[Mark as ND1 if not relevant]","",C241/$C$249))</f>
        <v>0.37370880853932459</v>
      </c>
      <c r="G241" s="191">
        <f>IF($D$249=0,"",IF(D241="[Mark as ND1 if not relevant]","",D241/$D$249))</f>
        <v>0.53117914836332725</v>
      </c>
    </row>
    <row r="242" spans="1:7" x14ac:dyDescent="0.2">
      <c r="A242" s="163" t="s">
        <v>717</v>
      </c>
      <c r="B242" s="163" t="s">
        <v>685</v>
      </c>
      <c r="C242" s="184">
        <v>1663.5429351600101</v>
      </c>
      <c r="D242" s="184">
        <v>23782</v>
      </c>
      <c r="F242" s="191">
        <f t="shared" ref="F242:F248" si="10">IF($C$249=0,"",IF(C242="[Mark as ND1 if not relevant]","",C242/$C$249))</f>
        <v>0.10908923892964087</v>
      </c>
      <c r="G242" s="191">
        <f t="shared" ref="G242:G248" si="11">IF($D$249=0,"",IF(D242="[Mark as ND1 if not relevant]","",D242/$D$249))</f>
        <v>0.10531210145954371</v>
      </c>
    </row>
    <row r="243" spans="1:7" x14ac:dyDescent="0.2">
      <c r="A243" s="163" t="s">
        <v>718</v>
      </c>
      <c r="B243" s="163" t="s">
        <v>687</v>
      </c>
      <c r="C243" s="184">
        <v>1762.7729914500001</v>
      </c>
      <c r="D243" s="184">
        <v>22417</v>
      </c>
      <c r="F243" s="191">
        <f t="shared" si="10"/>
        <v>0.11559639368400808</v>
      </c>
      <c r="G243" s="191">
        <f t="shared" si="11"/>
        <v>9.9267571205894856E-2</v>
      </c>
    </row>
    <row r="244" spans="1:7" x14ac:dyDescent="0.2">
      <c r="A244" s="163" t="s">
        <v>719</v>
      </c>
      <c r="B244" s="163" t="s">
        <v>689</v>
      </c>
      <c r="C244" s="184">
        <v>1774.72673854001</v>
      </c>
      <c r="D244" s="184">
        <v>20364</v>
      </c>
      <c r="F244" s="191">
        <f t="shared" si="10"/>
        <v>0.11638027797388435</v>
      </c>
      <c r="G244" s="191">
        <f t="shared" si="11"/>
        <v>9.0176420575315289E-2</v>
      </c>
    </row>
    <row r="245" spans="1:7" x14ac:dyDescent="0.2">
      <c r="A245" s="163" t="s">
        <v>720</v>
      </c>
      <c r="B245" s="163" t="s">
        <v>691</v>
      </c>
      <c r="C245" s="184">
        <v>1749.1882516399901</v>
      </c>
      <c r="D245" s="184">
        <v>17954</v>
      </c>
      <c r="F245" s="191">
        <f t="shared" si="10"/>
        <v>0.11470555468273598</v>
      </c>
      <c r="G245" s="191">
        <f t="shared" si="11"/>
        <v>7.9504392801473714E-2</v>
      </c>
    </row>
    <row r="246" spans="1:7" x14ac:dyDescent="0.2">
      <c r="A246" s="163" t="s">
        <v>721</v>
      </c>
      <c r="B246" s="163" t="s">
        <v>693</v>
      </c>
      <c r="C246" s="184">
        <v>1466.13457161</v>
      </c>
      <c r="D246" s="184">
        <v>12638</v>
      </c>
      <c r="F246" s="191">
        <f t="shared" si="10"/>
        <v>9.6143899387836337E-2</v>
      </c>
      <c r="G246" s="191">
        <f t="shared" si="11"/>
        <v>5.5963936516933543E-2</v>
      </c>
    </row>
    <row r="247" spans="1:7" x14ac:dyDescent="0.2">
      <c r="A247" s="163" t="s">
        <v>722</v>
      </c>
      <c r="B247" s="163" t="s">
        <v>695</v>
      </c>
      <c r="C247" s="184">
        <v>870.73316472999898</v>
      </c>
      <c r="D247" s="184">
        <v>6292</v>
      </c>
      <c r="F247" s="191">
        <f t="shared" si="10"/>
        <v>5.709958922223831E-2</v>
      </c>
      <c r="G247" s="191">
        <f t="shared" si="11"/>
        <v>2.7862406121581407E-2</v>
      </c>
    </row>
    <row r="248" spans="1:7" x14ac:dyDescent="0.2">
      <c r="A248" s="163" t="s">
        <v>723</v>
      </c>
      <c r="B248" s="163" t="s">
        <v>697</v>
      </c>
      <c r="C248" s="184">
        <v>263.45186065000001</v>
      </c>
      <c r="D248" s="184">
        <v>2424</v>
      </c>
      <c r="F248" s="191">
        <f t="shared" si="10"/>
        <v>1.7276237580331481E-2</v>
      </c>
      <c r="G248" s="191">
        <f t="shared" si="11"/>
        <v>1.0734022955930282E-2</v>
      </c>
    </row>
    <row r="249" spans="1:7" x14ac:dyDescent="0.2">
      <c r="A249" s="163" t="s">
        <v>724</v>
      </c>
      <c r="B249" s="193" t="s">
        <v>67</v>
      </c>
      <c r="C249" s="184">
        <f>SUM(C241:C248)</f>
        <v>15249.377037389939</v>
      </c>
      <c r="D249" s="246">
        <f>SUM(D241:D248)</f>
        <v>225824</v>
      </c>
      <c r="F249" s="233">
        <f>SUM(F241:F248)</f>
        <v>1.0000000000000002</v>
      </c>
      <c r="G249" s="233">
        <f>SUM(G241:G248)</f>
        <v>1</v>
      </c>
    </row>
    <row r="250" spans="1:7" x14ac:dyDescent="0.2">
      <c r="A250" s="163" t="s">
        <v>725</v>
      </c>
      <c r="B250" s="196" t="s">
        <v>700</v>
      </c>
      <c r="C250" s="184"/>
      <c r="D250" s="246"/>
      <c r="F250" s="191">
        <f t="shared" ref="F250:F255" si="12">IF($C$249=0,"",IF(C250="[for completion]","",C250/$C$249))</f>
        <v>0</v>
      </c>
      <c r="G250" s="191">
        <f t="shared" ref="G250:G255" si="13">IF($D$249=0,"",IF(D250="[for completion]","",D250/$D$249))</f>
        <v>0</v>
      </c>
    </row>
    <row r="251" spans="1:7" x14ac:dyDescent="0.2">
      <c r="A251" s="163" t="s">
        <v>726</v>
      </c>
      <c r="B251" s="196" t="s">
        <v>702</v>
      </c>
      <c r="C251" s="184"/>
      <c r="D251" s="246"/>
      <c r="F251" s="191">
        <f t="shared" si="12"/>
        <v>0</v>
      </c>
      <c r="G251" s="191">
        <f t="shared" si="13"/>
        <v>0</v>
      </c>
    </row>
    <row r="252" spans="1:7" x14ac:dyDescent="0.2">
      <c r="A252" s="163" t="s">
        <v>727</v>
      </c>
      <c r="B252" s="196" t="s">
        <v>704</v>
      </c>
      <c r="C252" s="184"/>
      <c r="D252" s="246"/>
      <c r="F252" s="191">
        <f t="shared" si="12"/>
        <v>0</v>
      </c>
      <c r="G252" s="191">
        <f t="shared" si="13"/>
        <v>0</v>
      </c>
    </row>
    <row r="253" spans="1:7" x14ac:dyDescent="0.2">
      <c r="A253" s="163" t="s">
        <v>728</v>
      </c>
      <c r="B253" s="196" t="s">
        <v>706</v>
      </c>
      <c r="C253" s="184"/>
      <c r="D253" s="246"/>
      <c r="F253" s="191">
        <f t="shared" si="12"/>
        <v>0</v>
      </c>
      <c r="G253" s="191">
        <f t="shared" si="13"/>
        <v>0</v>
      </c>
    </row>
    <row r="254" spans="1:7" x14ac:dyDescent="0.2">
      <c r="A254" s="163" t="s">
        <v>729</v>
      </c>
      <c r="B254" s="196" t="s">
        <v>708</v>
      </c>
      <c r="C254" s="184"/>
      <c r="D254" s="246"/>
      <c r="F254" s="191">
        <f t="shared" si="12"/>
        <v>0</v>
      </c>
      <c r="G254" s="191">
        <f t="shared" si="13"/>
        <v>0</v>
      </c>
    </row>
    <row r="255" spans="1:7" x14ac:dyDescent="0.2">
      <c r="A255" s="163" t="s">
        <v>730</v>
      </c>
      <c r="B255" s="196" t="s">
        <v>710</v>
      </c>
      <c r="C255" s="184"/>
      <c r="D255" s="246"/>
      <c r="F255" s="191">
        <f t="shared" si="12"/>
        <v>0</v>
      </c>
      <c r="G255" s="191">
        <f t="shared" si="13"/>
        <v>0</v>
      </c>
    </row>
    <row r="256" spans="1:7" x14ac:dyDescent="0.2">
      <c r="A256" s="163" t="s">
        <v>731</v>
      </c>
      <c r="B256" s="196"/>
      <c r="F256" s="192"/>
      <c r="G256" s="192"/>
    </row>
    <row r="257" spans="1:7" x14ac:dyDescent="0.2">
      <c r="A257" s="163" t="s">
        <v>732</v>
      </c>
      <c r="B257" s="196"/>
      <c r="F257" s="192"/>
      <c r="G257" s="192"/>
    </row>
    <row r="258" spans="1:7" x14ac:dyDescent="0.2">
      <c r="A258" s="163" t="s">
        <v>733</v>
      </c>
      <c r="B258" s="196"/>
      <c r="F258" s="192"/>
      <c r="G258" s="192"/>
    </row>
    <row r="259" spans="1:7" x14ac:dyDescent="0.2">
      <c r="A259" s="180"/>
      <c r="B259" s="187" t="s">
        <v>734</v>
      </c>
      <c r="C259" s="180" t="s">
        <v>463</v>
      </c>
      <c r="D259" s="180"/>
      <c r="E259" s="182"/>
      <c r="F259" s="180"/>
      <c r="G259" s="180"/>
    </row>
    <row r="260" spans="1:7" x14ac:dyDescent="0.2">
      <c r="A260" s="163" t="s">
        <v>735</v>
      </c>
      <c r="B260" s="163" t="s">
        <v>1518</v>
      </c>
      <c r="C260" s="233">
        <v>0</v>
      </c>
      <c r="E260" s="247"/>
      <c r="F260" s="247"/>
      <c r="G260" s="247"/>
    </row>
    <row r="261" spans="1:7" x14ac:dyDescent="0.2">
      <c r="A261" s="163" t="s">
        <v>736</v>
      </c>
      <c r="B261" s="163" t="s">
        <v>737</v>
      </c>
      <c r="C261" s="233">
        <v>0</v>
      </c>
      <c r="E261" s="247"/>
      <c r="F261" s="247"/>
    </row>
    <row r="262" spans="1:7" x14ac:dyDescent="0.2">
      <c r="A262" s="163" t="s">
        <v>738</v>
      </c>
      <c r="B262" s="163" t="s">
        <v>739</v>
      </c>
      <c r="C262" s="233">
        <v>0</v>
      </c>
      <c r="E262" s="247"/>
      <c r="F262" s="247"/>
    </row>
    <row r="263" spans="1:7" x14ac:dyDescent="0.2">
      <c r="A263" s="163" t="s">
        <v>740</v>
      </c>
      <c r="B263" s="163" t="s">
        <v>741</v>
      </c>
      <c r="C263" s="233">
        <v>0</v>
      </c>
      <c r="E263" s="247"/>
      <c r="F263" s="247"/>
    </row>
    <row r="264" spans="1:7" x14ac:dyDescent="0.2">
      <c r="A264" s="163" t="s">
        <v>742</v>
      </c>
      <c r="B264" s="178" t="s">
        <v>743</v>
      </c>
      <c r="C264" s="233">
        <v>0</v>
      </c>
      <c r="D264" s="174"/>
      <c r="E264" s="174"/>
      <c r="F264" s="201"/>
      <c r="G264" s="201"/>
    </row>
    <row r="265" spans="1:7" x14ac:dyDescent="0.2">
      <c r="A265" s="163" t="s">
        <v>744</v>
      </c>
      <c r="B265" s="163" t="s">
        <v>65</v>
      </c>
      <c r="C265" s="233">
        <v>1</v>
      </c>
      <c r="E265" s="247"/>
      <c r="F265" s="247"/>
    </row>
    <row r="266" spans="1:7" x14ac:dyDescent="0.2">
      <c r="A266" s="163" t="s">
        <v>745</v>
      </c>
      <c r="B266" s="196" t="s">
        <v>747</v>
      </c>
      <c r="C266" s="249"/>
      <c r="E266" s="247"/>
      <c r="F266" s="247"/>
    </row>
    <row r="267" spans="1:7" x14ac:dyDescent="0.2">
      <c r="A267" s="163" t="s">
        <v>746</v>
      </c>
      <c r="B267" s="196" t="s">
        <v>749</v>
      </c>
      <c r="C267" s="233"/>
      <c r="E267" s="247"/>
      <c r="F267" s="247"/>
    </row>
    <row r="268" spans="1:7" x14ac:dyDescent="0.2">
      <c r="A268" s="163" t="s">
        <v>748</v>
      </c>
      <c r="B268" s="196" t="s">
        <v>751</v>
      </c>
      <c r="C268" s="233"/>
      <c r="E268" s="247"/>
      <c r="F268" s="247"/>
    </row>
    <row r="269" spans="1:7" x14ac:dyDescent="0.2">
      <c r="A269" s="163" t="s">
        <v>750</v>
      </c>
      <c r="B269" s="196" t="s">
        <v>753</v>
      </c>
      <c r="C269" s="233"/>
      <c r="E269" s="247"/>
      <c r="F269" s="247"/>
    </row>
    <row r="270" spans="1:7" x14ac:dyDescent="0.2">
      <c r="A270" s="163" t="s">
        <v>752</v>
      </c>
      <c r="B270" s="196" t="s">
        <v>171</v>
      </c>
      <c r="C270" s="233"/>
      <c r="E270" s="247"/>
      <c r="F270" s="247"/>
    </row>
    <row r="271" spans="1:7" x14ac:dyDescent="0.2">
      <c r="A271" s="163" t="s">
        <v>754</v>
      </c>
      <c r="B271" s="196" t="s">
        <v>171</v>
      </c>
      <c r="C271" s="233"/>
      <c r="E271" s="247"/>
      <c r="F271" s="247"/>
    </row>
    <row r="272" spans="1:7" x14ac:dyDescent="0.2">
      <c r="A272" s="163" t="s">
        <v>755</v>
      </c>
      <c r="B272" s="196" t="s">
        <v>171</v>
      </c>
      <c r="C272" s="233"/>
      <c r="E272" s="247"/>
      <c r="F272" s="247"/>
    </row>
    <row r="273" spans="1:7" x14ac:dyDescent="0.2">
      <c r="A273" s="163" t="s">
        <v>756</v>
      </c>
      <c r="B273" s="196" t="s">
        <v>171</v>
      </c>
      <c r="C273" s="233"/>
      <c r="E273" s="247"/>
      <c r="F273" s="247"/>
    </row>
    <row r="274" spans="1:7" x14ac:dyDescent="0.2">
      <c r="A274" s="163" t="s">
        <v>757</v>
      </c>
      <c r="B274" s="196" t="s">
        <v>171</v>
      </c>
      <c r="C274" s="233"/>
      <c r="E274" s="247"/>
      <c r="F274" s="247"/>
    </row>
    <row r="275" spans="1:7" x14ac:dyDescent="0.2">
      <c r="A275" s="163" t="s">
        <v>758</v>
      </c>
      <c r="B275" s="196" t="s">
        <v>171</v>
      </c>
      <c r="C275" s="233"/>
      <c r="E275" s="247"/>
      <c r="F275" s="247"/>
    </row>
    <row r="276" spans="1:7" x14ac:dyDescent="0.2">
      <c r="A276" s="180"/>
      <c r="B276" s="187" t="s">
        <v>759</v>
      </c>
      <c r="C276" s="180" t="s">
        <v>463</v>
      </c>
      <c r="D276" s="180"/>
      <c r="E276" s="182"/>
      <c r="F276" s="180"/>
      <c r="G276" s="183"/>
    </row>
    <row r="277" spans="1:7" x14ac:dyDescent="0.2">
      <c r="A277" s="163" t="s">
        <v>760</v>
      </c>
      <c r="B277" s="163" t="s">
        <v>761</v>
      </c>
      <c r="C277" s="233">
        <v>1</v>
      </c>
      <c r="E277" s="156"/>
      <c r="F277" s="156"/>
    </row>
    <row r="278" spans="1:7" x14ac:dyDescent="0.2">
      <c r="A278" s="163" t="s">
        <v>762</v>
      </c>
      <c r="B278" s="163" t="s">
        <v>763</v>
      </c>
      <c r="C278" s="233">
        <v>0</v>
      </c>
      <c r="E278" s="156"/>
      <c r="F278" s="156"/>
    </row>
    <row r="279" spans="1:7" x14ac:dyDescent="0.2">
      <c r="A279" s="163" t="s">
        <v>764</v>
      </c>
      <c r="B279" s="163" t="s">
        <v>65</v>
      </c>
      <c r="C279" s="233">
        <v>0</v>
      </c>
      <c r="E279" s="156"/>
      <c r="F279" s="156"/>
    </row>
    <row r="280" spans="1:7" x14ac:dyDescent="0.2">
      <c r="A280" s="163" t="s">
        <v>765</v>
      </c>
      <c r="C280" s="233"/>
      <c r="E280" s="156"/>
      <c r="F280" s="156"/>
    </row>
    <row r="281" spans="1:7" x14ac:dyDescent="0.2">
      <c r="A281" s="163" t="s">
        <v>766</v>
      </c>
      <c r="C281" s="233"/>
      <c r="E281" s="156"/>
      <c r="F281" s="156"/>
    </row>
    <row r="282" spans="1:7" x14ac:dyDescent="0.2">
      <c r="A282" s="163" t="s">
        <v>767</v>
      </c>
      <c r="C282" s="233"/>
      <c r="E282" s="156"/>
      <c r="F282" s="156"/>
    </row>
    <row r="283" spans="1:7" x14ac:dyDescent="0.2">
      <c r="A283" s="163" t="s">
        <v>768</v>
      </c>
      <c r="C283" s="233"/>
      <c r="E283" s="156"/>
      <c r="F283" s="156"/>
    </row>
    <row r="284" spans="1:7" x14ac:dyDescent="0.2">
      <c r="A284" s="163" t="s">
        <v>769</v>
      </c>
      <c r="C284" s="233"/>
      <c r="E284" s="156"/>
      <c r="F284" s="156"/>
    </row>
    <row r="285" spans="1:7" x14ac:dyDescent="0.2">
      <c r="A285" s="163" t="s">
        <v>770</v>
      </c>
      <c r="C285" s="233"/>
      <c r="E285" s="156"/>
      <c r="F285" s="156"/>
    </row>
    <row r="286" spans="1:7" x14ac:dyDescent="0.2">
      <c r="A286" s="181"/>
      <c r="B286" s="181" t="s">
        <v>1519</v>
      </c>
      <c r="C286" s="181" t="s">
        <v>53</v>
      </c>
      <c r="D286" s="181" t="s">
        <v>1520</v>
      </c>
      <c r="E286" s="181"/>
      <c r="F286" s="181" t="s">
        <v>463</v>
      </c>
      <c r="G286" s="181" t="s">
        <v>1521</v>
      </c>
    </row>
    <row r="287" spans="1:7" x14ac:dyDescent="0.2">
      <c r="A287" s="163" t="s">
        <v>1522</v>
      </c>
      <c r="B287" s="178" t="s">
        <v>581</v>
      </c>
      <c r="C287" s="184"/>
      <c r="E287" s="166"/>
      <c r="F287" s="191" t="str">
        <f>IF($C$305=0,"",IF(C287="[For completion]","",C287/$C$305))</f>
        <v/>
      </c>
      <c r="G287" s="191" t="str">
        <f>IF($D$305=0,"",IF(D287="[For completion]","",D287/$D$305))</f>
        <v/>
      </c>
    </row>
    <row r="288" spans="1:7" x14ac:dyDescent="0.2">
      <c r="A288" s="163" t="s">
        <v>1523</v>
      </c>
      <c r="B288" s="178" t="s">
        <v>581</v>
      </c>
      <c r="C288" s="184"/>
      <c r="E288" s="166"/>
      <c r="F288" s="191" t="str">
        <f t="shared" ref="F288:F304" si="14">IF($C$305=0,"",IF(C288="[For completion]","",C288/$C$305))</f>
        <v/>
      </c>
      <c r="G288" s="191" t="str">
        <f t="shared" ref="G288:G304" si="15">IF($D$305=0,"",IF(D288="[For completion]","",D288/$D$305))</f>
        <v/>
      </c>
    </row>
    <row r="289" spans="1:7" x14ac:dyDescent="0.2">
      <c r="A289" s="163" t="s">
        <v>1524</v>
      </c>
      <c r="B289" s="178" t="s">
        <v>581</v>
      </c>
      <c r="C289" s="184"/>
      <c r="E289" s="166"/>
      <c r="F289" s="191" t="str">
        <f t="shared" si="14"/>
        <v/>
      </c>
      <c r="G289" s="191" t="str">
        <f t="shared" si="15"/>
        <v/>
      </c>
    </row>
    <row r="290" spans="1:7" x14ac:dyDescent="0.2">
      <c r="A290" s="163" t="s">
        <v>1525</v>
      </c>
      <c r="B290" s="178" t="s">
        <v>581</v>
      </c>
      <c r="C290" s="184"/>
      <c r="E290" s="166"/>
      <c r="F290" s="191" t="str">
        <f t="shared" si="14"/>
        <v/>
      </c>
      <c r="G290" s="191" t="str">
        <f t="shared" si="15"/>
        <v/>
      </c>
    </row>
    <row r="291" spans="1:7" x14ac:dyDescent="0.2">
      <c r="A291" s="163" t="s">
        <v>1526</v>
      </c>
      <c r="B291" s="178" t="s">
        <v>581</v>
      </c>
      <c r="C291" s="184"/>
      <c r="E291" s="166"/>
      <c r="F291" s="191" t="str">
        <f t="shared" si="14"/>
        <v/>
      </c>
      <c r="G291" s="191" t="str">
        <f t="shared" si="15"/>
        <v/>
      </c>
    </row>
    <row r="292" spans="1:7" x14ac:dyDescent="0.2">
      <c r="A292" s="163" t="s">
        <v>1527</v>
      </c>
      <c r="B292" s="178" t="s">
        <v>581</v>
      </c>
      <c r="C292" s="184"/>
      <c r="E292" s="166"/>
      <c r="F292" s="191" t="str">
        <f t="shared" si="14"/>
        <v/>
      </c>
      <c r="G292" s="191" t="str">
        <f t="shared" si="15"/>
        <v/>
      </c>
    </row>
    <row r="293" spans="1:7" x14ac:dyDescent="0.2">
      <c r="A293" s="163" t="s">
        <v>1528</v>
      </c>
      <c r="B293" s="178" t="s">
        <v>581</v>
      </c>
      <c r="C293" s="184"/>
      <c r="E293" s="166"/>
      <c r="F293" s="191" t="str">
        <f t="shared" si="14"/>
        <v/>
      </c>
      <c r="G293" s="191" t="str">
        <f t="shared" si="15"/>
        <v/>
      </c>
    </row>
    <row r="294" spans="1:7" x14ac:dyDescent="0.2">
      <c r="A294" s="163" t="s">
        <v>1529</v>
      </c>
      <c r="B294" s="178" t="s">
        <v>581</v>
      </c>
      <c r="C294" s="184"/>
      <c r="E294" s="166"/>
      <c r="F294" s="191" t="str">
        <f t="shared" si="14"/>
        <v/>
      </c>
      <c r="G294" s="191" t="str">
        <f t="shared" si="15"/>
        <v/>
      </c>
    </row>
    <row r="295" spans="1:7" x14ac:dyDescent="0.2">
      <c r="A295" s="163" t="s">
        <v>1530</v>
      </c>
      <c r="B295" s="178" t="s">
        <v>581</v>
      </c>
      <c r="C295" s="184"/>
      <c r="E295" s="166"/>
      <c r="F295" s="191" t="str">
        <f t="shared" si="14"/>
        <v/>
      </c>
      <c r="G295" s="191" t="str">
        <f t="shared" si="15"/>
        <v/>
      </c>
    </row>
    <row r="296" spans="1:7" x14ac:dyDescent="0.2">
      <c r="A296" s="163" t="s">
        <v>1531</v>
      </c>
      <c r="B296" s="178" t="s">
        <v>581</v>
      </c>
      <c r="C296" s="184"/>
      <c r="E296" s="166"/>
      <c r="F296" s="191" t="str">
        <f t="shared" si="14"/>
        <v/>
      </c>
      <c r="G296" s="191" t="str">
        <f t="shared" si="15"/>
        <v/>
      </c>
    </row>
    <row r="297" spans="1:7" x14ac:dyDescent="0.2">
      <c r="A297" s="163" t="s">
        <v>1532</v>
      </c>
      <c r="B297" s="178" t="s">
        <v>581</v>
      </c>
      <c r="C297" s="184"/>
      <c r="E297" s="166"/>
      <c r="F297" s="191" t="str">
        <f t="shared" si="14"/>
        <v/>
      </c>
      <c r="G297" s="191" t="str">
        <f t="shared" si="15"/>
        <v/>
      </c>
    </row>
    <row r="298" spans="1:7" x14ac:dyDescent="0.2">
      <c r="A298" s="163" t="s">
        <v>1533</v>
      </c>
      <c r="B298" s="178" t="s">
        <v>581</v>
      </c>
      <c r="C298" s="184"/>
      <c r="E298" s="166"/>
      <c r="F298" s="191" t="str">
        <f t="shared" si="14"/>
        <v/>
      </c>
      <c r="G298" s="191" t="str">
        <f t="shared" si="15"/>
        <v/>
      </c>
    </row>
    <row r="299" spans="1:7" x14ac:dyDescent="0.2">
      <c r="A299" s="163" t="s">
        <v>1534</v>
      </c>
      <c r="B299" s="178" t="s">
        <v>581</v>
      </c>
      <c r="C299" s="184"/>
      <c r="E299" s="166"/>
      <c r="F299" s="191" t="str">
        <f t="shared" si="14"/>
        <v/>
      </c>
      <c r="G299" s="191" t="str">
        <f t="shared" si="15"/>
        <v/>
      </c>
    </row>
    <row r="300" spans="1:7" x14ac:dyDescent="0.2">
      <c r="A300" s="163" t="s">
        <v>1535</v>
      </c>
      <c r="B300" s="178" t="s">
        <v>581</v>
      </c>
      <c r="C300" s="184"/>
      <c r="E300" s="166"/>
      <c r="F300" s="191" t="str">
        <f t="shared" si="14"/>
        <v/>
      </c>
      <c r="G300" s="191" t="str">
        <f t="shared" si="15"/>
        <v/>
      </c>
    </row>
    <row r="301" spans="1:7" x14ac:dyDescent="0.2">
      <c r="A301" s="163" t="s">
        <v>1536</v>
      </c>
      <c r="B301" s="178" t="s">
        <v>581</v>
      </c>
      <c r="C301" s="184"/>
      <c r="E301" s="166"/>
      <c r="F301" s="191" t="str">
        <f t="shared" si="14"/>
        <v/>
      </c>
      <c r="G301" s="191" t="str">
        <f t="shared" si="15"/>
        <v/>
      </c>
    </row>
    <row r="302" spans="1:7" x14ac:dyDescent="0.2">
      <c r="A302" s="163" t="s">
        <v>1537</v>
      </c>
      <c r="B302" s="178" t="s">
        <v>581</v>
      </c>
      <c r="C302" s="184"/>
      <c r="E302" s="166"/>
      <c r="F302" s="191" t="str">
        <f t="shared" si="14"/>
        <v/>
      </c>
      <c r="G302" s="191" t="str">
        <f t="shared" si="15"/>
        <v/>
      </c>
    </row>
    <row r="303" spans="1:7" x14ac:dyDescent="0.2">
      <c r="A303" s="163" t="s">
        <v>1538</v>
      </c>
      <c r="B303" s="178" t="s">
        <v>581</v>
      </c>
      <c r="C303" s="184"/>
      <c r="E303" s="166"/>
      <c r="F303" s="191" t="str">
        <f t="shared" si="14"/>
        <v/>
      </c>
      <c r="G303" s="191" t="str">
        <f t="shared" si="15"/>
        <v/>
      </c>
    </row>
    <row r="304" spans="1:7" x14ac:dyDescent="0.2">
      <c r="A304" s="163" t="s">
        <v>1539</v>
      </c>
      <c r="B304" s="178" t="s">
        <v>1540</v>
      </c>
      <c r="C304" s="184"/>
      <c r="E304" s="166"/>
      <c r="F304" s="191" t="str">
        <f t="shared" si="14"/>
        <v/>
      </c>
      <c r="G304" s="191" t="str">
        <f t="shared" si="15"/>
        <v/>
      </c>
    </row>
    <row r="305" spans="1:7" x14ac:dyDescent="0.2">
      <c r="A305" s="163" t="s">
        <v>1541</v>
      </c>
      <c r="B305" s="178" t="s">
        <v>67</v>
      </c>
      <c r="C305" s="184">
        <f>SUM(C287:C304)</f>
        <v>0</v>
      </c>
      <c r="D305" s="163">
        <f>SUM(D287:D304)</f>
        <v>0</v>
      </c>
      <c r="E305" s="166"/>
      <c r="F305" s="188">
        <f>SUM(F287:F304)</f>
        <v>0</v>
      </c>
      <c r="G305" s="188">
        <f>SUM(G287:G304)</f>
        <v>0</v>
      </c>
    </row>
    <row r="306" spans="1:7" x14ac:dyDescent="0.2">
      <c r="A306" s="163" t="s">
        <v>1542</v>
      </c>
      <c r="B306" s="178"/>
      <c r="E306" s="166"/>
      <c r="F306" s="166"/>
      <c r="G306" s="166"/>
    </row>
    <row r="307" spans="1:7" x14ac:dyDescent="0.2">
      <c r="A307" s="163" t="s">
        <v>1543</v>
      </c>
      <c r="B307" s="178"/>
      <c r="E307" s="166"/>
      <c r="F307" s="166"/>
      <c r="G307" s="166"/>
    </row>
    <row r="308" spans="1:7" x14ac:dyDescent="0.2">
      <c r="A308" s="163" t="s">
        <v>1544</v>
      </c>
      <c r="B308" s="178"/>
      <c r="E308" s="166"/>
      <c r="F308" s="166"/>
      <c r="G308" s="166"/>
    </row>
    <row r="309" spans="1:7" x14ac:dyDescent="0.2">
      <c r="A309" s="181"/>
      <c r="B309" s="181" t="s">
        <v>1545</v>
      </c>
      <c r="C309" s="181" t="s">
        <v>53</v>
      </c>
      <c r="D309" s="181" t="s">
        <v>1520</v>
      </c>
      <c r="E309" s="181"/>
      <c r="F309" s="181" t="s">
        <v>463</v>
      </c>
      <c r="G309" s="181" t="s">
        <v>1521</v>
      </c>
    </row>
    <row r="310" spans="1:7" x14ac:dyDescent="0.2">
      <c r="A310" s="163" t="s">
        <v>1546</v>
      </c>
      <c r="B310" s="178" t="s">
        <v>581</v>
      </c>
      <c r="C310" s="184"/>
      <c r="E310" s="166"/>
      <c r="F310" s="191" t="str">
        <f>IF($C$328=0,"",IF(C310="[For completion]","",C310/$C$328))</f>
        <v/>
      </c>
      <c r="G310" s="191" t="str">
        <f>IF($D$328=0,"",IF(D310="[For completion]","",D310/$D$328))</f>
        <v/>
      </c>
    </row>
    <row r="311" spans="1:7" x14ac:dyDescent="0.2">
      <c r="A311" s="163" t="s">
        <v>1547</v>
      </c>
      <c r="B311" s="178" t="s">
        <v>581</v>
      </c>
      <c r="C311" s="184"/>
      <c r="E311" s="166"/>
      <c r="F311" s="166"/>
      <c r="G311" s="166"/>
    </row>
    <row r="312" spans="1:7" x14ac:dyDescent="0.2">
      <c r="A312" s="163" t="s">
        <v>1548</v>
      </c>
      <c r="B312" s="178" t="s">
        <v>581</v>
      </c>
      <c r="C312" s="184"/>
      <c r="E312" s="166"/>
      <c r="F312" s="166"/>
      <c r="G312" s="166"/>
    </row>
    <row r="313" spans="1:7" x14ac:dyDescent="0.2">
      <c r="A313" s="163" t="s">
        <v>1549</v>
      </c>
      <c r="B313" s="178" t="s">
        <v>581</v>
      </c>
      <c r="C313" s="184"/>
      <c r="E313" s="166"/>
      <c r="F313" s="166"/>
      <c r="G313" s="166"/>
    </row>
    <row r="314" spans="1:7" x14ac:dyDescent="0.2">
      <c r="A314" s="163" t="s">
        <v>1550</v>
      </c>
      <c r="B314" s="178" t="s">
        <v>581</v>
      </c>
      <c r="C314" s="184"/>
      <c r="E314" s="166"/>
      <c r="F314" s="166"/>
      <c r="G314" s="166"/>
    </row>
    <row r="315" spans="1:7" x14ac:dyDescent="0.2">
      <c r="A315" s="163" t="s">
        <v>1551</v>
      </c>
      <c r="B315" s="178" t="s">
        <v>581</v>
      </c>
      <c r="C315" s="184"/>
      <c r="E315" s="166"/>
      <c r="F315" s="166"/>
      <c r="G315" s="166"/>
    </row>
    <row r="316" spans="1:7" x14ac:dyDescent="0.2">
      <c r="A316" s="163" t="s">
        <v>1552</v>
      </c>
      <c r="B316" s="178" t="s">
        <v>581</v>
      </c>
      <c r="C316" s="184"/>
      <c r="E316" s="166"/>
      <c r="F316" s="166"/>
      <c r="G316" s="166"/>
    </row>
    <row r="317" spans="1:7" x14ac:dyDescent="0.2">
      <c r="A317" s="163" t="s">
        <v>1553</v>
      </c>
      <c r="B317" s="178" t="s">
        <v>581</v>
      </c>
      <c r="C317" s="184"/>
      <c r="E317" s="166"/>
      <c r="F317" s="166"/>
      <c r="G317" s="166"/>
    </row>
    <row r="318" spans="1:7" x14ac:dyDescent="0.2">
      <c r="A318" s="163" t="s">
        <v>1554</v>
      </c>
      <c r="B318" s="178" t="s">
        <v>581</v>
      </c>
      <c r="C318" s="184"/>
      <c r="E318" s="166"/>
      <c r="F318" s="166"/>
      <c r="G318" s="166"/>
    </row>
    <row r="319" spans="1:7" x14ac:dyDescent="0.2">
      <c r="A319" s="163" t="s">
        <v>1555</v>
      </c>
      <c r="B319" s="178" t="s">
        <v>581</v>
      </c>
      <c r="C319" s="184"/>
      <c r="E319" s="166"/>
      <c r="F319" s="166"/>
      <c r="G319" s="166"/>
    </row>
    <row r="320" spans="1:7" x14ac:dyDescent="0.2">
      <c r="A320" s="163" t="s">
        <v>1556</v>
      </c>
      <c r="B320" s="178" t="s">
        <v>581</v>
      </c>
      <c r="C320" s="184"/>
      <c r="E320" s="166"/>
      <c r="F320" s="166"/>
      <c r="G320" s="166"/>
    </row>
    <row r="321" spans="1:7" x14ac:dyDescent="0.2">
      <c r="A321" s="163" t="s">
        <v>1557</v>
      </c>
      <c r="B321" s="178" t="s">
        <v>581</v>
      </c>
      <c r="C321" s="184"/>
      <c r="E321" s="166"/>
      <c r="F321" s="166"/>
      <c r="G321" s="166"/>
    </row>
    <row r="322" spans="1:7" x14ac:dyDescent="0.2">
      <c r="A322" s="163" t="s">
        <v>1558</v>
      </c>
      <c r="B322" s="178" t="s">
        <v>581</v>
      </c>
      <c r="C322" s="184"/>
      <c r="E322" s="166"/>
      <c r="F322" s="166"/>
      <c r="G322" s="166"/>
    </row>
    <row r="323" spans="1:7" x14ac:dyDescent="0.2">
      <c r="A323" s="163" t="s">
        <v>1559</v>
      </c>
      <c r="B323" s="178" t="s">
        <v>581</v>
      </c>
      <c r="C323" s="184"/>
      <c r="E323" s="166"/>
      <c r="F323" s="166"/>
      <c r="G323" s="166"/>
    </row>
    <row r="324" spans="1:7" x14ac:dyDescent="0.2">
      <c r="A324" s="163" t="s">
        <v>1560</v>
      </c>
      <c r="B324" s="178" t="s">
        <v>581</v>
      </c>
      <c r="C324" s="184"/>
      <c r="E324" s="166"/>
      <c r="F324" s="166"/>
      <c r="G324" s="166"/>
    </row>
    <row r="325" spans="1:7" x14ac:dyDescent="0.2">
      <c r="A325" s="163" t="s">
        <v>1561</v>
      </c>
      <c r="B325" s="178" t="s">
        <v>581</v>
      </c>
      <c r="C325" s="184"/>
      <c r="E325" s="166"/>
      <c r="F325" s="166"/>
      <c r="G325" s="166"/>
    </row>
    <row r="326" spans="1:7" x14ac:dyDescent="0.2">
      <c r="A326" s="163" t="s">
        <v>1562</v>
      </c>
      <c r="B326" s="178" t="s">
        <v>581</v>
      </c>
      <c r="C326" s="184"/>
      <c r="E326" s="166"/>
      <c r="F326" s="166"/>
      <c r="G326" s="166"/>
    </row>
    <row r="327" spans="1:7" x14ac:dyDescent="0.2">
      <c r="A327" s="163" t="s">
        <v>1563</v>
      </c>
      <c r="B327" s="178" t="s">
        <v>1540</v>
      </c>
      <c r="C327" s="184"/>
      <c r="E327" s="166"/>
      <c r="F327" s="166"/>
      <c r="G327" s="166"/>
    </row>
    <row r="328" spans="1:7" x14ac:dyDescent="0.2">
      <c r="A328" s="163" t="s">
        <v>1564</v>
      </c>
      <c r="B328" s="178" t="s">
        <v>67</v>
      </c>
      <c r="C328" s="184">
        <f>SUM(C310:C327)</f>
        <v>0</v>
      </c>
      <c r="D328" s="163">
        <f>SUM(D310:D327)</f>
        <v>0</v>
      </c>
      <c r="E328" s="166"/>
      <c r="F328" s="188">
        <f>SUM(F310:F327)</f>
        <v>0</v>
      </c>
      <c r="G328" s="188">
        <f>SUM(G310:G327)</f>
        <v>0</v>
      </c>
    </row>
    <row r="329" spans="1:7" x14ac:dyDescent="0.2">
      <c r="A329" s="163" t="s">
        <v>1565</v>
      </c>
      <c r="B329" s="178"/>
      <c r="E329" s="166"/>
      <c r="F329" s="166"/>
      <c r="G329" s="166"/>
    </row>
    <row r="330" spans="1:7" x14ac:dyDescent="0.2">
      <c r="A330" s="163" t="s">
        <v>1566</v>
      </c>
      <c r="B330" s="178"/>
      <c r="E330" s="166"/>
      <c r="F330" s="166"/>
      <c r="G330" s="166"/>
    </row>
    <row r="331" spans="1:7" x14ac:dyDescent="0.2">
      <c r="A331" s="163" t="s">
        <v>1567</v>
      </c>
      <c r="B331" s="178"/>
      <c r="E331" s="166"/>
      <c r="F331" s="166"/>
      <c r="G331" s="166"/>
    </row>
    <row r="332" spans="1:7" x14ac:dyDescent="0.2">
      <c r="A332" s="181"/>
      <c r="B332" s="181" t="s">
        <v>1568</v>
      </c>
      <c r="C332" s="181" t="s">
        <v>53</v>
      </c>
      <c r="D332" s="181" t="s">
        <v>1520</v>
      </c>
      <c r="E332" s="181"/>
      <c r="F332" s="181" t="s">
        <v>463</v>
      </c>
      <c r="G332" s="181" t="s">
        <v>1521</v>
      </c>
    </row>
    <row r="333" spans="1:7" x14ac:dyDescent="0.2">
      <c r="A333" s="163" t="s">
        <v>1569</v>
      </c>
      <c r="B333" s="178" t="s">
        <v>1570</v>
      </c>
      <c r="C333" s="184"/>
      <c r="E333" s="166"/>
      <c r="F333" s="191" t="str">
        <f>IF($C$343=0,"",IF(C333="[For completion]","",C333/$C$343))</f>
        <v/>
      </c>
      <c r="G333" s="191" t="str">
        <f>IF($D$343=0,"",IF(D333="[For completion]","",D333/$D$343))</f>
        <v/>
      </c>
    </row>
    <row r="334" spans="1:7" x14ac:dyDescent="0.2">
      <c r="A334" s="163" t="s">
        <v>1571</v>
      </c>
      <c r="B334" s="178" t="s">
        <v>1572</v>
      </c>
      <c r="C334" s="184"/>
      <c r="E334" s="166"/>
      <c r="F334" s="191" t="str">
        <f t="shared" ref="F334:F342" si="16">IF($C$343=0,"",IF(C334="[For completion]","",C334/$C$343))</f>
        <v/>
      </c>
      <c r="G334" s="191" t="str">
        <f t="shared" ref="G334:G342" si="17">IF($D$343=0,"",IF(D334="[For completion]","",D334/$D$343))</f>
        <v/>
      </c>
    </row>
    <row r="335" spans="1:7" x14ac:dyDescent="0.2">
      <c r="A335" s="163" t="s">
        <v>1573</v>
      </c>
      <c r="B335" s="178" t="s">
        <v>1574</v>
      </c>
      <c r="C335" s="184"/>
      <c r="E335" s="166"/>
      <c r="F335" s="191" t="str">
        <f t="shared" si="16"/>
        <v/>
      </c>
      <c r="G335" s="191" t="str">
        <f t="shared" si="17"/>
        <v/>
      </c>
    </row>
    <row r="336" spans="1:7" x14ac:dyDescent="0.2">
      <c r="A336" s="163" t="s">
        <v>1575</v>
      </c>
      <c r="B336" s="178" t="s">
        <v>1576</v>
      </c>
      <c r="C336" s="184"/>
      <c r="E336" s="166"/>
      <c r="F336" s="191" t="str">
        <f t="shared" si="16"/>
        <v/>
      </c>
      <c r="G336" s="191" t="str">
        <f t="shared" si="17"/>
        <v/>
      </c>
    </row>
    <row r="337" spans="1:7" x14ac:dyDescent="0.2">
      <c r="A337" s="163" t="s">
        <v>1577</v>
      </c>
      <c r="B337" s="178" t="s">
        <v>1578</v>
      </c>
      <c r="C337" s="184"/>
      <c r="E337" s="166"/>
      <c r="F337" s="191" t="str">
        <f t="shared" si="16"/>
        <v/>
      </c>
      <c r="G337" s="191" t="str">
        <f t="shared" si="17"/>
        <v/>
      </c>
    </row>
    <row r="338" spans="1:7" x14ac:dyDescent="0.2">
      <c r="A338" s="163" t="s">
        <v>1579</v>
      </c>
      <c r="B338" s="178" t="s">
        <v>1580</v>
      </c>
      <c r="C338" s="184"/>
      <c r="E338" s="166"/>
      <c r="F338" s="191" t="str">
        <f t="shared" si="16"/>
        <v/>
      </c>
      <c r="G338" s="191" t="str">
        <f t="shared" si="17"/>
        <v/>
      </c>
    </row>
    <row r="339" spans="1:7" x14ac:dyDescent="0.2">
      <c r="A339" s="163" t="s">
        <v>1581</v>
      </c>
      <c r="B339" s="178" t="s">
        <v>1582</v>
      </c>
      <c r="C339" s="184"/>
      <c r="E339" s="166"/>
      <c r="F339" s="191" t="str">
        <f t="shared" si="16"/>
        <v/>
      </c>
      <c r="G339" s="191" t="str">
        <f t="shared" si="17"/>
        <v/>
      </c>
    </row>
    <row r="340" spans="1:7" x14ac:dyDescent="0.2">
      <c r="A340" s="163" t="s">
        <v>1583</v>
      </c>
      <c r="B340" s="178" t="s">
        <v>1584</v>
      </c>
      <c r="C340" s="184"/>
      <c r="E340" s="166"/>
      <c r="F340" s="191" t="str">
        <f t="shared" si="16"/>
        <v/>
      </c>
      <c r="G340" s="191" t="str">
        <f t="shared" si="17"/>
        <v/>
      </c>
    </row>
    <row r="341" spans="1:7" x14ac:dyDescent="0.2">
      <c r="A341" s="163" t="s">
        <v>1585</v>
      </c>
      <c r="B341" s="178" t="s">
        <v>1586</v>
      </c>
      <c r="C341" s="184"/>
      <c r="E341" s="166"/>
      <c r="F341" s="191" t="str">
        <f t="shared" si="16"/>
        <v/>
      </c>
      <c r="G341" s="191" t="str">
        <f t="shared" si="17"/>
        <v/>
      </c>
    </row>
    <row r="342" spans="1:7" x14ac:dyDescent="0.2">
      <c r="A342" s="163" t="s">
        <v>1587</v>
      </c>
      <c r="B342" s="163" t="s">
        <v>1540</v>
      </c>
      <c r="C342" s="184"/>
      <c r="E342" s="158"/>
      <c r="F342" s="191" t="str">
        <f t="shared" si="16"/>
        <v/>
      </c>
      <c r="G342" s="191" t="str">
        <f t="shared" si="17"/>
        <v/>
      </c>
    </row>
    <row r="343" spans="1:7" x14ac:dyDescent="0.2">
      <c r="A343" s="163" t="s">
        <v>1588</v>
      </c>
      <c r="B343" s="178" t="s">
        <v>67</v>
      </c>
      <c r="C343" s="184">
        <f>SUM(C333:C341)</f>
        <v>0</v>
      </c>
      <c r="D343" s="163">
        <f>SUM(D333:D341)</f>
        <v>0</v>
      </c>
      <c r="E343" s="166"/>
      <c r="F343" s="188">
        <f>SUM(F333:F342)</f>
        <v>0</v>
      </c>
      <c r="G343" s="188">
        <f>SUM(G333:G342)</f>
        <v>0</v>
      </c>
    </row>
    <row r="344" spans="1:7" x14ac:dyDescent="0.2">
      <c r="A344" s="163" t="s">
        <v>1589</v>
      </c>
      <c r="B344" s="178"/>
      <c r="E344" s="166"/>
      <c r="F344" s="166"/>
      <c r="G344" s="166"/>
    </row>
    <row r="345" spans="1:7" x14ac:dyDescent="0.2">
      <c r="A345" s="181"/>
      <c r="B345" s="181" t="s">
        <v>1590</v>
      </c>
      <c r="C345" s="181" t="s">
        <v>53</v>
      </c>
      <c r="D345" s="181" t="s">
        <v>1520</v>
      </c>
      <c r="E345" s="181"/>
      <c r="F345" s="181" t="s">
        <v>463</v>
      </c>
      <c r="G345" s="181" t="s">
        <v>1521</v>
      </c>
    </row>
    <row r="346" spans="1:7" x14ac:dyDescent="0.2">
      <c r="A346" s="163" t="s">
        <v>1591</v>
      </c>
      <c r="B346" s="178" t="s">
        <v>1592</v>
      </c>
      <c r="C346" s="184"/>
      <c r="E346" s="166"/>
      <c r="F346" s="191" t="str">
        <f>IF($C$353=0,"",IF(C346="[For completion]","",C346/$C$353))</f>
        <v/>
      </c>
      <c r="G346" s="191" t="str">
        <f>IF($D$353=0,"",IF(D346="[For completion]","",D346/$D$353))</f>
        <v/>
      </c>
    </row>
    <row r="347" spans="1:7" x14ac:dyDescent="0.2">
      <c r="A347" s="163" t="s">
        <v>1593</v>
      </c>
      <c r="B347" s="250" t="s">
        <v>1594</v>
      </c>
      <c r="C347" s="184"/>
      <c r="E347" s="166"/>
      <c r="F347" s="191" t="str">
        <f t="shared" ref="F347:F352" si="18">IF($C$353=0,"",IF(C347="[For completion]","",C347/$C$353))</f>
        <v/>
      </c>
      <c r="G347" s="191" t="str">
        <f t="shared" ref="G347:G352" si="19">IF($D$353=0,"",IF(D347="[For completion]","",D347/$D$353))</f>
        <v/>
      </c>
    </row>
    <row r="348" spans="1:7" x14ac:dyDescent="0.2">
      <c r="A348" s="163" t="s">
        <v>1595</v>
      </c>
      <c r="B348" s="178" t="s">
        <v>1596</v>
      </c>
      <c r="C348" s="184"/>
      <c r="E348" s="166"/>
      <c r="F348" s="191" t="str">
        <f t="shared" si="18"/>
        <v/>
      </c>
      <c r="G348" s="191" t="str">
        <f t="shared" si="19"/>
        <v/>
      </c>
    </row>
    <row r="349" spans="1:7" x14ac:dyDescent="0.2">
      <c r="A349" s="163" t="s">
        <v>1597</v>
      </c>
      <c r="B349" s="178" t="s">
        <v>1598</v>
      </c>
      <c r="C349" s="184"/>
      <c r="E349" s="166"/>
      <c r="F349" s="191" t="str">
        <f t="shared" si="18"/>
        <v/>
      </c>
      <c r="G349" s="191" t="str">
        <f t="shared" si="19"/>
        <v/>
      </c>
    </row>
    <row r="350" spans="1:7" x14ac:dyDescent="0.2">
      <c r="A350" s="163" t="s">
        <v>1599</v>
      </c>
      <c r="B350" s="178" t="s">
        <v>1600</v>
      </c>
      <c r="C350" s="184"/>
      <c r="E350" s="166"/>
      <c r="F350" s="191" t="str">
        <f t="shared" si="18"/>
        <v/>
      </c>
      <c r="G350" s="191" t="str">
        <f t="shared" si="19"/>
        <v/>
      </c>
    </row>
    <row r="351" spans="1:7" x14ac:dyDescent="0.2">
      <c r="A351" s="163" t="s">
        <v>1601</v>
      </c>
      <c r="B351" s="178" t="s">
        <v>1602</v>
      </c>
      <c r="C351" s="184"/>
      <c r="E351" s="166"/>
      <c r="F351" s="191" t="str">
        <f t="shared" si="18"/>
        <v/>
      </c>
      <c r="G351" s="191" t="str">
        <f t="shared" si="19"/>
        <v/>
      </c>
    </row>
    <row r="352" spans="1:7" x14ac:dyDescent="0.2">
      <c r="A352" s="163" t="s">
        <v>1603</v>
      </c>
      <c r="B352" s="178" t="s">
        <v>1604</v>
      </c>
      <c r="C352" s="184"/>
      <c r="E352" s="166"/>
      <c r="F352" s="191" t="str">
        <f t="shared" si="18"/>
        <v/>
      </c>
      <c r="G352" s="191" t="str">
        <f t="shared" si="19"/>
        <v/>
      </c>
    </row>
    <row r="353" spans="1:7" x14ac:dyDescent="0.2">
      <c r="A353" s="163" t="s">
        <v>1605</v>
      </c>
      <c r="B353" s="178" t="s">
        <v>67</v>
      </c>
      <c r="C353" s="184">
        <f>SUM(C346:C352)</f>
        <v>0</v>
      </c>
      <c r="D353" s="163">
        <f>SUM(D346:D352)</f>
        <v>0</v>
      </c>
      <c r="E353" s="166"/>
      <c r="F353" s="188">
        <f>SUM(F346:F352)</f>
        <v>0</v>
      </c>
      <c r="G353" s="188">
        <f>SUM(G346:G352)</f>
        <v>0</v>
      </c>
    </row>
    <row r="354" spans="1:7" x14ac:dyDescent="0.2">
      <c r="A354" s="163" t="s">
        <v>1606</v>
      </c>
      <c r="B354" s="178"/>
      <c r="E354" s="166"/>
      <c r="F354" s="166"/>
      <c r="G354" s="166"/>
    </row>
    <row r="355" spans="1:7" x14ac:dyDescent="0.2">
      <c r="A355" s="181"/>
      <c r="B355" s="181" t="s">
        <v>1607</v>
      </c>
      <c r="C355" s="181" t="s">
        <v>53</v>
      </c>
      <c r="D355" s="181" t="s">
        <v>1520</v>
      </c>
      <c r="E355" s="181"/>
      <c r="F355" s="181" t="s">
        <v>463</v>
      </c>
      <c r="G355" s="181" t="s">
        <v>1521</v>
      </c>
    </row>
    <row r="356" spans="1:7" x14ac:dyDescent="0.2">
      <c r="A356" s="163" t="s">
        <v>1608</v>
      </c>
      <c r="B356" s="178" t="s">
        <v>1609</v>
      </c>
      <c r="C356" s="184"/>
      <c r="E356" s="166"/>
      <c r="F356" s="191" t="str">
        <f>IF($C$360=0,"",IF(C356="[For completion]","",C356/$C$360))</f>
        <v/>
      </c>
      <c r="G356" s="191" t="str">
        <f>IF($D$360=0,"",IF(D356="[For completion]","",D356/$D$360))</f>
        <v/>
      </c>
    </row>
    <row r="357" spans="1:7" x14ac:dyDescent="0.2">
      <c r="A357" s="163" t="s">
        <v>1610</v>
      </c>
      <c r="B357" s="250" t="s">
        <v>1611</v>
      </c>
      <c r="C357" s="184"/>
      <c r="E357" s="166"/>
      <c r="F357" s="191" t="str">
        <f t="shared" ref="F357:F359" si="20">IF($C$360=0,"",IF(C357="[For completion]","",C357/$C$360))</f>
        <v/>
      </c>
      <c r="G357" s="191" t="str">
        <f t="shared" ref="G357:G359" si="21">IF($D$360=0,"",IF(D357="[For completion]","",D357/$D$360))</f>
        <v/>
      </c>
    </row>
    <row r="358" spans="1:7" x14ac:dyDescent="0.2">
      <c r="A358" s="163" t="s">
        <v>1612</v>
      </c>
      <c r="B358" s="178" t="s">
        <v>1604</v>
      </c>
      <c r="C358" s="184"/>
      <c r="E358" s="166"/>
      <c r="F358" s="191" t="str">
        <f t="shared" si="20"/>
        <v/>
      </c>
      <c r="G358" s="191" t="str">
        <f t="shared" si="21"/>
        <v/>
      </c>
    </row>
    <row r="359" spans="1:7" x14ac:dyDescent="0.2">
      <c r="A359" s="163" t="s">
        <v>1613</v>
      </c>
      <c r="B359" s="163" t="s">
        <v>1540</v>
      </c>
      <c r="C359" s="184"/>
      <c r="E359" s="166"/>
      <c r="F359" s="191" t="str">
        <f t="shared" si="20"/>
        <v/>
      </c>
      <c r="G359" s="191" t="str">
        <f t="shared" si="21"/>
        <v/>
      </c>
    </row>
    <row r="360" spans="1:7" x14ac:dyDescent="0.2">
      <c r="A360" s="163" t="s">
        <v>1614</v>
      </c>
      <c r="B360" s="178" t="s">
        <v>67</v>
      </c>
      <c r="C360" s="184">
        <f>SUM(C356:C359)</f>
        <v>0</v>
      </c>
      <c r="D360" s="163">
        <f>SUM(D356:D359)</f>
        <v>0</v>
      </c>
      <c r="E360" s="166"/>
      <c r="F360" s="188">
        <f>SUM(F356:F359)</f>
        <v>0</v>
      </c>
      <c r="G360" s="188">
        <f>SUM(G356:G359)</f>
        <v>0</v>
      </c>
    </row>
    <row r="361" spans="1:7" x14ac:dyDescent="0.2">
      <c r="A361" s="163" t="s">
        <v>1615</v>
      </c>
      <c r="B361" s="178"/>
      <c r="E361" s="166"/>
      <c r="F361" s="166"/>
      <c r="G361" s="166"/>
    </row>
    <row r="362" spans="1:7" x14ac:dyDescent="0.2">
      <c r="A362" s="181"/>
      <c r="B362" s="181" t="s">
        <v>1616</v>
      </c>
      <c r="C362" s="181" t="s">
        <v>53</v>
      </c>
      <c r="D362" s="181" t="s">
        <v>1520</v>
      </c>
      <c r="E362" s="181"/>
      <c r="F362" s="181" t="s">
        <v>463</v>
      </c>
      <c r="G362" s="181" t="s">
        <v>1521</v>
      </c>
    </row>
    <row r="363" spans="1:7" x14ac:dyDescent="0.2">
      <c r="A363" s="163" t="s">
        <v>1617</v>
      </c>
      <c r="B363" s="178" t="s">
        <v>581</v>
      </c>
      <c r="C363" s="184"/>
      <c r="E363" s="156"/>
      <c r="F363" s="191" t="str">
        <f>IF($C$381=0,"",IF(C363="[For completion]","",C363/$C$381))</f>
        <v/>
      </c>
      <c r="G363" s="191" t="str">
        <f>IF($D$381=0,"",IF(D363="[For completion]","",D363/$D$381))</f>
        <v/>
      </c>
    </row>
    <row r="364" spans="1:7" x14ac:dyDescent="0.2">
      <c r="A364" s="163" t="s">
        <v>1618</v>
      </c>
      <c r="B364" s="178" t="s">
        <v>581</v>
      </c>
      <c r="C364" s="184"/>
      <c r="E364" s="156"/>
      <c r="F364" s="191" t="str">
        <f t="shared" ref="F364:F381" si="22">IF($C$381=0,"",IF(C364="[For completion]","",C364/$C$381))</f>
        <v/>
      </c>
      <c r="G364" s="191" t="str">
        <f t="shared" ref="G364:G381" si="23">IF($D$381=0,"",IF(D364="[For completion]","",D364/$D$381))</f>
        <v/>
      </c>
    </row>
    <row r="365" spans="1:7" x14ac:dyDescent="0.2">
      <c r="A365" s="163" t="s">
        <v>1619</v>
      </c>
      <c r="B365" s="178" t="s">
        <v>581</v>
      </c>
      <c r="C365" s="184"/>
      <c r="E365" s="156"/>
      <c r="F365" s="191" t="str">
        <f t="shared" si="22"/>
        <v/>
      </c>
      <c r="G365" s="191" t="str">
        <f t="shared" si="23"/>
        <v/>
      </c>
    </row>
    <row r="366" spans="1:7" x14ac:dyDescent="0.2">
      <c r="A366" s="163" t="s">
        <v>1620</v>
      </c>
      <c r="B366" s="178" t="s">
        <v>581</v>
      </c>
      <c r="C366" s="184"/>
      <c r="E366" s="156"/>
      <c r="F366" s="191" t="str">
        <f t="shared" si="22"/>
        <v/>
      </c>
      <c r="G366" s="191" t="str">
        <f t="shared" si="23"/>
        <v/>
      </c>
    </row>
    <row r="367" spans="1:7" x14ac:dyDescent="0.2">
      <c r="A367" s="163" t="s">
        <v>1621</v>
      </c>
      <c r="B367" s="178" t="s">
        <v>581</v>
      </c>
      <c r="C367" s="184"/>
      <c r="E367" s="156"/>
      <c r="F367" s="191" t="str">
        <f t="shared" si="22"/>
        <v/>
      </c>
      <c r="G367" s="191" t="str">
        <f t="shared" si="23"/>
        <v/>
      </c>
    </row>
    <row r="368" spans="1:7" x14ac:dyDescent="0.2">
      <c r="A368" s="163" t="s">
        <v>1622</v>
      </c>
      <c r="B368" s="178" t="s">
        <v>581</v>
      </c>
      <c r="C368" s="184"/>
      <c r="E368" s="156"/>
      <c r="F368" s="191" t="str">
        <f t="shared" si="22"/>
        <v/>
      </c>
      <c r="G368" s="191" t="str">
        <f t="shared" si="23"/>
        <v/>
      </c>
    </row>
    <row r="369" spans="1:7" x14ac:dyDescent="0.2">
      <c r="A369" s="163" t="s">
        <v>1623</v>
      </c>
      <c r="B369" s="178" t="s">
        <v>581</v>
      </c>
      <c r="C369" s="184"/>
      <c r="E369" s="156"/>
      <c r="F369" s="191" t="str">
        <f t="shared" si="22"/>
        <v/>
      </c>
      <c r="G369" s="191" t="str">
        <f t="shared" si="23"/>
        <v/>
      </c>
    </row>
    <row r="370" spans="1:7" x14ac:dyDescent="0.2">
      <c r="A370" s="163" t="s">
        <v>1624</v>
      </c>
      <c r="B370" s="178" t="s">
        <v>581</v>
      </c>
      <c r="C370" s="184"/>
      <c r="E370" s="156"/>
      <c r="F370" s="191" t="str">
        <f t="shared" si="22"/>
        <v/>
      </c>
      <c r="G370" s="191" t="str">
        <f t="shared" si="23"/>
        <v/>
      </c>
    </row>
    <row r="371" spans="1:7" x14ac:dyDescent="0.2">
      <c r="A371" s="163" t="s">
        <v>1625</v>
      </c>
      <c r="B371" s="178" t="s">
        <v>581</v>
      </c>
      <c r="C371" s="184"/>
      <c r="E371" s="156"/>
      <c r="F371" s="191" t="str">
        <f t="shared" si="22"/>
        <v/>
      </c>
      <c r="G371" s="191" t="str">
        <f t="shared" si="23"/>
        <v/>
      </c>
    </row>
    <row r="372" spans="1:7" x14ac:dyDescent="0.2">
      <c r="A372" s="163" t="s">
        <v>1626</v>
      </c>
      <c r="B372" s="178" t="s">
        <v>581</v>
      </c>
      <c r="C372" s="184"/>
      <c r="E372" s="156"/>
      <c r="F372" s="191" t="str">
        <f t="shared" si="22"/>
        <v/>
      </c>
      <c r="G372" s="191" t="str">
        <f t="shared" si="23"/>
        <v/>
      </c>
    </row>
    <row r="373" spans="1:7" x14ac:dyDescent="0.2">
      <c r="A373" s="163" t="s">
        <v>1627</v>
      </c>
      <c r="B373" s="178" t="s">
        <v>581</v>
      </c>
      <c r="C373" s="184"/>
      <c r="E373" s="156"/>
      <c r="F373" s="191" t="str">
        <f t="shared" si="22"/>
        <v/>
      </c>
      <c r="G373" s="191" t="str">
        <f t="shared" si="23"/>
        <v/>
      </c>
    </row>
    <row r="374" spans="1:7" x14ac:dyDescent="0.2">
      <c r="A374" s="163" t="s">
        <v>1628</v>
      </c>
      <c r="B374" s="178" t="s">
        <v>581</v>
      </c>
      <c r="C374" s="184"/>
      <c r="E374" s="156"/>
      <c r="F374" s="191" t="str">
        <f t="shared" si="22"/>
        <v/>
      </c>
      <c r="G374" s="191" t="str">
        <f t="shared" si="23"/>
        <v/>
      </c>
    </row>
    <row r="375" spans="1:7" x14ac:dyDescent="0.2">
      <c r="A375" s="163" t="s">
        <v>1629</v>
      </c>
      <c r="B375" s="178" t="s">
        <v>581</v>
      </c>
      <c r="C375" s="184"/>
      <c r="E375" s="156"/>
      <c r="F375" s="191" t="str">
        <f t="shared" si="22"/>
        <v/>
      </c>
      <c r="G375" s="191" t="str">
        <f t="shared" si="23"/>
        <v/>
      </c>
    </row>
    <row r="376" spans="1:7" x14ac:dyDescent="0.2">
      <c r="A376" s="163" t="s">
        <v>1630</v>
      </c>
      <c r="B376" s="178" t="s">
        <v>581</v>
      </c>
      <c r="C376" s="184"/>
      <c r="E376" s="156"/>
      <c r="F376" s="191" t="str">
        <f t="shared" si="22"/>
        <v/>
      </c>
      <c r="G376" s="191" t="str">
        <f t="shared" si="23"/>
        <v/>
      </c>
    </row>
    <row r="377" spans="1:7" x14ac:dyDescent="0.2">
      <c r="A377" s="163" t="s">
        <v>1631</v>
      </c>
      <c r="B377" s="178" t="s">
        <v>581</v>
      </c>
      <c r="C377" s="184"/>
      <c r="E377" s="156"/>
      <c r="F377" s="191" t="str">
        <f t="shared" si="22"/>
        <v/>
      </c>
      <c r="G377" s="191" t="str">
        <f t="shared" si="23"/>
        <v/>
      </c>
    </row>
    <row r="378" spans="1:7" x14ac:dyDescent="0.2">
      <c r="A378" s="163" t="s">
        <v>1632</v>
      </c>
      <c r="B378" s="178" t="s">
        <v>581</v>
      </c>
      <c r="C378" s="184"/>
      <c r="E378" s="156"/>
      <c r="F378" s="191" t="str">
        <f t="shared" si="22"/>
        <v/>
      </c>
      <c r="G378" s="191" t="str">
        <f t="shared" si="23"/>
        <v/>
      </c>
    </row>
    <row r="379" spans="1:7" x14ac:dyDescent="0.2">
      <c r="A379" s="163" t="s">
        <v>1633</v>
      </c>
      <c r="B379" s="178" t="s">
        <v>581</v>
      </c>
      <c r="C379" s="184"/>
      <c r="E379" s="156"/>
      <c r="F379" s="191" t="str">
        <f t="shared" si="22"/>
        <v/>
      </c>
      <c r="G379" s="191" t="str">
        <f t="shared" si="23"/>
        <v/>
      </c>
    </row>
    <row r="380" spans="1:7" x14ac:dyDescent="0.2">
      <c r="A380" s="163" t="s">
        <v>1634</v>
      </c>
      <c r="B380" s="178" t="s">
        <v>1540</v>
      </c>
      <c r="C380" s="184"/>
      <c r="E380" s="156"/>
      <c r="F380" s="191" t="str">
        <f t="shared" si="22"/>
        <v/>
      </c>
      <c r="G380" s="191" t="str">
        <f t="shared" si="23"/>
        <v/>
      </c>
    </row>
    <row r="381" spans="1:7" x14ac:dyDescent="0.2">
      <c r="A381" s="163" t="s">
        <v>1635</v>
      </c>
      <c r="B381" s="178" t="s">
        <v>67</v>
      </c>
      <c r="C381" s="184">
        <f>SUM(C363:C380)</f>
        <v>0</v>
      </c>
      <c r="D381" s="163">
        <f>SUM(D363:D380)</f>
        <v>0</v>
      </c>
      <c r="E381" s="156"/>
      <c r="F381" s="191" t="str">
        <f t="shared" si="22"/>
        <v/>
      </c>
      <c r="G381" s="191" t="str">
        <f t="shared" si="23"/>
        <v/>
      </c>
    </row>
    <row r="382" spans="1:7" hidden="1" outlineLevel="1" x14ac:dyDescent="0.2">
      <c r="A382" s="163" t="s">
        <v>1636</v>
      </c>
      <c r="C382" s="251"/>
      <c r="E382" s="156"/>
      <c r="F382" s="156"/>
    </row>
    <row r="383" spans="1:7" hidden="1" outlineLevel="1" x14ac:dyDescent="0.2">
      <c r="A383" s="163" t="s">
        <v>1637</v>
      </c>
      <c r="C383" s="251"/>
      <c r="E383" s="156"/>
      <c r="F383" s="156"/>
    </row>
    <row r="384" spans="1:7" hidden="1" outlineLevel="1" x14ac:dyDescent="0.2">
      <c r="A384" s="163" t="s">
        <v>1638</v>
      </c>
      <c r="C384" s="251"/>
      <c r="E384" s="156"/>
      <c r="F384" s="156"/>
    </row>
    <row r="385" spans="1:6" hidden="1" outlineLevel="1" x14ac:dyDescent="0.2">
      <c r="A385" s="163" t="s">
        <v>1639</v>
      </c>
      <c r="C385" s="251"/>
      <c r="E385" s="156"/>
      <c r="F385" s="156"/>
    </row>
    <row r="386" spans="1:6" hidden="1" outlineLevel="1" x14ac:dyDescent="0.2">
      <c r="A386" s="163" t="s">
        <v>1640</v>
      </c>
      <c r="C386" s="251"/>
      <c r="E386" s="156"/>
      <c r="F386" s="156"/>
    </row>
    <row r="387" spans="1:6" hidden="1" outlineLevel="1" x14ac:dyDescent="0.2">
      <c r="A387" s="163" t="s">
        <v>1641</v>
      </c>
      <c r="C387" s="251"/>
      <c r="E387" s="156"/>
      <c r="F387" s="156"/>
    </row>
    <row r="388" spans="1:6" hidden="1" outlineLevel="1" x14ac:dyDescent="0.2">
      <c r="A388" s="163" t="s">
        <v>1642</v>
      </c>
      <c r="C388" s="251"/>
      <c r="E388" s="156"/>
      <c r="F388" s="156"/>
    </row>
    <row r="389" spans="1:6" hidden="1" outlineLevel="1" x14ac:dyDescent="0.2">
      <c r="A389" s="163" t="s">
        <v>1643</v>
      </c>
      <c r="C389" s="251"/>
      <c r="E389" s="156"/>
      <c r="F389" s="156"/>
    </row>
    <row r="390" spans="1:6" hidden="1" outlineLevel="1" x14ac:dyDescent="0.2">
      <c r="A390" s="163" t="s">
        <v>1644</v>
      </c>
      <c r="C390" s="251"/>
      <c r="E390" s="156"/>
      <c r="F390" s="156"/>
    </row>
    <row r="391" spans="1:6" hidden="1" outlineLevel="1" x14ac:dyDescent="0.2">
      <c r="A391" s="163" t="s">
        <v>1645</v>
      </c>
      <c r="C391" s="251"/>
      <c r="E391" s="156"/>
      <c r="F391" s="156"/>
    </row>
    <row r="392" spans="1:6" hidden="1" outlineLevel="1" x14ac:dyDescent="0.2">
      <c r="A392" s="163" t="s">
        <v>1646</v>
      </c>
      <c r="C392" s="251"/>
      <c r="E392" s="156"/>
      <c r="F392" s="156"/>
    </row>
    <row r="393" spans="1:6" hidden="1" outlineLevel="1" x14ac:dyDescent="0.2">
      <c r="A393" s="163" t="s">
        <v>1647</v>
      </c>
      <c r="C393" s="251"/>
      <c r="E393" s="156"/>
      <c r="F393" s="156"/>
    </row>
    <row r="394" spans="1:6" hidden="1" outlineLevel="1" x14ac:dyDescent="0.2">
      <c r="A394" s="163" t="s">
        <v>1648</v>
      </c>
      <c r="C394" s="251"/>
      <c r="E394" s="156"/>
      <c r="F394" s="156"/>
    </row>
    <row r="395" spans="1:6" hidden="1" outlineLevel="1" x14ac:dyDescent="0.2">
      <c r="A395" s="163" t="s">
        <v>1649</v>
      </c>
      <c r="C395" s="251"/>
      <c r="E395" s="156"/>
      <c r="F395" s="156"/>
    </row>
    <row r="396" spans="1:6" hidden="1" outlineLevel="1" x14ac:dyDescent="0.2">
      <c r="A396" s="163" t="s">
        <v>1650</v>
      </c>
      <c r="C396" s="251"/>
      <c r="E396" s="156"/>
      <c r="F396" s="156"/>
    </row>
    <row r="397" spans="1:6" hidden="1" outlineLevel="1" x14ac:dyDescent="0.2">
      <c r="A397" s="163" t="s">
        <v>1651</v>
      </c>
      <c r="C397" s="251"/>
      <c r="E397" s="156"/>
      <c r="F397" s="156"/>
    </row>
    <row r="398" spans="1:6" hidden="1" outlineLevel="1" x14ac:dyDescent="0.2">
      <c r="A398" s="163" t="s">
        <v>1652</v>
      </c>
      <c r="C398" s="251"/>
      <c r="E398" s="156"/>
      <c r="F398" s="156"/>
    </row>
    <row r="399" spans="1:6" hidden="1" outlineLevel="1" x14ac:dyDescent="0.2">
      <c r="A399" s="163" t="s">
        <v>1653</v>
      </c>
      <c r="C399" s="251"/>
      <c r="E399" s="156"/>
      <c r="F399" s="156"/>
    </row>
    <row r="400" spans="1:6" hidden="1" outlineLevel="1" x14ac:dyDescent="0.2">
      <c r="A400" s="163" t="s">
        <v>1654</v>
      </c>
      <c r="C400" s="251"/>
      <c r="E400" s="156"/>
      <c r="F400" s="156"/>
    </row>
    <row r="401" spans="1:7" hidden="1" outlineLevel="1" x14ac:dyDescent="0.2">
      <c r="A401" s="163" t="s">
        <v>1655</v>
      </c>
      <c r="C401" s="251"/>
      <c r="E401" s="156"/>
      <c r="F401" s="156"/>
    </row>
    <row r="402" spans="1:7" hidden="1" outlineLevel="1" x14ac:dyDescent="0.2">
      <c r="A402" s="163" t="s">
        <v>1656</v>
      </c>
      <c r="C402" s="251"/>
      <c r="E402" s="156"/>
      <c r="F402" s="156"/>
    </row>
    <row r="403" spans="1:7" hidden="1" outlineLevel="1" x14ac:dyDescent="0.2">
      <c r="A403" s="163" t="s">
        <v>1657</v>
      </c>
      <c r="C403" s="251"/>
      <c r="E403" s="156"/>
      <c r="F403" s="156"/>
    </row>
    <row r="404" spans="1:7" hidden="1" outlineLevel="1" x14ac:dyDescent="0.2">
      <c r="A404" s="163" t="s">
        <v>1658</v>
      </c>
      <c r="C404" s="251"/>
      <c r="E404" s="156"/>
      <c r="F404" s="156"/>
    </row>
    <row r="405" spans="1:7" hidden="1" outlineLevel="1" x14ac:dyDescent="0.2">
      <c r="A405" s="163" t="s">
        <v>1659</v>
      </c>
      <c r="C405" s="251"/>
      <c r="E405" s="156"/>
      <c r="F405" s="156"/>
    </row>
    <row r="406" spans="1:7" hidden="1" outlineLevel="1" x14ac:dyDescent="0.2">
      <c r="A406" s="163" t="s">
        <v>1660</v>
      </c>
      <c r="C406" s="251"/>
      <c r="E406" s="156"/>
      <c r="F406" s="156"/>
    </row>
    <row r="407" spans="1:7" hidden="1" outlineLevel="1" x14ac:dyDescent="0.2">
      <c r="A407" s="163" t="s">
        <v>1661</v>
      </c>
      <c r="C407" s="251"/>
      <c r="E407" s="156"/>
      <c r="F407" s="156"/>
    </row>
    <row r="408" spans="1:7" hidden="1" outlineLevel="1" x14ac:dyDescent="0.2">
      <c r="A408" s="163" t="s">
        <v>1662</v>
      </c>
      <c r="C408" s="251"/>
      <c r="E408" s="156"/>
      <c r="F408" s="156"/>
    </row>
    <row r="409" spans="1:7" hidden="1" outlineLevel="1" x14ac:dyDescent="0.2">
      <c r="A409" s="163" t="s">
        <v>1663</v>
      </c>
      <c r="C409" s="251"/>
      <c r="E409" s="156"/>
      <c r="F409" s="156"/>
    </row>
    <row r="410" spans="1:7" hidden="1" outlineLevel="1" x14ac:dyDescent="0.2">
      <c r="A410" s="163" t="s">
        <v>1664</v>
      </c>
      <c r="C410" s="251"/>
      <c r="E410" s="156"/>
      <c r="F410" s="156"/>
    </row>
    <row r="411" spans="1:7" ht="18.75" collapsed="1" x14ac:dyDescent="0.2">
      <c r="A411" s="242"/>
      <c r="B411" s="243" t="s">
        <v>1665</v>
      </c>
      <c r="C411" s="242"/>
      <c r="D411" s="242"/>
      <c r="E411" s="242"/>
      <c r="F411" s="244"/>
      <c r="G411" s="244"/>
    </row>
    <row r="412" spans="1:7" x14ac:dyDescent="0.2">
      <c r="A412" s="180"/>
      <c r="B412" s="180" t="s">
        <v>1666</v>
      </c>
      <c r="C412" s="180" t="s">
        <v>642</v>
      </c>
      <c r="D412" s="180" t="s">
        <v>643</v>
      </c>
      <c r="E412" s="180"/>
      <c r="F412" s="180" t="s">
        <v>464</v>
      </c>
      <c r="G412" s="180" t="s">
        <v>644</v>
      </c>
    </row>
    <row r="413" spans="1:7" x14ac:dyDescent="0.2">
      <c r="A413" s="163" t="s">
        <v>1667</v>
      </c>
      <c r="B413" s="163" t="s">
        <v>646</v>
      </c>
      <c r="C413" s="184" t="s">
        <v>1668</v>
      </c>
      <c r="D413" s="174"/>
      <c r="E413" s="174"/>
      <c r="F413" s="201"/>
      <c r="G413" s="201"/>
    </row>
    <row r="414" spans="1:7" x14ac:dyDescent="0.2">
      <c r="A414" s="174"/>
      <c r="D414" s="174"/>
      <c r="E414" s="174"/>
      <c r="F414" s="201"/>
      <c r="G414" s="201"/>
    </row>
    <row r="415" spans="1:7" x14ac:dyDescent="0.2">
      <c r="B415" s="163" t="s">
        <v>647</v>
      </c>
      <c r="D415" s="174"/>
      <c r="E415" s="174"/>
      <c r="F415" s="201"/>
      <c r="G415" s="201"/>
    </row>
    <row r="416" spans="1:7" x14ac:dyDescent="0.2">
      <c r="A416" s="163" t="s">
        <v>1669</v>
      </c>
      <c r="B416" s="178" t="s">
        <v>581</v>
      </c>
      <c r="C416" s="184" t="s">
        <v>1668</v>
      </c>
      <c r="D416" s="246" t="s">
        <v>1668</v>
      </c>
      <c r="E416" s="174"/>
      <c r="F416" s="191" t="str">
        <f t="shared" ref="F416:F439" si="24">IF($C$440=0,"",IF(C416="[for completion]","",C416/$C$440))</f>
        <v/>
      </c>
      <c r="G416" s="191" t="str">
        <f t="shared" ref="G416:G439" si="25">IF($D$440=0,"",IF(D416="[for completion]","",D416/$D$440))</f>
        <v/>
      </c>
    </row>
    <row r="417" spans="1:7" x14ac:dyDescent="0.2">
      <c r="A417" s="163" t="s">
        <v>1670</v>
      </c>
      <c r="B417" s="178" t="s">
        <v>581</v>
      </c>
      <c r="C417" s="184" t="s">
        <v>1668</v>
      </c>
      <c r="D417" s="246" t="s">
        <v>1668</v>
      </c>
      <c r="E417" s="174"/>
      <c r="F417" s="191" t="str">
        <f t="shared" si="24"/>
        <v/>
      </c>
      <c r="G417" s="191" t="str">
        <f t="shared" si="25"/>
        <v/>
      </c>
    </row>
    <row r="418" spans="1:7" x14ac:dyDescent="0.2">
      <c r="A418" s="163" t="s">
        <v>1671</v>
      </c>
      <c r="B418" s="178" t="s">
        <v>581</v>
      </c>
      <c r="C418" s="184" t="s">
        <v>1668</v>
      </c>
      <c r="D418" s="246" t="s">
        <v>1668</v>
      </c>
      <c r="E418" s="174"/>
      <c r="F418" s="191" t="str">
        <f t="shared" si="24"/>
        <v/>
      </c>
      <c r="G418" s="191" t="str">
        <f t="shared" si="25"/>
        <v/>
      </c>
    </row>
    <row r="419" spans="1:7" x14ac:dyDescent="0.2">
      <c r="A419" s="163" t="s">
        <v>1672</v>
      </c>
      <c r="B419" s="178" t="s">
        <v>581</v>
      </c>
      <c r="C419" s="184" t="s">
        <v>1668</v>
      </c>
      <c r="D419" s="246" t="s">
        <v>1668</v>
      </c>
      <c r="E419" s="174"/>
      <c r="F419" s="191" t="str">
        <f t="shared" si="24"/>
        <v/>
      </c>
      <c r="G419" s="191" t="str">
        <f t="shared" si="25"/>
        <v/>
      </c>
    </row>
    <row r="420" spans="1:7" x14ac:dyDescent="0.2">
      <c r="A420" s="163" t="s">
        <v>1673</v>
      </c>
      <c r="B420" s="178" t="s">
        <v>581</v>
      </c>
      <c r="C420" s="184" t="s">
        <v>1668</v>
      </c>
      <c r="D420" s="246" t="s">
        <v>1668</v>
      </c>
      <c r="E420" s="174"/>
      <c r="F420" s="191" t="str">
        <f t="shared" si="24"/>
        <v/>
      </c>
      <c r="G420" s="191" t="str">
        <f t="shared" si="25"/>
        <v/>
      </c>
    </row>
    <row r="421" spans="1:7" x14ac:dyDescent="0.2">
      <c r="A421" s="163" t="s">
        <v>1674</v>
      </c>
      <c r="B421" s="178" t="s">
        <v>581</v>
      </c>
      <c r="C421" s="184" t="s">
        <v>1668</v>
      </c>
      <c r="D421" s="246" t="s">
        <v>1668</v>
      </c>
      <c r="E421" s="174"/>
      <c r="F421" s="191" t="str">
        <f t="shared" si="24"/>
        <v/>
      </c>
      <c r="G421" s="191" t="str">
        <f t="shared" si="25"/>
        <v/>
      </c>
    </row>
    <row r="422" spans="1:7" x14ac:dyDescent="0.2">
      <c r="A422" s="163" t="s">
        <v>1675</v>
      </c>
      <c r="B422" s="178" t="s">
        <v>581</v>
      </c>
      <c r="C422" s="184" t="s">
        <v>1668</v>
      </c>
      <c r="D422" s="246" t="s">
        <v>1668</v>
      </c>
      <c r="E422" s="174"/>
      <c r="F422" s="191" t="str">
        <f t="shared" si="24"/>
        <v/>
      </c>
      <c r="G422" s="191" t="str">
        <f t="shared" si="25"/>
        <v/>
      </c>
    </row>
    <row r="423" spans="1:7" x14ac:dyDescent="0.2">
      <c r="A423" s="163" t="s">
        <v>1676</v>
      </c>
      <c r="B423" s="178" t="s">
        <v>581</v>
      </c>
      <c r="C423" s="184" t="s">
        <v>1668</v>
      </c>
      <c r="D423" s="246" t="s">
        <v>1668</v>
      </c>
      <c r="E423" s="174"/>
      <c r="F423" s="191" t="str">
        <f t="shared" si="24"/>
        <v/>
      </c>
      <c r="G423" s="191" t="str">
        <f t="shared" si="25"/>
        <v/>
      </c>
    </row>
    <row r="424" spans="1:7" x14ac:dyDescent="0.2">
      <c r="A424" s="163" t="s">
        <v>1677</v>
      </c>
      <c r="B424" s="178" t="s">
        <v>581</v>
      </c>
      <c r="C424" s="184" t="s">
        <v>1668</v>
      </c>
      <c r="D424" s="246" t="s">
        <v>1668</v>
      </c>
      <c r="E424" s="174"/>
      <c r="F424" s="191" t="str">
        <f t="shared" si="24"/>
        <v/>
      </c>
      <c r="G424" s="191" t="str">
        <f t="shared" si="25"/>
        <v/>
      </c>
    </row>
    <row r="425" spans="1:7" x14ac:dyDescent="0.2">
      <c r="A425" s="163" t="s">
        <v>1678</v>
      </c>
      <c r="B425" s="178" t="s">
        <v>581</v>
      </c>
      <c r="C425" s="184" t="s">
        <v>1668</v>
      </c>
      <c r="D425" s="246" t="s">
        <v>1668</v>
      </c>
      <c r="E425" s="178"/>
      <c r="F425" s="191" t="str">
        <f t="shared" si="24"/>
        <v/>
      </c>
      <c r="G425" s="191" t="str">
        <f t="shared" si="25"/>
        <v/>
      </c>
    </row>
    <row r="426" spans="1:7" x14ac:dyDescent="0.2">
      <c r="A426" s="163" t="s">
        <v>1679</v>
      </c>
      <c r="B426" s="178" t="s">
        <v>581</v>
      </c>
      <c r="C426" s="184" t="s">
        <v>1668</v>
      </c>
      <c r="D426" s="246" t="s">
        <v>1668</v>
      </c>
      <c r="E426" s="178"/>
      <c r="F426" s="191" t="str">
        <f t="shared" si="24"/>
        <v/>
      </c>
      <c r="G426" s="191" t="str">
        <f t="shared" si="25"/>
        <v/>
      </c>
    </row>
    <row r="427" spans="1:7" x14ac:dyDescent="0.2">
      <c r="A427" s="163" t="s">
        <v>1680</v>
      </c>
      <c r="B427" s="178" t="s">
        <v>581</v>
      </c>
      <c r="C427" s="184" t="s">
        <v>1668</v>
      </c>
      <c r="D427" s="246" t="s">
        <v>1668</v>
      </c>
      <c r="E427" s="178"/>
      <c r="F427" s="191" t="str">
        <f t="shared" si="24"/>
        <v/>
      </c>
      <c r="G427" s="191" t="str">
        <f t="shared" si="25"/>
        <v/>
      </c>
    </row>
    <row r="428" spans="1:7" x14ac:dyDescent="0.2">
      <c r="A428" s="163" t="s">
        <v>1681</v>
      </c>
      <c r="B428" s="178" t="s">
        <v>581</v>
      </c>
      <c r="C428" s="184" t="s">
        <v>1668</v>
      </c>
      <c r="D428" s="246" t="s">
        <v>1668</v>
      </c>
      <c r="E428" s="178"/>
      <c r="F428" s="191" t="str">
        <f t="shared" si="24"/>
        <v/>
      </c>
      <c r="G428" s="191" t="str">
        <f t="shared" si="25"/>
        <v/>
      </c>
    </row>
    <row r="429" spans="1:7" x14ac:dyDescent="0.2">
      <c r="A429" s="163" t="s">
        <v>1682</v>
      </c>
      <c r="B429" s="178" t="s">
        <v>581</v>
      </c>
      <c r="C429" s="184" t="s">
        <v>1668</v>
      </c>
      <c r="D429" s="246" t="s">
        <v>1668</v>
      </c>
      <c r="E429" s="178"/>
      <c r="F429" s="191" t="str">
        <f t="shared" si="24"/>
        <v/>
      </c>
      <c r="G429" s="191" t="str">
        <f t="shared" si="25"/>
        <v/>
      </c>
    </row>
    <row r="430" spans="1:7" x14ac:dyDescent="0.2">
      <c r="A430" s="163" t="s">
        <v>1683</v>
      </c>
      <c r="B430" s="178" t="s">
        <v>581</v>
      </c>
      <c r="C430" s="184" t="s">
        <v>1668</v>
      </c>
      <c r="D430" s="246" t="s">
        <v>1668</v>
      </c>
      <c r="E430" s="178"/>
      <c r="F430" s="191" t="str">
        <f t="shared" si="24"/>
        <v/>
      </c>
      <c r="G430" s="191" t="str">
        <f t="shared" si="25"/>
        <v/>
      </c>
    </row>
    <row r="431" spans="1:7" x14ac:dyDescent="0.2">
      <c r="A431" s="163" t="s">
        <v>1684</v>
      </c>
      <c r="B431" s="178" t="s">
        <v>581</v>
      </c>
      <c r="C431" s="184" t="s">
        <v>1668</v>
      </c>
      <c r="D431" s="246" t="s">
        <v>1668</v>
      </c>
      <c r="F431" s="191" t="str">
        <f t="shared" si="24"/>
        <v/>
      </c>
      <c r="G431" s="191" t="str">
        <f t="shared" si="25"/>
        <v/>
      </c>
    </row>
    <row r="432" spans="1:7" x14ac:dyDescent="0.2">
      <c r="A432" s="163" t="s">
        <v>1685</v>
      </c>
      <c r="B432" s="178" t="s">
        <v>581</v>
      </c>
      <c r="C432" s="184" t="s">
        <v>1668</v>
      </c>
      <c r="D432" s="246" t="s">
        <v>1668</v>
      </c>
      <c r="E432" s="247"/>
      <c r="F432" s="191" t="str">
        <f t="shared" si="24"/>
        <v/>
      </c>
      <c r="G432" s="191" t="str">
        <f t="shared" si="25"/>
        <v/>
      </c>
    </row>
    <row r="433" spans="1:7" x14ac:dyDescent="0.2">
      <c r="A433" s="163" t="s">
        <v>1686</v>
      </c>
      <c r="B433" s="178" t="s">
        <v>581</v>
      </c>
      <c r="C433" s="184" t="s">
        <v>1668</v>
      </c>
      <c r="D433" s="246" t="s">
        <v>1668</v>
      </c>
      <c r="E433" s="247"/>
      <c r="F433" s="191" t="str">
        <f t="shared" si="24"/>
        <v/>
      </c>
      <c r="G433" s="191" t="str">
        <f t="shared" si="25"/>
        <v/>
      </c>
    </row>
    <row r="434" spans="1:7" x14ac:dyDescent="0.2">
      <c r="A434" s="163" t="s">
        <v>1687</v>
      </c>
      <c r="B434" s="178" t="s">
        <v>581</v>
      </c>
      <c r="C434" s="184" t="s">
        <v>1668</v>
      </c>
      <c r="D434" s="246" t="s">
        <v>1668</v>
      </c>
      <c r="E434" s="247"/>
      <c r="F434" s="191" t="str">
        <f t="shared" si="24"/>
        <v/>
      </c>
      <c r="G434" s="191" t="str">
        <f t="shared" si="25"/>
        <v/>
      </c>
    </row>
    <row r="435" spans="1:7" x14ac:dyDescent="0.2">
      <c r="A435" s="163" t="s">
        <v>1688</v>
      </c>
      <c r="B435" s="178" t="s">
        <v>581</v>
      </c>
      <c r="C435" s="184" t="s">
        <v>1668</v>
      </c>
      <c r="D435" s="246" t="s">
        <v>1668</v>
      </c>
      <c r="E435" s="247"/>
      <c r="F435" s="191" t="str">
        <f t="shared" si="24"/>
        <v/>
      </c>
      <c r="G435" s="191" t="str">
        <f t="shared" si="25"/>
        <v/>
      </c>
    </row>
    <row r="436" spans="1:7" x14ac:dyDescent="0.2">
      <c r="A436" s="163" t="s">
        <v>1689</v>
      </c>
      <c r="B436" s="178" t="s">
        <v>581</v>
      </c>
      <c r="C436" s="184" t="s">
        <v>1668</v>
      </c>
      <c r="D436" s="246" t="s">
        <v>1668</v>
      </c>
      <c r="E436" s="247"/>
      <c r="F436" s="191" t="str">
        <f t="shared" si="24"/>
        <v/>
      </c>
      <c r="G436" s="191" t="str">
        <f t="shared" si="25"/>
        <v/>
      </c>
    </row>
    <row r="437" spans="1:7" x14ac:dyDescent="0.2">
      <c r="A437" s="163" t="s">
        <v>1690</v>
      </c>
      <c r="B437" s="178" t="s">
        <v>581</v>
      </c>
      <c r="C437" s="184" t="s">
        <v>1668</v>
      </c>
      <c r="D437" s="246" t="s">
        <v>1668</v>
      </c>
      <c r="E437" s="247"/>
      <c r="F437" s="191" t="str">
        <f t="shared" si="24"/>
        <v/>
      </c>
      <c r="G437" s="191" t="str">
        <f t="shared" si="25"/>
        <v/>
      </c>
    </row>
    <row r="438" spans="1:7" x14ac:dyDescent="0.2">
      <c r="A438" s="163" t="s">
        <v>1691</v>
      </c>
      <c r="B438" s="178" t="s">
        <v>581</v>
      </c>
      <c r="C438" s="184" t="s">
        <v>1668</v>
      </c>
      <c r="D438" s="246" t="s">
        <v>1668</v>
      </c>
      <c r="E438" s="247"/>
      <c r="F438" s="191" t="str">
        <f t="shared" si="24"/>
        <v/>
      </c>
      <c r="G438" s="191" t="str">
        <f t="shared" si="25"/>
        <v/>
      </c>
    </row>
    <row r="439" spans="1:7" x14ac:dyDescent="0.2">
      <c r="A439" s="163" t="s">
        <v>1692</v>
      </c>
      <c r="B439" s="178" t="s">
        <v>581</v>
      </c>
      <c r="C439" s="184" t="s">
        <v>1668</v>
      </c>
      <c r="D439" s="246" t="s">
        <v>1668</v>
      </c>
      <c r="E439" s="247"/>
      <c r="F439" s="191" t="str">
        <f t="shared" si="24"/>
        <v/>
      </c>
      <c r="G439" s="191" t="str">
        <f t="shared" si="25"/>
        <v/>
      </c>
    </row>
    <row r="440" spans="1:7" x14ac:dyDescent="0.2">
      <c r="A440" s="163" t="s">
        <v>1693</v>
      </c>
      <c r="B440" s="178" t="s">
        <v>67</v>
      </c>
      <c r="C440" s="194">
        <f>SUM(C416:C439)</f>
        <v>0</v>
      </c>
      <c r="D440" s="190">
        <f>SUM(D416:D439)</f>
        <v>0</v>
      </c>
      <c r="E440" s="247"/>
      <c r="F440" s="248">
        <f>SUM(F416:F439)</f>
        <v>0</v>
      </c>
      <c r="G440" s="248">
        <f>SUM(G416:G439)</f>
        <v>0</v>
      </c>
    </row>
    <row r="441" spans="1:7" x14ac:dyDescent="0.2">
      <c r="A441" s="180"/>
      <c r="B441" s="180" t="s">
        <v>1694</v>
      </c>
      <c r="C441" s="180" t="s">
        <v>642</v>
      </c>
      <c r="D441" s="180" t="s">
        <v>643</v>
      </c>
      <c r="E441" s="180"/>
      <c r="F441" s="180" t="s">
        <v>464</v>
      </c>
      <c r="G441" s="180" t="s">
        <v>644</v>
      </c>
    </row>
    <row r="442" spans="1:7" x14ac:dyDescent="0.2">
      <c r="A442" s="163" t="s">
        <v>1695</v>
      </c>
      <c r="B442" s="163" t="s">
        <v>680</v>
      </c>
      <c r="C442" s="233" t="s">
        <v>1668</v>
      </c>
      <c r="G442" s="163"/>
    </row>
    <row r="443" spans="1:7" x14ac:dyDescent="0.2">
      <c r="G443" s="163"/>
    </row>
    <row r="444" spans="1:7" x14ac:dyDescent="0.2">
      <c r="B444" s="178" t="s">
        <v>681</v>
      </c>
      <c r="G444" s="163"/>
    </row>
    <row r="445" spans="1:7" x14ac:dyDescent="0.2">
      <c r="A445" s="163" t="s">
        <v>1696</v>
      </c>
      <c r="B445" s="163" t="s">
        <v>683</v>
      </c>
      <c r="C445" s="184" t="s">
        <v>1668</v>
      </c>
      <c r="D445" s="246" t="s">
        <v>1668</v>
      </c>
      <c r="F445" s="191" t="str">
        <f>IF($C$453=0,"",IF(C445="[for completion]","",C445/$C$453))</f>
        <v/>
      </c>
      <c r="G445" s="191" t="str">
        <f>IF($D$453=0,"",IF(D445="[for completion]","",D445/$D$453))</f>
        <v/>
      </c>
    </row>
    <row r="446" spans="1:7" x14ac:dyDescent="0.2">
      <c r="A446" s="163" t="s">
        <v>1697</v>
      </c>
      <c r="B446" s="163" t="s">
        <v>685</v>
      </c>
      <c r="C446" s="184" t="s">
        <v>1668</v>
      </c>
      <c r="D446" s="246" t="s">
        <v>1668</v>
      </c>
      <c r="F446" s="191" t="str">
        <f t="shared" ref="F446:F459" si="26">IF($C$453=0,"",IF(C446="[for completion]","",C446/$C$453))</f>
        <v/>
      </c>
      <c r="G446" s="191" t="str">
        <f t="shared" ref="G446:G459" si="27">IF($D$453=0,"",IF(D446="[for completion]","",D446/$D$453))</f>
        <v/>
      </c>
    </row>
    <row r="447" spans="1:7" x14ac:dyDescent="0.2">
      <c r="A447" s="163" t="s">
        <v>1698</v>
      </c>
      <c r="B447" s="163" t="s">
        <v>687</v>
      </c>
      <c r="C447" s="184" t="s">
        <v>1668</v>
      </c>
      <c r="D447" s="246" t="s">
        <v>1668</v>
      </c>
      <c r="F447" s="191" t="str">
        <f t="shared" si="26"/>
        <v/>
      </c>
      <c r="G447" s="191" t="str">
        <f t="shared" si="27"/>
        <v/>
      </c>
    </row>
    <row r="448" spans="1:7" x14ac:dyDescent="0.2">
      <c r="A448" s="163" t="s">
        <v>1699</v>
      </c>
      <c r="B448" s="163" t="s">
        <v>689</v>
      </c>
      <c r="C448" s="184" t="s">
        <v>1668</v>
      </c>
      <c r="D448" s="246" t="s">
        <v>1668</v>
      </c>
      <c r="F448" s="191" t="str">
        <f t="shared" si="26"/>
        <v/>
      </c>
      <c r="G448" s="191" t="str">
        <f t="shared" si="27"/>
        <v/>
      </c>
    </row>
    <row r="449" spans="1:7" x14ac:dyDescent="0.2">
      <c r="A449" s="163" t="s">
        <v>1700</v>
      </c>
      <c r="B449" s="163" t="s">
        <v>691</v>
      </c>
      <c r="C449" s="184" t="s">
        <v>1668</v>
      </c>
      <c r="D449" s="246" t="s">
        <v>1668</v>
      </c>
      <c r="F449" s="191" t="str">
        <f t="shared" si="26"/>
        <v/>
      </c>
      <c r="G449" s="191" t="str">
        <f t="shared" si="27"/>
        <v/>
      </c>
    </row>
    <row r="450" spans="1:7" x14ac:dyDescent="0.2">
      <c r="A450" s="163" t="s">
        <v>1701</v>
      </c>
      <c r="B450" s="163" t="s">
        <v>693</v>
      </c>
      <c r="C450" s="184" t="s">
        <v>1668</v>
      </c>
      <c r="D450" s="246" t="s">
        <v>1668</v>
      </c>
      <c r="F450" s="191" t="str">
        <f t="shared" si="26"/>
        <v/>
      </c>
      <c r="G450" s="191" t="str">
        <f t="shared" si="27"/>
        <v/>
      </c>
    </row>
    <row r="451" spans="1:7" x14ac:dyDescent="0.2">
      <c r="A451" s="163" t="s">
        <v>1702</v>
      </c>
      <c r="B451" s="163" t="s">
        <v>695</v>
      </c>
      <c r="C451" s="184" t="s">
        <v>1668</v>
      </c>
      <c r="D451" s="246" t="s">
        <v>1668</v>
      </c>
      <c r="F451" s="191" t="str">
        <f t="shared" si="26"/>
        <v/>
      </c>
      <c r="G451" s="191" t="str">
        <f t="shared" si="27"/>
        <v/>
      </c>
    </row>
    <row r="452" spans="1:7" x14ac:dyDescent="0.2">
      <c r="A452" s="163" t="s">
        <v>1703</v>
      </c>
      <c r="B452" s="163" t="s">
        <v>697</v>
      </c>
      <c r="C452" s="184" t="s">
        <v>1668</v>
      </c>
      <c r="D452" s="246" t="s">
        <v>1668</v>
      </c>
      <c r="F452" s="191" t="str">
        <f t="shared" si="26"/>
        <v/>
      </c>
      <c r="G452" s="191" t="str">
        <f t="shared" si="27"/>
        <v/>
      </c>
    </row>
    <row r="453" spans="1:7" x14ac:dyDescent="0.2">
      <c r="A453" s="163" t="s">
        <v>1704</v>
      </c>
      <c r="B453" s="193" t="s">
        <v>67</v>
      </c>
      <c r="C453" s="184">
        <f>SUM(C445:C452)</f>
        <v>0</v>
      </c>
      <c r="D453" s="246">
        <f>SUM(D445:D452)</f>
        <v>0</v>
      </c>
      <c r="F453" s="233">
        <f>SUM(F445:F452)</f>
        <v>0</v>
      </c>
      <c r="G453" s="233">
        <f>SUM(G445:G452)</f>
        <v>0</v>
      </c>
    </row>
    <row r="454" spans="1:7" x14ac:dyDescent="0.2">
      <c r="A454" s="163" t="s">
        <v>1705</v>
      </c>
      <c r="B454" s="196" t="s">
        <v>700</v>
      </c>
      <c r="C454" s="184"/>
      <c r="D454" s="246"/>
      <c r="F454" s="191" t="str">
        <f t="shared" si="26"/>
        <v/>
      </c>
      <c r="G454" s="191" t="str">
        <f t="shared" si="27"/>
        <v/>
      </c>
    </row>
    <row r="455" spans="1:7" x14ac:dyDescent="0.2">
      <c r="A455" s="163" t="s">
        <v>1706</v>
      </c>
      <c r="B455" s="196" t="s">
        <v>702</v>
      </c>
      <c r="C455" s="184"/>
      <c r="D455" s="246"/>
      <c r="F455" s="191" t="str">
        <f t="shared" si="26"/>
        <v/>
      </c>
      <c r="G455" s="191" t="str">
        <f t="shared" si="27"/>
        <v/>
      </c>
    </row>
    <row r="456" spans="1:7" x14ac:dyDescent="0.2">
      <c r="A456" s="163" t="s">
        <v>1707</v>
      </c>
      <c r="B456" s="196" t="s">
        <v>704</v>
      </c>
      <c r="C456" s="184"/>
      <c r="D456" s="246"/>
      <c r="F456" s="191" t="str">
        <f t="shared" si="26"/>
        <v/>
      </c>
      <c r="G456" s="191" t="str">
        <f t="shared" si="27"/>
        <v/>
      </c>
    </row>
    <row r="457" spans="1:7" x14ac:dyDescent="0.2">
      <c r="A457" s="163" t="s">
        <v>1708</v>
      </c>
      <c r="B457" s="196" t="s">
        <v>706</v>
      </c>
      <c r="C457" s="184"/>
      <c r="D457" s="246"/>
      <c r="F457" s="191" t="str">
        <f t="shared" si="26"/>
        <v/>
      </c>
      <c r="G457" s="191" t="str">
        <f t="shared" si="27"/>
        <v/>
      </c>
    </row>
    <row r="458" spans="1:7" x14ac:dyDescent="0.2">
      <c r="A458" s="163" t="s">
        <v>1709</v>
      </c>
      <c r="B458" s="196" t="s">
        <v>708</v>
      </c>
      <c r="C458" s="184"/>
      <c r="D458" s="246"/>
      <c r="F458" s="191" t="str">
        <f t="shared" si="26"/>
        <v/>
      </c>
      <c r="G458" s="191" t="str">
        <f t="shared" si="27"/>
        <v/>
      </c>
    </row>
    <row r="459" spans="1:7" x14ac:dyDescent="0.2">
      <c r="A459" s="163" t="s">
        <v>1710</v>
      </c>
      <c r="B459" s="196" t="s">
        <v>710</v>
      </c>
      <c r="C459" s="184"/>
      <c r="D459" s="246"/>
      <c r="F459" s="191" t="str">
        <f t="shared" si="26"/>
        <v/>
      </c>
      <c r="G459" s="191" t="str">
        <f t="shared" si="27"/>
        <v/>
      </c>
    </row>
    <row r="460" spans="1:7" x14ac:dyDescent="0.2">
      <c r="A460" s="163" t="s">
        <v>1711</v>
      </c>
      <c r="B460" s="196"/>
      <c r="F460" s="192"/>
      <c r="G460" s="192"/>
    </row>
    <row r="461" spans="1:7" x14ac:dyDescent="0.2">
      <c r="A461" s="163" t="s">
        <v>1712</v>
      </c>
      <c r="B461" s="196"/>
      <c r="F461" s="192"/>
      <c r="G461" s="192"/>
    </row>
    <row r="462" spans="1:7" x14ac:dyDescent="0.2">
      <c r="A462" s="163" t="s">
        <v>1713</v>
      </c>
      <c r="B462" s="196"/>
      <c r="F462" s="247"/>
      <c r="G462" s="247"/>
    </row>
    <row r="463" spans="1:7" x14ac:dyDescent="0.2">
      <c r="A463" s="180"/>
      <c r="B463" s="180" t="s">
        <v>1714</v>
      </c>
      <c r="C463" s="180" t="s">
        <v>642</v>
      </c>
      <c r="D463" s="180" t="s">
        <v>643</v>
      </c>
      <c r="E463" s="180"/>
      <c r="F463" s="180" t="s">
        <v>464</v>
      </c>
      <c r="G463" s="180" t="s">
        <v>644</v>
      </c>
    </row>
    <row r="464" spans="1:7" x14ac:dyDescent="0.2">
      <c r="A464" s="163" t="s">
        <v>1715</v>
      </c>
      <c r="B464" s="163" t="s">
        <v>680</v>
      </c>
      <c r="C464" s="233" t="s">
        <v>1716</v>
      </c>
      <c r="G464" s="163"/>
    </row>
    <row r="465" spans="1:7" x14ac:dyDescent="0.2">
      <c r="G465" s="163"/>
    </row>
    <row r="466" spans="1:7" x14ac:dyDescent="0.2">
      <c r="B466" s="178" t="s">
        <v>681</v>
      </c>
      <c r="G466" s="163"/>
    </row>
    <row r="467" spans="1:7" x14ac:dyDescent="0.2">
      <c r="A467" s="163" t="s">
        <v>1717</v>
      </c>
      <c r="B467" s="163" t="s">
        <v>683</v>
      </c>
      <c r="C467" s="184" t="s">
        <v>1716</v>
      </c>
      <c r="D467" s="246" t="s">
        <v>1716</v>
      </c>
      <c r="F467" s="191" t="str">
        <f>IF($C$475=0,"",IF(C467="[Mark as ND1 if not relevant]","",C467/$C$475))</f>
        <v/>
      </c>
      <c r="G467" s="191" t="str">
        <f>IF($D$475=0,"",IF(D467="[Mark as ND1 if not relevant]","",D467/$D$475))</f>
        <v/>
      </c>
    </row>
    <row r="468" spans="1:7" x14ac:dyDescent="0.2">
      <c r="A468" s="163" t="s">
        <v>1718</v>
      </c>
      <c r="B468" s="163" t="s">
        <v>685</v>
      </c>
      <c r="C468" s="184" t="s">
        <v>1716</v>
      </c>
      <c r="D468" s="246" t="s">
        <v>1716</v>
      </c>
      <c r="F468" s="191" t="str">
        <f t="shared" ref="F468:F474" si="28">IF($C$475=0,"",IF(C468="[Mark as ND1 if not relevant]","",C468/$C$475))</f>
        <v/>
      </c>
      <c r="G468" s="191" t="str">
        <f t="shared" ref="G468:G474" si="29">IF($D$475=0,"",IF(D468="[Mark as ND1 if not relevant]","",D468/$D$475))</f>
        <v/>
      </c>
    </row>
    <row r="469" spans="1:7" x14ac:dyDescent="0.2">
      <c r="A469" s="163" t="s">
        <v>1719</v>
      </c>
      <c r="B469" s="163" t="s">
        <v>687</v>
      </c>
      <c r="C469" s="184" t="s">
        <v>1716</v>
      </c>
      <c r="D469" s="246" t="s">
        <v>1716</v>
      </c>
      <c r="F469" s="191" t="str">
        <f t="shared" si="28"/>
        <v/>
      </c>
      <c r="G469" s="191" t="str">
        <f t="shared" si="29"/>
        <v/>
      </c>
    </row>
    <row r="470" spans="1:7" x14ac:dyDescent="0.2">
      <c r="A470" s="163" t="s">
        <v>1720</v>
      </c>
      <c r="B470" s="163" t="s">
        <v>689</v>
      </c>
      <c r="C470" s="184" t="s">
        <v>1716</v>
      </c>
      <c r="D470" s="246" t="s">
        <v>1716</v>
      </c>
      <c r="F470" s="191" t="str">
        <f t="shared" si="28"/>
        <v/>
      </c>
      <c r="G470" s="191" t="str">
        <f t="shared" si="29"/>
        <v/>
      </c>
    </row>
    <row r="471" spans="1:7" x14ac:dyDescent="0.2">
      <c r="A471" s="163" t="s">
        <v>1721</v>
      </c>
      <c r="B471" s="163" t="s">
        <v>691</v>
      </c>
      <c r="C471" s="184" t="s">
        <v>1716</v>
      </c>
      <c r="D471" s="246" t="s">
        <v>1716</v>
      </c>
      <c r="F471" s="191" t="str">
        <f t="shared" si="28"/>
        <v/>
      </c>
      <c r="G471" s="191" t="str">
        <f t="shared" si="29"/>
        <v/>
      </c>
    </row>
    <row r="472" spans="1:7" x14ac:dyDescent="0.2">
      <c r="A472" s="163" t="s">
        <v>1722</v>
      </c>
      <c r="B472" s="163" t="s">
        <v>693</v>
      </c>
      <c r="C472" s="184" t="s">
        <v>1716</v>
      </c>
      <c r="D472" s="246" t="s">
        <v>1716</v>
      </c>
      <c r="F472" s="191" t="str">
        <f t="shared" si="28"/>
        <v/>
      </c>
      <c r="G472" s="191" t="str">
        <f t="shared" si="29"/>
        <v/>
      </c>
    </row>
    <row r="473" spans="1:7" x14ac:dyDescent="0.2">
      <c r="A473" s="163" t="s">
        <v>1723</v>
      </c>
      <c r="B473" s="163" t="s">
        <v>695</v>
      </c>
      <c r="C473" s="184" t="s">
        <v>1716</v>
      </c>
      <c r="D473" s="246" t="s">
        <v>1716</v>
      </c>
      <c r="F473" s="191" t="str">
        <f t="shared" si="28"/>
        <v/>
      </c>
      <c r="G473" s="191" t="str">
        <f t="shared" si="29"/>
        <v/>
      </c>
    </row>
    <row r="474" spans="1:7" x14ac:dyDescent="0.2">
      <c r="A474" s="163" t="s">
        <v>1724</v>
      </c>
      <c r="B474" s="163" t="s">
        <v>697</v>
      </c>
      <c r="C474" s="184" t="s">
        <v>1716</v>
      </c>
      <c r="D474" s="246" t="s">
        <v>1716</v>
      </c>
      <c r="F474" s="191" t="str">
        <f t="shared" si="28"/>
        <v/>
      </c>
      <c r="G474" s="191" t="str">
        <f t="shared" si="29"/>
        <v/>
      </c>
    </row>
    <row r="475" spans="1:7" x14ac:dyDescent="0.2">
      <c r="A475" s="163" t="s">
        <v>1725</v>
      </c>
      <c r="B475" s="193" t="s">
        <v>67</v>
      </c>
      <c r="C475" s="184">
        <f>SUM(C467:C474)</f>
        <v>0</v>
      </c>
      <c r="D475" s="246">
        <f>SUM(D467:D474)</f>
        <v>0</v>
      </c>
      <c r="F475" s="233">
        <f>SUM(F467:F474)</f>
        <v>0</v>
      </c>
      <c r="G475" s="233">
        <f>SUM(G467:G474)</f>
        <v>0</v>
      </c>
    </row>
    <row r="476" spans="1:7" x14ac:dyDescent="0.2">
      <c r="A476" s="163" t="s">
        <v>1726</v>
      </c>
      <c r="B476" s="196" t="s">
        <v>700</v>
      </c>
      <c r="C476" s="184"/>
      <c r="D476" s="246"/>
      <c r="F476" s="191" t="str">
        <f t="shared" ref="F476:F481" si="30">IF($C$475=0,"",IF(C476="[for completion]","",C476/$C$475))</f>
        <v/>
      </c>
      <c r="G476" s="191" t="str">
        <f t="shared" ref="G476:G481" si="31">IF($D$475=0,"",IF(D476="[for completion]","",D476/$D$475))</f>
        <v/>
      </c>
    </row>
    <row r="477" spans="1:7" x14ac:dyDescent="0.2">
      <c r="A477" s="163" t="s">
        <v>1727</v>
      </c>
      <c r="B477" s="196" t="s">
        <v>702</v>
      </c>
      <c r="C477" s="184"/>
      <c r="D477" s="246"/>
      <c r="F477" s="191" t="str">
        <f t="shared" si="30"/>
        <v/>
      </c>
      <c r="G477" s="191" t="str">
        <f t="shared" si="31"/>
        <v/>
      </c>
    </row>
    <row r="478" spans="1:7" x14ac:dyDescent="0.2">
      <c r="A478" s="163" t="s">
        <v>1728</v>
      </c>
      <c r="B478" s="196" t="s">
        <v>704</v>
      </c>
      <c r="C478" s="184"/>
      <c r="D478" s="246"/>
      <c r="F478" s="191" t="str">
        <f t="shared" si="30"/>
        <v/>
      </c>
      <c r="G478" s="191" t="str">
        <f t="shared" si="31"/>
        <v/>
      </c>
    </row>
    <row r="479" spans="1:7" x14ac:dyDescent="0.2">
      <c r="A479" s="163" t="s">
        <v>1729</v>
      </c>
      <c r="B479" s="196" t="s">
        <v>706</v>
      </c>
      <c r="C479" s="184"/>
      <c r="D479" s="246"/>
      <c r="F479" s="191" t="str">
        <f t="shared" si="30"/>
        <v/>
      </c>
      <c r="G479" s="191" t="str">
        <f t="shared" si="31"/>
        <v/>
      </c>
    </row>
    <row r="480" spans="1:7" x14ac:dyDescent="0.2">
      <c r="A480" s="163" t="s">
        <v>1730</v>
      </c>
      <c r="B480" s="196" t="s">
        <v>708</v>
      </c>
      <c r="C480" s="184"/>
      <c r="D480" s="246"/>
      <c r="F480" s="191" t="str">
        <f t="shared" si="30"/>
        <v/>
      </c>
      <c r="G480" s="191" t="str">
        <f t="shared" si="31"/>
        <v/>
      </c>
    </row>
    <row r="481" spans="1:7" x14ac:dyDescent="0.2">
      <c r="A481" s="163" t="s">
        <v>1731</v>
      </c>
      <c r="B481" s="196" t="s">
        <v>710</v>
      </c>
      <c r="C481" s="184"/>
      <c r="D481" s="246"/>
      <c r="F481" s="191" t="str">
        <f t="shared" si="30"/>
        <v/>
      </c>
      <c r="G481" s="191" t="str">
        <f t="shared" si="31"/>
        <v/>
      </c>
    </row>
    <row r="482" spans="1:7" x14ac:dyDescent="0.2">
      <c r="A482" s="163" t="s">
        <v>1732</v>
      </c>
      <c r="B482" s="196"/>
      <c r="F482" s="191"/>
      <c r="G482" s="191"/>
    </row>
    <row r="483" spans="1:7" x14ac:dyDescent="0.2">
      <c r="A483" s="163" t="s">
        <v>1733</v>
      </c>
      <c r="B483" s="196"/>
      <c r="F483" s="191"/>
      <c r="G483" s="191"/>
    </row>
    <row r="484" spans="1:7" x14ac:dyDescent="0.2">
      <c r="A484" s="163" t="s">
        <v>1734</v>
      </c>
      <c r="B484" s="196"/>
      <c r="F484" s="191"/>
      <c r="G484" s="233"/>
    </row>
    <row r="485" spans="1:7" x14ac:dyDescent="0.2">
      <c r="A485" s="180"/>
      <c r="B485" s="180" t="s">
        <v>1735</v>
      </c>
      <c r="C485" s="180" t="s">
        <v>771</v>
      </c>
      <c r="D485" s="180"/>
      <c r="E485" s="180"/>
      <c r="F485" s="180"/>
      <c r="G485" s="183"/>
    </row>
    <row r="486" spans="1:7" x14ac:dyDescent="0.2">
      <c r="A486" s="163" t="s">
        <v>1736</v>
      </c>
      <c r="B486" s="178" t="s">
        <v>772</v>
      </c>
      <c r="C486" s="233" t="s">
        <v>1668</v>
      </c>
      <c r="G486" s="163"/>
    </row>
    <row r="487" spans="1:7" x14ac:dyDescent="0.2">
      <c r="A487" s="163" t="s">
        <v>1737</v>
      </c>
      <c r="B487" s="178" t="s">
        <v>773</v>
      </c>
      <c r="C487" s="233" t="s">
        <v>1668</v>
      </c>
      <c r="G487" s="163"/>
    </row>
    <row r="488" spans="1:7" x14ac:dyDescent="0.2">
      <c r="A488" s="163" t="s">
        <v>1738</v>
      </c>
      <c r="B488" s="178" t="s">
        <v>774</v>
      </c>
      <c r="C488" s="233" t="s">
        <v>1668</v>
      </c>
      <c r="G488" s="163"/>
    </row>
    <row r="489" spans="1:7" x14ac:dyDescent="0.2">
      <c r="A489" s="163" t="s">
        <v>1739</v>
      </c>
      <c r="B489" s="178" t="s">
        <v>775</v>
      </c>
      <c r="C489" s="233" t="s">
        <v>1668</v>
      </c>
      <c r="G489" s="163"/>
    </row>
    <row r="490" spans="1:7" x14ac:dyDescent="0.2">
      <c r="A490" s="163" t="s">
        <v>1740</v>
      </c>
      <c r="B490" s="178" t="s">
        <v>776</v>
      </c>
      <c r="C490" s="233" t="s">
        <v>1668</v>
      </c>
      <c r="G490" s="163"/>
    </row>
    <row r="491" spans="1:7" x14ac:dyDescent="0.2">
      <c r="A491" s="163" t="s">
        <v>1741</v>
      </c>
      <c r="B491" s="178" t="s">
        <v>777</v>
      </c>
      <c r="C491" s="233" t="s">
        <v>1668</v>
      </c>
      <c r="G491" s="163"/>
    </row>
    <row r="492" spans="1:7" x14ac:dyDescent="0.2">
      <c r="A492" s="163" t="s">
        <v>1742</v>
      </c>
      <c r="B492" s="178" t="s">
        <v>778</v>
      </c>
      <c r="C492" s="233" t="s">
        <v>1668</v>
      </c>
      <c r="G492" s="163"/>
    </row>
    <row r="493" spans="1:7" x14ac:dyDescent="0.2">
      <c r="A493" s="163" t="s">
        <v>1743</v>
      </c>
      <c r="B493" s="178" t="s">
        <v>1744</v>
      </c>
      <c r="C493" s="233" t="s">
        <v>1668</v>
      </c>
      <c r="G493" s="163"/>
    </row>
    <row r="494" spans="1:7" x14ac:dyDescent="0.2">
      <c r="A494" s="163" t="s">
        <v>1745</v>
      </c>
      <c r="B494" s="178" t="s">
        <v>1746</v>
      </c>
      <c r="C494" s="233" t="s">
        <v>1668</v>
      </c>
      <c r="G494" s="163"/>
    </row>
    <row r="495" spans="1:7" x14ac:dyDescent="0.2">
      <c r="A495" s="163" t="s">
        <v>1747</v>
      </c>
      <c r="B495" s="178" t="s">
        <v>1748</v>
      </c>
      <c r="C495" s="233" t="s">
        <v>1668</v>
      </c>
      <c r="G495" s="163"/>
    </row>
    <row r="496" spans="1:7" x14ac:dyDescent="0.2">
      <c r="A496" s="163" t="s">
        <v>1749</v>
      </c>
      <c r="B496" s="178" t="s">
        <v>779</v>
      </c>
      <c r="C496" s="233" t="s">
        <v>1668</v>
      </c>
      <c r="G496" s="163"/>
    </row>
    <row r="497" spans="1:7" x14ac:dyDescent="0.2">
      <c r="A497" s="163" t="s">
        <v>1750</v>
      </c>
      <c r="B497" s="178" t="s">
        <v>780</v>
      </c>
      <c r="C497" s="233" t="s">
        <v>1668</v>
      </c>
      <c r="G497" s="163"/>
    </row>
    <row r="498" spans="1:7" x14ac:dyDescent="0.2">
      <c r="A498" s="163" t="s">
        <v>1751</v>
      </c>
      <c r="B498" s="178" t="s">
        <v>65</v>
      </c>
      <c r="C498" s="233" t="s">
        <v>1668</v>
      </c>
      <c r="G498" s="163"/>
    </row>
    <row r="499" spans="1:7" x14ac:dyDescent="0.2">
      <c r="A499" s="163" t="s">
        <v>1752</v>
      </c>
      <c r="B499" s="196" t="s">
        <v>1753</v>
      </c>
      <c r="C499" s="233"/>
      <c r="G499" s="163"/>
    </row>
    <row r="500" spans="1:7" x14ac:dyDescent="0.2">
      <c r="A500" s="163" t="s">
        <v>1754</v>
      </c>
      <c r="B500" s="196" t="s">
        <v>171</v>
      </c>
      <c r="C500" s="233"/>
      <c r="G500" s="163"/>
    </row>
    <row r="501" spans="1:7" x14ac:dyDescent="0.2">
      <c r="A501" s="163" t="s">
        <v>1755</v>
      </c>
      <c r="B501" s="196" t="s">
        <v>171</v>
      </c>
      <c r="C501" s="233"/>
      <c r="G501" s="163"/>
    </row>
    <row r="502" spans="1:7" x14ac:dyDescent="0.2">
      <c r="A502" s="163" t="s">
        <v>1756</v>
      </c>
      <c r="B502" s="196" t="s">
        <v>171</v>
      </c>
      <c r="C502" s="233"/>
      <c r="G502" s="163"/>
    </row>
    <row r="503" spans="1:7" x14ac:dyDescent="0.2">
      <c r="A503" s="163" t="s">
        <v>1757</v>
      </c>
      <c r="B503" s="196" t="s">
        <v>171</v>
      </c>
      <c r="C503" s="233"/>
      <c r="G503" s="163"/>
    </row>
    <row r="504" spans="1:7" x14ac:dyDescent="0.2">
      <c r="A504" s="163" t="s">
        <v>1758</v>
      </c>
      <c r="B504" s="196" t="s">
        <v>171</v>
      </c>
      <c r="C504" s="233"/>
      <c r="G504" s="163"/>
    </row>
    <row r="505" spans="1:7" x14ac:dyDescent="0.2">
      <c r="A505" s="163" t="s">
        <v>1759</v>
      </c>
      <c r="B505" s="196" t="s">
        <v>171</v>
      </c>
      <c r="C505" s="233"/>
      <c r="G505" s="163"/>
    </row>
    <row r="506" spans="1:7" x14ac:dyDescent="0.2">
      <c r="A506" s="163" t="s">
        <v>1760</v>
      </c>
      <c r="B506" s="196" t="s">
        <v>171</v>
      </c>
      <c r="C506" s="233"/>
      <c r="G506" s="163"/>
    </row>
    <row r="507" spans="1:7" x14ac:dyDescent="0.2">
      <c r="A507" s="163" t="s">
        <v>1761</v>
      </c>
      <c r="B507" s="196" t="s">
        <v>171</v>
      </c>
      <c r="C507" s="233"/>
      <c r="G507" s="163"/>
    </row>
    <row r="508" spans="1:7" x14ac:dyDescent="0.2">
      <c r="A508" s="163" t="s">
        <v>1762</v>
      </c>
      <c r="B508" s="196" t="s">
        <v>171</v>
      </c>
      <c r="C508" s="233"/>
      <c r="G508" s="163"/>
    </row>
    <row r="509" spans="1:7" x14ac:dyDescent="0.2">
      <c r="A509" s="163" t="s">
        <v>1763</v>
      </c>
      <c r="B509" s="196" t="s">
        <v>171</v>
      </c>
      <c r="C509" s="233"/>
      <c r="G509" s="163"/>
    </row>
    <row r="510" spans="1:7" x14ac:dyDescent="0.2">
      <c r="A510" s="163" t="s">
        <v>1764</v>
      </c>
      <c r="B510" s="196" t="s">
        <v>171</v>
      </c>
      <c r="C510" s="233"/>
    </row>
    <row r="511" spans="1:7" x14ac:dyDescent="0.2">
      <c r="A511" s="163" t="s">
        <v>1765</v>
      </c>
      <c r="B511" s="196" t="s">
        <v>171</v>
      </c>
      <c r="C511" s="233"/>
    </row>
    <row r="512" spans="1:7" x14ac:dyDescent="0.2">
      <c r="A512" s="163" t="s">
        <v>1766</v>
      </c>
      <c r="B512" s="196" t="s">
        <v>171</v>
      </c>
      <c r="C512" s="233"/>
    </row>
    <row r="513" spans="1:7" x14ac:dyDescent="0.2">
      <c r="A513" s="210"/>
      <c r="B513" s="210" t="s">
        <v>1767</v>
      </c>
      <c r="C513" s="180" t="s">
        <v>53</v>
      </c>
      <c r="D513" s="180" t="s">
        <v>1768</v>
      </c>
      <c r="E513" s="180"/>
      <c r="F513" s="180" t="s">
        <v>464</v>
      </c>
      <c r="G513" s="180" t="s">
        <v>1769</v>
      </c>
    </row>
    <row r="514" spans="1:7" x14ac:dyDescent="0.2">
      <c r="A514" s="163" t="s">
        <v>1770</v>
      </c>
      <c r="B514" s="178" t="s">
        <v>581</v>
      </c>
      <c r="C514" s="184" t="s">
        <v>1668</v>
      </c>
      <c r="D514" s="246" t="s">
        <v>1668</v>
      </c>
      <c r="E514" s="166"/>
      <c r="F514" s="191" t="str">
        <f>IF($C$532=0,"",IF(C514="[for completion]","",IF(C514="","",C514/$C$532)))</f>
        <v/>
      </c>
      <c r="G514" s="191" t="str">
        <f>IF($D$532=0,"",IF(D514="[for completion]","",IF(D514="","",D514/$D$532)))</f>
        <v/>
      </c>
    </row>
    <row r="515" spans="1:7" x14ac:dyDescent="0.2">
      <c r="A515" s="163" t="s">
        <v>1771</v>
      </c>
      <c r="B515" s="178" t="s">
        <v>581</v>
      </c>
      <c r="C515" s="184" t="s">
        <v>1668</v>
      </c>
      <c r="D515" s="246" t="s">
        <v>1668</v>
      </c>
      <c r="E515" s="166"/>
      <c r="F515" s="191" t="str">
        <f t="shared" ref="F515:F531" si="32">IF($C$532=0,"",IF(C515="[for completion]","",IF(C515="","",C515/$C$532)))</f>
        <v/>
      </c>
      <c r="G515" s="191" t="str">
        <f t="shared" ref="G515:G531" si="33">IF($D$532=0,"",IF(D515="[for completion]","",IF(D515="","",D515/$D$532)))</f>
        <v/>
      </c>
    </row>
    <row r="516" spans="1:7" x14ac:dyDescent="0.2">
      <c r="A516" s="163" t="s">
        <v>1772</v>
      </c>
      <c r="B516" s="178" t="s">
        <v>581</v>
      </c>
      <c r="C516" s="184" t="s">
        <v>1668</v>
      </c>
      <c r="D516" s="246" t="s">
        <v>1668</v>
      </c>
      <c r="E516" s="166"/>
      <c r="F516" s="191" t="str">
        <f t="shared" si="32"/>
        <v/>
      </c>
      <c r="G516" s="191" t="str">
        <f t="shared" si="33"/>
        <v/>
      </c>
    </row>
    <row r="517" spans="1:7" x14ac:dyDescent="0.2">
      <c r="A517" s="163" t="s">
        <v>1773</v>
      </c>
      <c r="B517" s="178" t="s">
        <v>581</v>
      </c>
      <c r="C517" s="184" t="s">
        <v>1668</v>
      </c>
      <c r="D517" s="246" t="s">
        <v>1668</v>
      </c>
      <c r="E517" s="166"/>
      <c r="F517" s="191" t="str">
        <f t="shared" si="32"/>
        <v/>
      </c>
      <c r="G517" s="191" t="str">
        <f t="shared" si="33"/>
        <v/>
      </c>
    </row>
    <row r="518" spans="1:7" x14ac:dyDescent="0.2">
      <c r="A518" s="163" t="s">
        <v>1774</v>
      </c>
      <c r="B518" s="178" t="s">
        <v>581</v>
      </c>
      <c r="C518" s="184" t="s">
        <v>1668</v>
      </c>
      <c r="D518" s="246" t="s">
        <v>1668</v>
      </c>
      <c r="E518" s="166"/>
      <c r="F518" s="191" t="str">
        <f t="shared" si="32"/>
        <v/>
      </c>
      <c r="G518" s="191" t="str">
        <f t="shared" si="33"/>
        <v/>
      </c>
    </row>
    <row r="519" spans="1:7" x14ac:dyDescent="0.2">
      <c r="A519" s="163" t="s">
        <v>1775</v>
      </c>
      <c r="B519" s="178" t="s">
        <v>581</v>
      </c>
      <c r="C519" s="184" t="s">
        <v>1668</v>
      </c>
      <c r="D519" s="246" t="s">
        <v>1668</v>
      </c>
      <c r="E519" s="166"/>
      <c r="F519" s="191" t="str">
        <f t="shared" si="32"/>
        <v/>
      </c>
      <c r="G519" s="191" t="str">
        <f t="shared" si="33"/>
        <v/>
      </c>
    </row>
    <row r="520" spans="1:7" x14ac:dyDescent="0.2">
      <c r="A520" s="163" t="s">
        <v>1776</v>
      </c>
      <c r="B520" s="178" t="s">
        <v>581</v>
      </c>
      <c r="C520" s="184" t="s">
        <v>1668</v>
      </c>
      <c r="D520" s="246" t="s">
        <v>1668</v>
      </c>
      <c r="E520" s="166"/>
      <c r="F520" s="191" t="str">
        <f t="shared" si="32"/>
        <v/>
      </c>
      <c r="G520" s="191" t="str">
        <f t="shared" si="33"/>
        <v/>
      </c>
    </row>
    <row r="521" spans="1:7" x14ac:dyDescent="0.2">
      <c r="A521" s="163" t="s">
        <v>1777</v>
      </c>
      <c r="B521" s="178" t="s">
        <v>581</v>
      </c>
      <c r="C521" s="184" t="s">
        <v>1668</v>
      </c>
      <c r="D521" s="246" t="s">
        <v>1668</v>
      </c>
      <c r="E521" s="166"/>
      <c r="F521" s="191" t="str">
        <f t="shared" si="32"/>
        <v/>
      </c>
      <c r="G521" s="191" t="str">
        <f t="shared" si="33"/>
        <v/>
      </c>
    </row>
    <row r="522" spans="1:7" x14ac:dyDescent="0.2">
      <c r="A522" s="163" t="s">
        <v>1778</v>
      </c>
      <c r="B522" s="178" t="s">
        <v>581</v>
      </c>
      <c r="C522" s="184" t="s">
        <v>1668</v>
      </c>
      <c r="D522" s="246" t="s">
        <v>1668</v>
      </c>
      <c r="E522" s="166"/>
      <c r="F522" s="191" t="str">
        <f t="shared" si="32"/>
        <v/>
      </c>
      <c r="G522" s="191" t="str">
        <f t="shared" si="33"/>
        <v/>
      </c>
    </row>
    <row r="523" spans="1:7" x14ac:dyDescent="0.2">
      <c r="A523" s="163" t="s">
        <v>1779</v>
      </c>
      <c r="B523" s="178" t="s">
        <v>581</v>
      </c>
      <c r="C523" s="184" t="s">
        <v>1668</v>
      </c>
      <c r="D523" s="246" t="s">
        <v>1668</v>
      </c>
      <c r="E523" s="166"/>
      <c r="F523" s="191" t="str">
        <f t="shared" si="32"/>
        <v/>
      </c>
      <c r="G523" s="191" t="str">
        <f t="shared" si="33"/>
        <v/>
      </c>
    </row>
    <row r="524" spans="1:7" x14ac:dyDescent="0.2">
      <c r="A524" s="163" t="s">
        <v>1780</v>
      </c>
      <c r="B524" s="178" t="s">
        <v>581</v>
      </c>
      <c r="C524" s="184" t="s">
        <v>1668</v>
      </c>
      <c r="D524" s="246" t="s">
        <v>1668</v>
      </c>
      <c r="E524" s="166"/>
      <c r="F524" s="191" t="str">
        <f t="shared" si="32"/>
        <v/>
      </c>
      <c r="G524" s="191" t="str">
        <f t="shared" si="33"/>
        <v/>
      </c>
    </row>
    <row r="525" spans="1:7" x14ac:dyDescent="0.2">
      <c r="A525" s="163" t="s">
        <v>1781</v>
      </c>
      <c r="B525" s="178" t="s">
        <v>581</v>
      </c>
      <c r="C525" s="184" t="s">
        <v>1668</v>
      </c>
      <c r="D525" s="246" t="s">
        <v>1668</v>
      </c>
      <c r="E525" s="166"/>
      <c r="F525" s="191" t="str">
        <f t="shared" si="32"/>
        <v/>
      </c>
      <c r="G525" s="191" t="str">
        <f t="shared" si="33"/>
        <v/>
      </c>
    </row>
    <row r="526" spans="1:7" x14ac:dyDescent="0.2">
      <c r="A526" s="163" t="s">
        <v>1782</v>
      </c>
      <c r="B526" s="178" t="s">
        <v>581</v>
      </c>
      <c r="C526" s="184" t="s">
        <v>1668</v>
      </c>
      <c r="D526" s="246" t="s">
        <v>1668</v>
      </c>
      <c r="E526" s="166"/>
      <c r="F526" s="191" t="str">
        <f t="shared" si="32"/>
        <v/>
      </c>
      <c r="G526" s="191" t="str">
        <f t="shared" si="33"/>
        <v/>
      </c>
    </row>
    <row r="527" spans="1:7" x14ac:dyDescent="0.2">
      <c r="A527" s="163" t="s">
        <v>1783</v>
      </c>
      <c r="B527" s="178" t="s">
        <v>581</v>
      </c>
      <c r="C527" s="184" t="s">
        <v>1668</v>
      </c>
      <c r="D527" s="246" t="s">
        <v>1668</v>
      </c>
      <c r="E527" s="166"/>
      <c r="F527" s="191" t="str">
        <f t="shared" si="32"/>
        <v/>
      </c>
      <c r="G527" s="191" t="str">
        <f t="shared" si="33"/>
        <v/>
      </c>
    </row>
    <row r="528" spans="1:7" x14ac:dyDescent="0.2">
      <c r="A528" s="163" t="s">
        <v>1784</v>
      </c>
      <c r="B528" s="178" t="s">
        <v>581</v>
      </c>
      <c r="C528" s="184" t="s">
        <v>1668</v>
      </c>
      <c r="D528" s="246" t="s">
        <v>1668</v>
      </c>
      <c r="E528" s="166"/>
      <c r="F528" s="191" t="str">
        <f t="shared" si="32"/>
        <v/>
      </c>
      <c r="G528" s="191" t="str">
        <f t="shared" si="33"/>
        <v/>
      </c>
    </row>
    <row r="529" spans="1:7" x14ac:dyDescent="0.2">
      <c r="A529" s="163" t="s">
        <v>1785</v>
      </c>
      <c r="B529" s="178" t="s">
        <v>581</v>
      </c>
      <c r="C529" s="184" t="s">
        <v>1668</v>
      </c>
      <c r="D529" s="246" t="s">
        <v>1668</v>
      </c>
      <c r="E529" s="166"/>
      <c r="F529" s="191" t="str">
        <f t="shared" si="32"/>
        <v/>
      </c>
      <c r="G529" s="191" t="str">
        <f t="shared" si="33"/>
        <v/>
      </c>
    </row>
    <row r="530" spans="1:7" x14ac:dyDescent="0.2">
      <c r="A530" s="163" t="s">
        <v>1786</v>
      </c>
      <c r="B530" s="178" t="s">
        <v>581</v>
      </c>
      <c r="C530" s="184" t="s">
        <v>1668</v>
      </c>
      <c r="D530" s="246" t="s">
        <v>1668</v>
      </c>
      <c r="E530" s="166"/>
      <c r="F530" s="191" t="str">
        <f t="shared" si="32"/>
        <v/>
      </c>
      <c r="G530" s="191" t="str">
        <f t="shared" si="33"/>
        <v/>
      </c>
    </row>
    <row r="531" spans="1:7" x14ac:dyDescent="0.2">
      <c r="A531" s="163" t="s">
        <v>1787</v>
      </c>
      <c r="B531" s="178" t="s">
        <v>1540</v>
      </c>
      <c r="C531" s="184" t="s">
        <v>1668</v>
      </c>
      <c r="D531" s="246" t="s">
        <v>1668</v>
      </c>
      <c r="E531" s="166"/>
      <c r="F531" s="191" t="str">
        <f t="shared" si="32"/>
        <v/>
      </c>
      <c r="G531" s="191" t="str">
        <f t="shared" si="33"/>
        <v/>
      </c>
    </row>
    <row r="532" spans="1:7" x14ac:dyDescent="0.2">
      <c r="A532" s="163" t="s">
        <v>1788</v>
      </c>
      <c r="B532" s="178" t="s">
        <v>67</v>
      </c>
      <c r="C532" s="184">
        <f>SUM(C514:C531)</f>
        <v>0</v>
      </c>
      <c r="D532" s="246">
        <f>SUM(D514:D531)</f>
        <v>0</v>
      </c>
      <c r="E532" s="166"/>
      <c r="F532" s="233">
        <f>SUM(F514:F531)</f>
        <v>0</v>
      </c>
      <c r="G532" s="233">
        <f>SUM(G514:G531)</f>
        <v>0</v>
      </c>
    </row>
    <row r="533" spans="1:7" x14ac:dyDescent="0.2">
      <c r="A533" s="163" t="s">
        <v>1789</v>
      </c>
      <c r="B533" s="178"/>
      <c r="E533" s="166"/>
      <c r="F533" s="166"/>
      <c r="G533" s="166"/>
    </row>
    <row r="534" spans="1:7" x14ac:dyDescent="0.2">
      <c r="A534" s="163" t="s">
        <v>1790</v>
      </c>
      <c r="B534" s="178"/>
      <c r="E534" s="166"/>
      <c r="F534" s="166"/>
      <c r="G534" s="166"/>
    </row>
    <row r="535" spans="1:7" x14ac:dyDescent="0.2">
      <c r="A535" s="163" t="s">
        <v>1791</v>
      </c>
      <c r="B535" s="178"/>
      <c r="E535" s="166"/>
      <c r="F535" s="166"/>
      <c r="G535" s="166"/>
    </row>
    <row r="536" spans="1:7" x14ac:dyDescent="0.2">
      <c r="A536" s="210"/>
      <c r="B536" s="210" t="s">
        <v>1792</v>
      </c>
      <c r="C536" s="180" t="s">
        <v>53</v>
      </c>
      <c r="D536" s="180" t="s">
        <v>1768</v>
      </c>
      <c r="E536" s="180"/>
      <c r="F536" s="180" t="s">
        <v>464</v>
      </c>
      <c r="G536" s="180" t="s">
        <v>1769</v>
      </c>
    </row>
    <row r="537" spans="1:7" x14ac:dyDescent="0.2">
      <c r="A537" s="163" t="s">
        <v>1793</v>
      </c>
      <c r="B537" s="178" t="s">
        <v>581</v>
      </c>
      <c r="C537" s="184" t="s">
        <v>1668</v>
      </c>
      <c r="D537" s="246" t="s">
        <v>1668</v>
      </c>
      <c r="E537" s="166"/>
      <c r="F537" s="191" t="str">
        <f>IF($C$555=0,"",IF(C537="[for completion]","",IF(C537="","",C537/$C$555)))</f>
        <v/>
      </c>
      <c r="G537" s="191" t="str">
        <f>IF($D$555=0,"",IF(D537="[for completion]","",IF(D537="","",D537/$D$555)))</f>
        <v/>
      </c>
    </row>
    <row r="538" spans="1:7" x14ac:dyDescent="0.2">
      <c r="A538" s="163" t="s">
        <v>1794</v>
      </c>
      <c r="B538" s="178" t="s">
        <v>581</v>
      </c>
      <c r="C538" s="184" t="s">
        <v>1668</v>
      </c>
      <c r="D538" s="246" t="s">
        <v>1668</v>
      </c>
      <c r="E538" s="166"/>
      <c r="F538" s="191" t="str">
        <f t="shared" ref="F538:F554" si="34">IF($C$555=0,"",IF(C538="[for completion]","",IF(C538="","",C538/$C$555)))</f>
        <v/>
      </c>
      <c r="G538" s="191" t="str">
        <f t="shared" ref="G538:G554" si="35">IF($D$555=0,"",IF(D538="[for completion]","",IF(D538="","",D538/$D$555)))</f>
        <v/>
      </c>
    </row>
    <row r="539" spans="1:7" x14ac:dyDescent="0.2">
      <c r="A539" s="163" t="s">
        <v>1795</v>
      </c>
      <c r="B539" s="178" t="s">
        <v>581</v>
      </c>
      <c r="C539" s="184" t="s">
        <v>1668</v>
      </c>
      <c r="D539" s="246" t="s">
        <v>1668</v>
      </c>
      <c r="E539" s="166"/>
      <c r="F539" s="191" t="str">
        <f t="shared" si="34"/>
        <v/>
      </c>
      <c r="G539" s="191" t="str">
        <f t="shared" si="35"/>
        <v/>
      </c>
    </row>
    <row r="540" spans="1:7" x14ac:dyDescent="0.2">
      <c r="A540" s="163" t="s">
        <v>1796</v>
      </c>
      <c r="B540" s="178" t="s">
        <v>581</v>
      </c>
      <c r="C540" s="184" t="s">
        <v>1668</v>
      </c>
      <c r="D540" s="246" t="s">
        <v>1668</v>
      </c>
      <c r="E540" s="166"/>
      <c r="F540" s="191" t="str">
        <f t="shared" si="34"/>
        <v/>
      </c>
      <c r="G540" s="191" t="str">
        <f t="shared" si="35"/>
        <v/>
      </c>
    </row>
    <row r="541" spans="1:7" x14ac:dyDescent="0.2">
      <c r="A541" s="163" t="s">
        <v>1797</v>
      </c>
      <c r="B541" s="178" t="s">
        <v>581</v>
      </c>
      <c r="C541" s="184" t="s">
        <v>1668</v>
      </c>
      <c r="D541" s="246" t="s">
        <v>1668</v>
      </c>
      <c r="E541" s="166"/>
      <c r="F541" s="191" t="str">
        <f t="shared" si="34"/>
        <v/>
      </c>
      <c r="G541" s="191" t="str">
        <f t="shared" si="35"/>
        <v/>
      </c>
    </row>
    <row r="542" spans="1:7" x14ac:dyDescent="0.2">
      <c r="A542" s="163" t="s">
        <v>1798</v>
      </c>
      <c r="B542" s="178" t="s">
        <v>581</v>
      </c>
      <c r="C542" s="184" t="s">
        <v>1668</v>
      </c>
      <c r="D542" s="246" t="s">
        <v>1668</v>
      </c>
      <c r="E542" s="166"/>
      <c r="F542" s="191" t="str">
        <f t="shared" si="34"/>
        <v/>
      </c>
      <c r="G542" s="191" t="str">
        <f t="shared" si="35"/>
        <v/>
      </c>
    </row>
    <row r="543" spans="1:7" x14ac:dyDescent="0.2">
      <c r="A543" s="163" t="s">
        <v>1799</v>
      </c>
      <c r="B543" s="178" t="s">
        <v>581</v>
      </c>
      <c r="C543" s="184" t="s">
        <v>1668</v>
      </c>
      <c r="D543" s="246" t="s">
        <v>1668</v>
      </c>
      <c r="E543" s="166"/>
      <c r="F543" s="191" t="str">
        <f t="shared" si="34"/>
        <v/>
      </c>
      <c r="G543" s="191" t="str">
        <f t="shared" si="35"/>
        <v/>
      </c>
    </row>
    <row r="544" spans="1:7" x14ac:dyDescent="0.2">
      <c r="A544" s="163" t="s">
        <v>1800</v>
      </c>
      <c r="B544" s="178" t="s">
        <v>581</v>
      </c>
      <c r="C544" s="184" t="s">
        <v>1668</v>
      </c>
      <c r="D544" s="246" t="s">
        <v>1668</v>
      </c>
      <c r="E544" s="166"/>
      <c r="F544" s="191" t="str">
        <f t="shared" si="34"/>
        <v/>
      </c>
      <c r="G544" s="191" t="str">
        <f t="shared" si="35"/>
        <v/>
      </c>
    </row>
    <row r="545" spans="1:7" x14ac:dyDescent="0.2">
      <c r="A545" s="163" t="s">
        <v>1801</v>
      </c>
      <c r="B545" s="178" t="s">
        <v>581</v>
      </c>
      <c r="C545" s="184" t="s">
        <v>1668</v>
      </c>
      <c r="D545" s="246" t="s">
        <v>1668</v>
      </c>
      <c r="E545" s="166"/>
      <c r="F545" s="191" t="str">
        <f t="shared" si="34"/>
        <v/>
      </c>
      <c r="G545" s="191" t="str">
        <f t="shared" si="35"/>
        <v/>
      </c>
    </row>
    <row r="546" spans="1:7" x14ac:dyDescent="0.2">
      <c r="A546" s="163" t="s">
        <v>1802</v>
      </c>
      <c r="B546" s="178" t="s">
        <v>581</v>
      </c>
      <c r="C546" s="184" t="s">
        <v>1668</v>
      </c>
      <c r="D546" s="246" t="s">
        <v>1668</v>
      </c>
      <c r="E546" s="166"/>
      <c r="F546" s="191" t="str">
        <f t="shared" si="34"/>
        <v/>
      </c>
      <c r="G546" s="191" t="str">
        <f t="shared" si="35"/>
        <v/>
      </c>
    </row>
    <row r="547" spans="1:7" x14ac:dyDescent="0.2">
      <c r="A547" s="163" t="s">
        <v>1803</v>
      </c>
      <c r="B547" s="178" t="s">
        <v>581</v>
      </c>
      <c r="C547" s="184" t="s">
        <v>1668</v>
      </c>
      <c r="D547" s="246" t="s">
        <v>1668</v>
      </c>
      <c r="E547" s="166"/>
      <c r="F547" s="191" t="str">
        <f t="shared" si="34"/>
        <v/>
      </c>
      <c r="G547" s="191" t="str">
        <f t="shared" si="35"/>
        <v/>
      </c>
    </row>
    <row r="548" spans="1:7" x14ac:dyDescent="0.2">
      <c r="A548" s="163" t="s">
        <v>1804</v>
      </c>
      <c r="B548" s="178" t="s">
        <v>581</v>
      </c>
      <c r="C548" s="184" t="s">
        <v>1668</v>
      </c>
      <c r="D548" s="246" t="s">
        <v>1668</v>
      </c>
      <c r="E548" s="166"/>
      <c r="F548" s="191" t="str">
        <f t="shared" si="34"/>
        <v/>
      </c>
      <c r="G548" s="191" t="str">
        <f t="shared" si="35"/>
        <v/>
      </c>
    </row>
    <row r="549" spans="1:7" x14ac:dyDescent="0.2">
      <c r="A549" s="163" t="s">
        <v>1805</v>
      </c>
      <c r="B549" s="178" t="s">
        <v>581</v>
      </c>
      <c r="C549" s="184" t="s">
        <v>1668</v>
      </c>
      <c r="D549" s="246" t="s">
        <v>1668</v>
      </c>
      <c r="E549" s="166"/>
      <c r="F549" s="191" t="str">
        <f t="shared" si="34"/>
        <v/>
      </c>
      <c r="G549" s="191" t="str">
        <f t="shared" si="35"/>
        <v/>
      </c>
    </row>
    <row r="550" spans="1:7" x14ac:dyDescent="0.2">
      <c r="A550" s="163" t="s">
        <v>1806</v>
      </c>
      <c r="B550" s="178" t="s">
        <v>581</v>
      </c>
      <c r="C550" s="184" t="s">
        <v>1668</v>
      </c>
      <c r="D550" s="246" t="s">
        <v>1668</v>
      </c>
      <c r="E550" s="166"/>
      <c r="F550" s="191" t="str">
        <f t="shared" si="34"/>
        <v/>
      </c>
      <c r="G550" s="191" t="str">
        <f t="shared" si="35"/>
        <v/>
      </c>
    </row>
    <row r="551" spans="1:7" x14ac:dyDescent="0.2">
      <c r="A551" s="163" t="s">
        <v>1807</v>
      </c>
      <c r="B551" s="178" t="s">
        <v>581</v>
      </c>
      <c r="C551" s="184" t="s">
        <v>1668</v>
      </c>
      <c r="D551" s="246" t="s">
        <v>1668</v>
      </c>
      <c r="E551" s="166"/>
      <c r="F551" s="191" t="str">
        <f t="shared" si="34"/>
        <v/>
      </c>
      <c r="G551" s="191" t="str">
        <f t="shared" si="35"/>
        <v/>
      </c>
    </row>
    <row r="552" spans="1:7" x14ac:dyDescent="0.2">
      <c r="A552" s="163" t="s">
        <v>1808</v>
      </c>
      <c r="B552" s="178" t="s">
        <v>581</v>
      </c>
      <c r="C552" s="184" t="s">
        <v>1668</v>
      </c>
      <c r="D552" s="246" t="s">
        <v>1668</v>
      </c>
      <c r="E552" s="166"/>
      <c r="F552" s="191" t="str">
        <f t="shared" si="34"/>
        <v/>
      </c>
      <c r="G552" s="191" t="str">
        <f t="shared" si="35"/>
        <v/>
      </c>
    </row>
    <row r="553" spans="1:7" x14ac:dyDescent="0.2">
      <c r="A553" s="163" t="s">
        <v>1809</v>
      </c>
      <c r="B553" s="178" t="s">
        <v>581</v>
      </c>
      <c r="C553" s="184" t="s">
        <v>1668</v>
      </c>
      <c r="D553" s="246" t="s">
        <v>1668</v>
      </c>
      <c r="E553" s="166"/>
      <c r="F553" s="191" t="str">
        <f t="shared" si="34"/>
        <v/>
      </c>
      <c r="G553" s="191" t="str">
        <f t="shared" si="35"/>
        <v/>
      </c>
    </row>
    <row r="554" spans="1:7" x14ac:dyDescent="0.2">
      <c r="A554" s="163" t="s">
        <v>1810</v>
      </c>
      <c r="B554" s="178" t="s">
        <v>1540</v>
      </c>
      <c r="C554" s="184" t="s">
        <v>1668</v>
      </c>
      <c r="D554" s="246" t="s">
        <v>1668</v>
      </c>
      <c r="E554" s="166"/>
      <c r="F554" s="191" t="str">
        <f t="shared" si="34"/>
        <v/>
      </c>
      <c r="G554" s="191" t="str">
        <f t="shared" si="35"/>
        <v/>
      </c>
    </row>
    <row r="555" spans="1:7" x14ac:dyDescent="0.2">
      <c r="A555" s="163" t="s">
        <v>1811</v>
      </c>
      <c r="B555" s="178" t="s">
        <v>67</v>
      </c>
      <c r="C555" s="184">
        <f>SUM(C537:C554)</f>
        <v>0</v>
      </c>
      <c r="D555" s="246">
        <f>SUM(D537:D554)</f>
        <v>0</v>
      </c>
      <c r="E555" s="166"/>
      <c r="F555" s="233">
        <f>SUM(F537:F554)</f>
        <v>0</v>
      </c>
      <c r="G555" s="233">
        <f>SUM(G537:G554)</f>
        <v>0</v>
      </c>
    </row>
    <row r="556" spans="1:7" x14ac:dyDescent="0.2">
      <c r="A556" s="163" t="s">
        <v>1812</v>
      </c>
      <c r="B556" s="178"/>
      <c r="E556" s="166"/>
      <c r="F556" s="166"/>
      <c r="G556" s="166"/>
    </row>
    <row r="557" spans="1:7" x14ac:dyDescent="0.2">
      <c r="A557" s="163" t="s">
        <v>1813</v>
      </c>
      <c r="B557" s="178"/>
      <c r="E557" s="166"/>
      <c r="F557" s="166"/>
      <c r="G557" s="166"/>
    </row>
    <row r="558" spans="1:7" x14ac:dyDescent="0.2">
      <c r="A558" s="163" t="s">
        <v>1814</v>
      </c>
      <c r="B558" s="178"/>
      <c r="E558" s="166"/>
      <c r="F558" s="166"/>
      <c r="G558" s="166"/>
    </row>
    <row r="559" spans="1:7" x14ac:dyDescent="0.2">
      <c r="A559" s="210"/>
      <c r="B559" s="210" t="s">
        <v>1815</v>
      </c>
      <c r="C559" s="180" t="s">
        <v>53</v>
      </c>
      <c r="D559" s="180" t="s">
        <v>1768</v>
      </c>
      <c r="E559" s="180"/>
      <c r="F559" s="180" t="s">
        <v>464</v>
      </c>
      <c r="G559" s="180" t="s">
        <v>1769</v>
      </c>
    </row>
    <row r="560" spans="1:7" x14ac:dyDescent="0.2">
      <c r="A560" s="163" t="s">
        <v>1816</v>
      </c>
      <c r="B560" s="178" t="s">
        <v>1570</v>
      </c>
      <c r="C560" s="184" t="s">
        <v>1668</v>
      </c>
      <c r="D560" s="246" t="s">
        <v>1668</v>
      </c>
      <c r="E560" s="166"/>
      <c r="F560" s="191" t="str">
        <f>IF($C$570=0,"",IF(C560="[for completion]","",IF(C560="","",C560/$C$570)))</f>
        <v/>
      </c>
      <c r="G560" s="191" t="str">
        <f>IF($D$570=0,"",IF(D560="[for completion]","",IF(D560="","",D560/$D$570)))</f>
        <v/>
      </c>
    </row>
    <row r="561" spans="1:7" x14ac:dyDescent="0.2">
      <c r="A561" s="163" t="s">
        <v>1817</v>
      </c>
      <c r="B561" s="178" t="s">
        <v>1572</v>
      </c>
      <c r="C561" s="184" t="s">
        <v>1668</v>
      </c>
      <c r="D561" s="246" t="s">
        <v>1668</v>
      </c>
      <c r="E561" s="166"/>
      <c r="F561" s="191" t="str">
        <f t="shared" ref="F561:F569" si="36">IF($C$570=0,"",IF(C561="[for completion]","",IF(C561="","",C561/$C$570)))</f>
        <v/>
      </c>
      <c r="G561" s="191" t="str">
        <f t="shared" ref="G561:G569" si="37">IF($D$570=0,"",IF(D561="[for completion]","",IF(D561="","",D561/$D$570)))</f>
        <v/>
      </c>
    </row>
    <row r="562" spans="1:7" x14ac:dyDescent="0.2">
      <c r="A562" s="163" t="s">
        <v>1818</v>
      </c>
      <c r="B562" s="178" t="s">
        <v>1574</v>
      </c>
      <c r="C562" s="184" t="s">
        <v>1668</v>
      </c>
      <c r="D562" s="246" t="s">
        <v>1668</v>
      </c>
      <c r="E562" s="166"/>
      <c r="F562" s="191" t="str">
        <f t="shared" si="36"/>
        <v/>
      </c>
      <c r="G562" s="191" t="str">
        <f t="shared" si="37"/>
        <v/>
      </c>
    </row>
    <row r="563" spans="1:7" x14ac:dyDescent="0.2">
      <c r="A563" s="163" t="s">
        <v>1819</v>
      </c>
      <c r="B563" s="178" t="s">
        <v>1576</v>
      </c>
      <c r="C563" s="184" t="s">
        <v>1668</v>
      </c>
      <c r="D563" s="246" t="s">
        <v>1668</v>
      </c>
      <c r="E563" s="166"/>
      <c r="F563" s="191" t="str">
        <f t="shared" si="36"/>
        <v/>
      </c>
      <c r="G563" s="191" t="str">
        <f t="shared" si="37"/>
        <v/>
      </c>
    </row>
    <row r="564" spans="1:7" x14ac:dyDescent="0.2">
      <c r="A564" s="163" t="s">
        <v>1820</v>
      </c>
      <c r="B564" s="178" t="s">
        <v>1578</v>
      </c>
      <c r="C564" s="184" t="s">
        <v>1668</v>
      </c>
      <c r="D564" s="246" t="s">
        <v>1668</v>
      </c>
      <c r="E564" s="166"/>
      <c r="F564" s="191" t="str">
        <f t="shared" si="36"/>
        <v/>
      </c>
      <c r="G564" s="191" t="str">
        <f t="shared" si="37"/>
        <v/>
      </c>
    </row>
    <row r="565" spans="1:7" x14ac:dyDescent="0.2">
      <c r="A565" s="163" t="s">
        <v>1821</v>
      </c>
      <c r="B565" s="178" t="s">
        <v>1580</v>
      </c>
      <c r="C565" s="184" t="s">
        <v>1668</v>
      </c>
      <c r="D565" s="246" t="s">
        <v>1668</v>
      </c>
      <c r="E565" s="166"/>
      <c r="F565" s="191" t="str">
        <f t="shared" si="36"/>
        <v/>
      </c>
      <c r="G565" s="191" t="str">
        <f t="shared" si="37"/>
        <v/>
      </c>
    </row>
    <row r="566" spans="1:7" x14ac:dyDescent="0.2">
      <c r="A566" s="163" t="s">
        <v>1822</v>
      </c>
      <c r="B566" s="178" t="s">
        <v>1582</v>
      </c>
      <c r="C566" s="184" t="s">
        <v>1668</v>
      </c>
      <c r="D566" s="246" t="s">
        <v>1668</v>
      </c>
      <c r="E566" s="166"/>
      <c r="F566" s="191" t="str">
        <f t="shared" si="36"/>
        <v/>
      </c>
      <c r="G566" s="191" t="str">
        <f t="shared" si="37"/>
        <v/>
      </c>
    </row>
    <row r="567" spans="1:7" x14ac:dyDescent="0.2">
      <c r="A567" s="163" t="s">
        <v>1823</v>
      </c>
      <c r="B567" s="178" t="s">
        <v>1584</v>
      </c>
      <c r="C567" s="184" t="s">
        <v>1668</v>
      </c>
      <c r="D567" s="246" t="s">
        <v>1668</v>
      </c>
      <c r="E567" s="166"/>
      <c r="F567" s="191" t="str">
        <f t="shared" si="36"/>
        <v/>
      </c>
      <c r="G567" s="191" t="str">
        <f t="shared" si="37"/>
        <v/>
      </c>
    </row>
    <row r="568" spans="1:7" x14ac:dyDescent="0.2">
      <c r="A568" s="163" t="s">
        <v>1824</v>
      </c>
      <c r="B568" s="178" t="s">
        <v>1586</v>
      </c>
      <c r="C568" s="184" t="s">
        <v>1668</v>
      </c>
      <c r="D568" s="246" t="s">
        <v>1668</v>
      </c>
      <c r="E568" s="166"/>
      <c r="F568" s="191" t="str">
        <f t="shared" si="36"/>
        <v/>
      </c>
      <c r="G568" s="191" t="str">
        <f t="shared" si="37"/>
        <v/>
      </c>
    </row>
    <row r="569" spans="1:7" x14ac:dyDescent="0.2">
      <c r="A569" s="163" t="s">
        <v>1825</v>
      </c>
      <c r="B569" s="163" t="s">
        <v>1540</v>
      </c>
      <c r="C569" s="184" t="s">
        <v>1668</v>
      </c>
      <c r="D569" s="246" t="s">
        <v>1668</v>
      </c>
      <c r="E569" s="166"/>
      <c r="F569" s="191" t="str">
        <f t="shared" si="36"/>
        <v/>
      </c>
      <c r="G569" s="191" t="str">
        <f t="shared" si="37"/>
        <v/>
      </c>
    </row>
    <row r="570" spans="1:7" x14ac:dyDescent="0.2">
      <c r="A570" s="163" t="s">
        <v>1826</v>
      </c>
      <c r="B570" s="178" t="s">
        <v>67</v>
      </c>
      <c r="C570" s="184">
        <f>SUM(C560:C568)</f>
        <v>0</v>
      </c>
      <c r="D570" s="246">
        <f>SUM(D560:D568)</f>
        <v>0</v>
      </c>
      <c r="E570" s="166"/>
      <c r="F570" s="233">
        <f>SUM(F560:F569)</f>
        <v>0</v>
      </c>
      <c r="G570" s="233">
        <f>SUM(G560:G569)</f>
        <v>0</v>
      </c>
    </row>
    <row r="571" spans="1:7" x14ac:dyDescent="0.2">
      <c r="A571" s="163" t="s">
        <v>1827</v>
      </c>
    </row>
    <row r="572" spans="1:7" x14ac:dyDescent="0.2">
      <c r="A572" s="210"/>
      <c r="B572" s="210" t="s">
        <v>1828</v>
      </c>
      <c r="C572" s="180" t="s">
        <v>53</v>
      </c>
      <c r="D572" s="180" t="s">
        <v>1520</v>
      </c>
      <c r="E572" s="180"/>
      <c r="F572" s="180" t="s">
        <v>463</v>
      </c>
      <c r="G572" s="180" t="s">
        <v>1769</v>
      </c>
    </row>
    <row r="573" spans="1:7" x14ac:dyDescent="0.2">
      <c r="A573" s="163" t="s">
        <v>1829</v>
      </c>
      <c r="B573" s="178" t="s">
        <v>1609</v>
      </c>
      <c r="C573" s="184" t="s">
        <v>1668</v>
      </c>
      <c r="D573" s="246" t="s">
        <v>1668</v>
      </c>
      <c r="E573" s="166"/>
      <c r="F573" s="191" t="str">
        <f>IF($C$577=0,"",IF(C573="[for completion]","",IF(C573="","",C573/$C$577)))</f>
        <v/>
      </c>
      <c r="G573" s="191" t="str">
        <f>IF($D$577=0,"",IF(D573="[for completion]","",IF(D573="","",D573/$D$577)))</f>
        <v/>
      </c>
    </row>
    <row r="574" spans="1:7" x14ac:dyDescent="0.2">
      <c r="A574" s="163" t="s">
        <v>1830</v>
      </c>
      <c r="B574" s="250" t="s">
        <v>1831</v>
      </c>
      <c r="C574" s="184" t="s">
        <v>1668</v>
      </c>
      <c r="D574" s="246" t="s">
        <v>1668</v>
      </c>
      <c r="E574" s="166"/>
      <c r="F574" s="191" t="str">
        <f t="shared" ref="F574:F576" si="38">IF($C$577=0,"",IF(C574="[for completion]","",IF(C574="","",C574/$C$577)))</f>
        <v/>
      </c>
      <c r="G574" s="191" t="str">
        <f t="shared" ref="G574:G576" si="39">IF($D$577=0,"",IF(D574="[for completion]","",IF(D574="","",D574/$D$577)))</f>
        <v/>
      </c>
    </row>
    <row r="575" spans="1:7" x14ac:dyDescent="0.2">
      <c r="A575" s="163" t="s">
        <v>1832</v>
      </c>
      <c r="B575" s="178" t="s">
        <v>1604</v>
      </c>
      <c r="C575" s="184" t="s">
        <v>1668</v>
      </c>
      <c r="D575" s="246" t="s">
        <v>1668</v>
      </c>
      <c r="E575" s="166"/>
      <c r="F575" s="191" t="str">
        <f t="shared" si="38"/>
        <v/>
      </c>
      <c r="G575" s="191" t="str">
        <f t="shared" si="39"/>
        <v/>
      </c>
    </row>
    <row r="576" spans="1:7" x14ac:dyDescent="0.2">
      <c r="A576" s="163" t="s">
        <v>1833</v>
      </c>
      <c r="B576" s="163" t="s">
        <v>1540</v>
      </c>
      <c r="C576" s="184" t="s">
        <v>1668</v>
      </c>
      <c r="D576" s="246" t="s">
        <v>1668</v>
      </c>
      <c r="E576" s="166"/>
      <c r="F576" s="191" t="str">
        <f t="shared" si="38"/>
        <v/>
      </c>
      <c r="G576" s="191" t="str">
        <f t="shared" si="39"/>
        <v/>
      </c>
    </row>
    <row r="577" spans="1:7" x14ac:dyDescent="0.2">
      <c r="A577" s="163" t="s">
        <v>1834</v>
      </c>
      <c r="B577" s="178" t="s">
        <v>67</v>
      </c>
      <c r="C577" s="184">
        <f>SUM(C573:C576)</f>
        <v>0</v>
      </c>
      <c r="D577" s="246">
        <f>SUM(D573:D576)</f>
        <v>0</v>
      </c>
      <c r="E577" s="166"/>
      <c r="F577" s="233">
        <f>SUM(F573:F576)</f>
        <v>0</v>
      </c>
      <c r="G577" s="233">
        <f>SUM(G573:G576)</f>
        <v>0</v>
      </c>
    </row>
    <row r="579" spans="1:7" x14ac:dyDescent="0.2">
      <c r="A579" s="210"/>
      <c r="B579" s="210" t="s">
        <v>1835</v>
      </c>
      <c r="C579" s="180" t="s">
        <v>53</v>
      </c>
      <c r="D579" s="180" t="s">
        <v>1768</v>
      </c>
      <c r="E579" s="180"/>
      <c r="F579" s="180" t="s">
        <v>463</v>
      </c>
      <c r="G579" s="180" t="s">
        <v>1769</v>
      </c>
    </row>
    <row r="580" spans="1:7" x14ac:dyDescent="0.2">
      <c r="A580" s="163" t="s">
        <v>1836</v>
      </c>
      <c r="B580" s="178" t="s">
        <v>581</v>
      </c>
      <c r="C580" s="184" t="s">
        <v>1668</v>
      </c>
      <c r="D580" s="246" t="s">
        <v>1668</v>
      </c>
      <c r="E580" s="156"/>
      <c r="F580" s="191" t="str">
        <f>IF($C$598=0,"",IF(C580="[for completion]","",IF(C580="","",C580/$C$598)))</f>
        <v/>
      </c>
      <c r="G580" s="191" t="str">
        <f>IF($D$598=0,"",IF(D580="[for completion]","",IF(D580="","",D580/$D$598)))</f>
        <v/>
      </c>
    </row>
    <row r="581" spans="1:7" x14ac:dyDescent="0.2">
      <c r="A581" s="163" t="s">
        <v>1837</v>
      </c>
      <c r="B581" s="178" t="s">
        <v>581</v>
      </c>
      <c r="C581" s="184" t="s">
        <v>1668</v>
      </c>
      <c r="D581" s="246" t="s">
        <v>1668</v>
      </c>
      <c r="E581" s="156"/>
      <c r="F581" s="191" t="str">
        <f t="shared" ref="F581:F598" si="40">IF($C$598=0,"",IF(C581="[for completion]","",IF(C581="","",C581/$C$598)))</f>
        <v/>
      </c>
      <c r="G581" s="191" t="str">
        <f t="shared" ref="G581:G598" si="41">IF($D$598=0,"",IF(D581="[for completion]","",IF(D581="","",D581/$D$598)))</f>
        <v/>
      </c>
    </row>
    <row r="582" spans="1:7" x14ac:dyDescent="0.2">
      <c r="A582" s="163" t="s">
        <v>1838</v>
      </c>
      <c r="B582" s="178" t="s">
        <v>581</v>
      </c>
      <c r="C582" s="184" t="s">
        <v>1668</v>
      </c>
      <c r="D582" s="246" t="s">
        <v>1668</v>
      </c>
      <c r="E582" s="156"/>
      <c r="F582" s="191" t="str">
        <f t="shared" si="40"/>
        <v/>
      </c>
      <c r="G582" s="191" t="str">
        <f t="shared" si="41"/>
        <v/>
      </c>
    </row>
    <row r="583" spans="1:7" x14ac:dyDescent="0.2">
      <c r="A583" s="163" t="s">
        <v>1839</v>
      </c>
      <c r="B583" s="178" t="s">
        <v>581</v>
      </c>
      <c r="C583" s="184" t="s">
        <v>1668</v>
      </c>
      <c r="D583" s="246" t="s">
        <v>1668</v>
      </c>
      <c r="E583" s="156"/>
      <c r="F583" s="191" t="str">
        <f t="shared" si="40"/>
        <v/>
      </c>
      <c r="G583" s="191" t="str">
        <f t="shared" si="41"/>
        <v/>
      </c>
    </row>
    <row r="584" spans="1:7" x14ac:dyDescent="0.2">
      <c r="A584" s="163" t="s">
        <v>1840</v>
      </c>
      <c r="B584" s="178" t="s">
        <v>581</v>
      </c>
      <c r="C584" s="184" t="s">
        <v>1668</v>
      </c>
      <c r="D584" s="246" t="s">
        <v>1668</v>
      </c>
      <c r="E584" s="156"/>
      <c r="F584" s="191" t="str">
        <f t="shared" si="40"/>
        <v/>
      </c>
      <c r="G584" s="191" t="str">
        <f t="shared" si="41"/>
        <v/>
      </c>
    </row>
    <row r="585" spans="1:7" x14ac:dyDescent="0.2">
      <c r="A585" s="163" t="s">
        <v>1841</v>
      </c>
      <c r="B585" s="178" t="s">
        <v>581</v>
      </c>
      <c r="C585" s="184" t="s">
        <v>1668</v>
      </c>
      <c r="D585" s="246" t="s">
        <v>1668</v>
      </c>
      <c r="E585" s="156"/>
      <c r="F585" s="191" t="str">
        <f t="shared" si="40"/>
        <v/>
      </c>
      <c r="G585" s="191" t="str">
        <f t="shared" si="41"/>
        <v/>
      </c>
    </row>
    <row r="586" spans="1:7" x14ac:dyDescent="0.2">
      <c r="A586" s="163" t="s">
        <v>1842</v>
      </c>
      <c r="B586" s="178" t="s">
        <v>581</v>
      </c>
      <c r="C586" s="184" t="s">
        <v>1668</v>
      </c>
      <c r="D586" s="246" t="s">
        <v>1668</v>
      </c>
      <c r="E586" s="156"/>
      <c r="F586" s="191" t="str">
        <f t="shared" si="40"/>
        <v/>
      </c>
      <c r="G586" s="191" t="str">
        <f t="shared" si="41"/>
        <v/>
      </c>
    </row>
    <row r="587" spans="1:7" x14ac:dyDescent="0.2">
      <c r="A587" s="163" t="s">
        <v>1843</v>
      </c>
      <c r="B587" s="178" t="s">
        <v>581</v>
      </c>
      <c r="C587" s="184" t="s">
        <v>1668</v>
      </c>
      <c r="D587" s="246" t="s">
        <v>1668</v>
      </c>
      <c r="E587" s="156"/>
      <c r="F587" s="191" t="str">
        <f t="shared" si="40"/>
        <v/>
      </c>
      <c r="G587" s="191" t="str">
        <f t="shared" si="41"/>
        <v/>
      </c>
    </row>
    <row r="588" spans="1:7" x14ac:dyDescent="0.2">
      <c r="A588" s="163" t="s">
        <v>1844</v>
      </c>
      <c r="B588" s="178" t="s">
        <v>581</v>
      </c>
      <c r="C588" s="184" t="s">
        <v>1668</v>
      </c>
      <c r="D588" s="246" t="s">
        <v>1668</v>
      </c>
      <c r="E588" s="156"/>
      <c r="F588" s="191" t="str">
        <f t="shared" si="40"/>
        <v/>
      </c>
      <c r="G588" s="191" t="str">
        <f t="shared" si="41"/>
        <v/>
      </c>
    </row>
    <row r="589" spans="1:7" x14ac:dyDescent="0.2">
      <c r="A589" s="163" t="s">
        <v>1845</v>
      </c>
      <c r="B589" s="178" t="s">
        <v>581</v>
      </c>
      <c r="C589" s="184" t="s">
        <v>1668</v>
      </c>
      <c r="D589" s="246" t="s">
        <v>1668</v>
      </c>
      <c r="E589" s="156"/>
      <c r="F589" s="191" t="str">
        <f t="shared" si="40"/>
        <v/>
      </c>
      <c r="G589" s="191" t="str">
        <f t="shared" si="41"/>
        <v/>
      </c>
    </row>
    <row r="590" spans="1:7" x14ac:dyDescent="0.2">
      <c r="A590" s="163" t="s">
        <v>1846</v>
      </c>
      <c r="B590" s="178" t="s">
        <v>581</v>
      </c>
      <c r="C590" s="184" t="s">
        <v>1668</v>
      </c>
      <c r="D590" s="246" t="s">
        <v>1668</v>
      </c>
      <c r="E590" s="156"/>
      <c r="F590" s="191" t="str">
        <f t="shared" si="40"/>
        <v/>
      </c>
      <c r="G590" s="191" t="str">
        <f t="shared" si="41"/>
        <v/>
      </c>
    </row>
    <row r="591" spans="1:7" x14ac:dyDescent="0.2">
      <c r="A591" s="163" t="s">
        <v>1847</v>
      </c>
      <c r="B591" s="178" t="s">
        <v>581</v>
      </c>
      <c r="C591" s="184" t="s">
        <v>1668</v>
      </c>
      <c r="D591" s="246" t="s">
        <v>1668</v>
      </c>
      <c r="E591" s="156"/>
      <c r="F591" s="191" t="str">
        <f t="shared" si="40"/>
        <v/>
      </c>
      <c r="G591" s="191" t="str">
        <f t="shared" si="41"/>
        <v/>
      </c>
    </row>
    <row r="592" spans="1:7" x14ac:dyDescent="0.2">
      <c r="A592" s="163" t="s">
        <v>1848</v>
      </c>
      <c r="B592" s="178" t="s">
        <v>581</v>
      </c>
      <c r="C592" s="184" t="s">
        <v>1668</v>
      </c>
      <c r="D592" s="246" t="s">
        <v>1668</v>
      </c>
      <c r="E592" s="156"/>
      <c r="F592" s="191" t="str">
        <f t="shared" si="40"/>
        <v/>
      </c>
      <c r="G592" s="191" t="str">
        <f t="shared" si="41"/>
        <v/>
      </c>
    </row>
    <row r="593" spans="1:7" x14ac:dyDescent="0.2">
      <c r="A593" s="163" t="s">
        <v>1849</v>
      </c>
      <c r="B593" s="178" t="s">
        <v>581</v>
      </c>
      <c r="C593" s="184" t="s">
        <v>1668</v>
      </c>
      <c r="D593" s="246" t="s">
        <v>1668</v>
      </c>
      <c r="E593" s="156"/>
      <c r="F593" s="191" t="str">
        <f t="shared" si="40"/>
        <v/>
      </c>
      <c r="G593" s="191" t="str">
        <f t="shared" si="41"/>
        <v/>
      </c>
    </row>
    <row r="594" spans="1:7" x14ac:dyDescent="0.2">
      <c r="A594" s="163" t="s">
        <v>1850</v>
      </c>
      <c r="B594" s="178" t="s">
        <v>581</v>
      </c>
      <c r="C594" s="184" t="s">
        <v>1668</v>
      </c>
      <c r="D594" s="246" t="s">
        <v>1668</v>
      </c>
      <c r="E594" s="156"/>
      <c r="F594" s="191" t="str">
        <f t="shared" si="40"/>
        <v/>
      </c>
      <c r="G594" s="191" t="str">
        <f t="shared" si="41"/>
        <v/>
      </c>
    </row>
    <row r="595" spans="1:7" x14ac:dyDescent="0.2">
      <c r="A595" s="163" t="s">
        <v>1851</v>
      </c>
      <c r="B595" s="178" t="s">
        <v>581</v>
      </c>
      <c r="C595" s="184" t="s">
        <v>1668</v>
      </c>
      <c r="D595" s="246" t="s">
        <v>1668</v>
      </c>
      <c r="E595" s="156"/>
      <c r="F595" s="191" t="str">
        <f t="shared" si="40"/>
        <v/>
      </c>
      <c r="G595" s="191" t="str">
        <f t="shared" si="41"/>
        <v/>
      </c>
    </row>
    <row r="596" spans="1:7" x14ac:dyDescent="0.2">
      <c r="A596" s="163" t="s">
        <v>1852</v>
      </c>
      <c r="B596" s="178" t="s">
        <v>581</v>
      </c>
      <c r="C596" s="184" t="s">
        <v>1668</v>
      </c>
      <c r="D596" s="246" t="s">
        <v>1668</v>
      </c>
      <c r="E596" s="156"/>
      <c r="F596" s="191" t="str">
        <f t="shared" si="40"/>
        <v/>
      </c>
      <c r="G596" s="191" t="str">
        <f t="shared" si="41"/>
        <v/>
      </c>
    </row>
    <row r="597" spans="1:7" x14ac:dyDescent="0.2">
      <c r="A597" s="163" t="s">
        <v>1853</v>
      </c>
      <c r="B597" s="178" t="s">
        <v>1540</v>
      </c>
      <c r="C597" s="184" t="s">
        <v>1668</v>
      </c>
      <c r="D597" s="246" t="s">
        <v>1668</v>
      </c>
      <c r="E597" s="156"/>
      <c r="F597" s="191" t="str">
        <f t="shared" si="40"/>
        <v/>
      </c>
      <c r="G597" s="191" t="str">
        <f t="shared" si="41"/>
        <v/>
      </c>
    </row>
    <row r="598" spans="1:7" x14ac:dyDescent="0.2">
      <c r="A598" s="163" t="s">
        <v>1854</v>
      </c>
      <c r="B598" s="178" t="s">
        <v>67</v>
      </c>
      <c r="C598" s="184">
        <f>SUM(C580:C597)</f>
        <v>0</v>
      </c>
      <c r="D598" s="246">
        <f>SUM(D580:D597)</f>
        <v>0</v>
      </c>
      <c r="E598" s="156"/>
      <c r="F598" s="191" t="str">
        <f t="shared" si="40"/>
        <v/>
      </c>
      <c r="G598" s="191"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F870621F-2E38-4B1A-BB2E-DC2319B79D41}"/>
    <hyperlink ref="B7" location="'B1. HTT Mortgage Assets'!B166" display="7.A Residential Cover Pool" xr:uid="{307031D0-B326-4217-9D1B-919044B570A4}"/>
    <hyperlink ref="B8" location="'B1. HTT Mortgage Assets'!B267" display="7.B Commercial Cover Pool" xr:uid="{F5082AC2-4878-49A3-A147-B3DD4CA0E4A9}"/>
    <hyperlink ref="B149" location="'2. Harmonised Glossary'!A9" display="Breakdown by Interest Rate" xr:uid="{C6767A0B-51D3-4585-9447-104FEFDE1DF4}"/>
    <hyperlink ref="B179" location="'2. Harmonised Glossary'!A14" display="Non-Performing Loans (NPLs)" xr:uid="{2C01F92D-87A0-4E75-A1E2-874716ADD165}"/>
    <hyperlink ref="B11" location="'2. Harmonised Glossary'!A12" display="Property Type Information" xr:uid="{D0061D17-09E4-47D7-A7C0-EDDA9A3BF2B0}"/>
    <hyperlink ref="B215" location="'2. Harmonised Glossary'!A288" display="Loan to Value (LTV) Information - Un-indexed" xr:uid="{6449425E-CDBA-469B-912E-395141621359}"/>
    <hyperlink ref="B237" location="'2. Harmonised Glossary'!A11" display="Loan to Value (LTV) Information - Indexed" xr:uid="{1D1B7620-0D10-4724-926E-E9FB27B08AA4}"/>
  </hyperlinks>
  <pageMargins left="0.7" right="0.7" top="0.75" bottom="0.75" header="0.3" footer="0.3"/>
  <pageSetup scale="30" orientation="portrait" r:id="rId1"/>
  <headerFooter>
    <oddFooter>&amp;R&amp;1#&amp;"Calibri"&amp;10&amp;K0000FFClassification : Internal</oddFooter>
  </headerFooter>
  <rowBreaks count="3" manualBreakCount="3">
    <brk id="168" max="16383" man="1"/>
    <brk id="331"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FF417-1DAA-4EEB-BE7A-C73646A7B0FA}">
  <sheetPr>
    <tabColor theme="5" tint="-0.249977111117893"/>
  </sheetPr>
  <dimension ref="A1:C403"/>
  <sheetViews>
    <sheetView zoomScale="85" zoomScaleNormal="85" workbookViewId="0">
      <selection activeCell="C57" sqref="A1:C57"/>
    </sheetView>
  </sheetViews>
  <sheetFormatPr defaultRowHeight="15" x14ac:dyDescent="0.2"/>
  <cols>
    <col min="1" max="1" width="16.28515625" style="158" customWidth="1"/>
    <col min="2" max="2" width="89.85546875" style="163" bestFit="1" customWidth="1"/>
    <col min="3" max="3" width="134.7109375" style="158" customWidth="1"/>
    <col min="4" max="16384" width="9.140625" style="158"/>
  </cols>
  <sheetData>
    <row r="1" spans="1:3" ht="31.5" x14ac:dyDescent="0.2">
      <c r="A1" s="155" t="s">
        <v>1855</v>
      </c>
      <c r="B1" s="155"/>
      <c r="C1" s="252" t="s">
        <v>1389</v>
      </c>
    </row>
    <row r="2" spans="1:3" ht="12.75" x14ac:dyDescent="0.2">
      <c r="B2" s="156"/>
      <c r="C2" s="156"/>
    </row>
    <row r="3" spans="1:3" ht="12.75" x14ac:dyDescent="0.2">
      <c r="A3" s="253" t="s">
        <v>1856</v>
      </c>
      <c r="B3" s="254"/>
      <c r="C3" s="156"/>
    </row>
    <row r="4" spans="1:3" x14ac:dyDescent="0.2">
      <c r="C4" s="156"/>
    </row>
    <row r="5" spans="1:3" ht="37.5" x14ac:dyDescent="0.2">
      <c r="A5" s="171" t="s">
        <v>6</v>
      </c>
      <c r="B5" s="171" t="s">
        <v>1857</v>
      </c>
      <c r="C5" s="255" t="s">
        <v>1858</v>
      </c>
    </row>
    <row r="6" spans="1:3" x14ac:dyDescent="0.2">
      <c r="A6" s="220" t="s">
        <v>1859</v>
      </c>
      <c r="B6" s="174" t="s">
        <v>1860</v>
      </c>
      <c r="C6" s="163" t="s">
        <v>1861</v>
      </c>
    </row>
    <row r="7" spans="1:3" ht="30" x14ac:dyDescent="0.2">
      <c r="A7" s="220" t="s">
        <v>1862</v>
      </c>
      <c r="B7" s="174" t="s">
        <v>1863</v>
      </c>
      <c r="C7" s="163" t="s">
        <v>1864</v>
      </c>
    </row>
    <row r="8" spans="1:3" x14ac:dyDescent="0.2">
      <c r="A8" s="220" t="s">
        <v>1865</v>
      </c>
      <c r="B8" s="174" t="s">
        <v>1866</v>
      </c>
      <c r="C8" s="163" t="s">
        <v>1867</v>
      </c>
    </row>
    <row r="9" spans="1:3" x14ac:dyDescent="0.2">
      <c r="A9" s="220" t="s">
        <v>1868</v>
      </c>
      <c r="B9" s="174" t="s">
        <v>1869</v>
      </c>
      <c r="C9" s="163" t="s">
        <v>1870</v>
      </c>
    </row>
    <row r="10" spans="1:3" ht="45" x14ac:dyDescent="0.2">
      <c r="A10" s="220" t="s">
        <v>1871</v>
      </c>
      <c r="B10" s="174" t="s">
        <v>1872</v>
      </c>
      <c r="C10" s="163" t="s">
        <v>1873</v>
      </c>
    </row>
    <row r="11" spans="1:3" ht="45" x14ac:dyDescent="0.2">
      <c r="A11" s="220" t="s">
        <v>1874</v>
      </c>
      <c r="B11" s="174" t="s">
        <v>1875</v>
      </c>
      <c r="C11" s="163" t="s">
        <v>1876</v>
      </c>
    </row>
    <row r="12" spans="1:3" ht="30" x14ac:dyDescent="0.2">
      <c r="A12" s="220" t="s">
        <v>1877</v>
      </c>
      <c r="B12" s="174" t="s">
        <v>1878</v>
      </c>
      <c r="C12" s="163" t="s">
        <v>1879</v>
      </c>
    </row>
    <row r="13" spans="1:3" x14ac:dyDescent="0.2">
      <c r="A13" s="220" t="s">
        <v>1880</v>
      </c>
      <c r="B13" s="174" t="s">
        <v>1881</v>
      </c>
      <c r="C13" s="163" t="s">
        <v>1882</v>
      </c>
    </row>
    <row r="14" spans="1:3" ht="30" x14ac:dyDescent="0.2">
      <c r="A14" s="220" t="s">
        <v>1883</v>
      </c>
      <c r="B14" s="174" t="s">
        <v>1884</v>
      </c>
      <c r="C14" s="163" t="s">
        <v>1885</v>
      </c>
    </row>
    <row r="15" spans="1:3" x14ac:dyDescent="0.2">
      <c r="A15" s="220" t="s">
        <v>1886</v>
      </c>
      <c r="B15" s="174" t="s">
        <v>1887</v>
      </c>
      <c r="C15" s="163" t="s">
        <v>1888</v>
      </c>
    </row>
    <row r="16" spans="1:3" ht="30" x14ac:dyDescent="0.2">
      <c r="A16" s="220" t="s">
        <v>1889</v>
      </c>
      <c r="B16" s="179" t="s">
        <v>1890</v>
      </c>
      <c r="C16" s="163" t="s">
        <v>1891</v>
      </c>
    </row>
    <row r="17" spans="1:3" ht="45" x14ac:dyDescent="0.2">
      <c r="A17" s="220" t="s">
        <v>1892</v>
      </c>
      <c r="B17" s="179" t="s">
        <v>1893</v>
      </c>
      <c r="C17" s="163" t="s">
        <v>1894</v>
      </c>
    </row>
    <row r="18" spans="1:3" x14ac:dyDescent="0.2">
      <c r="A18" s="220" t="s">
        <v>1895</v>
      </c>
      <c r="B18" s="179" t="s">
        <v>1896</v>
      </c>
      <c r="C18" s="163" t="s">
        <v>1897</v>
      </c>
    </row>
    <row r="19" spans="1:3" x14ac:dyDescent="0.2">
      <c r="A19" s="220" t="s">
        <v>1898</v>
      </c>
      <c r="B19" s="176" t="s">
        <v>1899</v>
      </c>
      <c r="C19" s="163"/>
    </row>
    <row r="20" spans="1:3" x14ac:dyDescent="0.2">
      <c r="A20" s="220" t="s">
        <v>1900</v>
      </c>
      <c r="B20" s="174"/>
    </row>
    <row r="21" spans="1:3" x14ac:dyDescent="0.2">
      <c r="A21" s="220" t="s">
        <v>1901</v>
      </c>
      <c r="B21" s="174"/>
      <c r="C21" s="163"/>
    </row>
    <row r="22" spans="1:3" ht="12.75" x14ac:dyDescent="0.2">
      <c r="A22" s="220" t="s">
        <v>1902</v>
      </c>
      <c r="B22" s="158"/>
    </row>
    <row r="23" spans="1:3" x14ac:dyDescent="0.2">
      <c r="A23" s="220" t="s">
        <v>1903</v>
      </c>
      <c r="C23" s="163"/>
    </row>
    <row r="24" spans="1:3" x14ac:dyDescent="0.2">
      <c r="A24" s="220" t="s">
        <v>1904</v>
      </c>
      <c r="B24" s="245"/>
      <c r="C24" s="163"/>
    </row>
    <row r="25" spans="1:3" x14ac:dyDescent="0.2">
      <c r="A25" s="220" t="s">
        <v>1905</v>
      </c>
      <c r="B25" s="245"/>
      <c r="C25" s="163"/>
    </row>
    <row r="26" spans="1:3" x14ac:dyDescent="0.2">
      <c r="A26" s="220" t="s">
        <v>1906</v>
      </c>
      <c r="B26" s="245"/>
      <c r="C26" s="163"/>
    </row>
    <row r="27" spans="1:3" x14ac:dyDescent="0.2">
      <c r="A27" s="220" t="s">
        <v>1907</v>
      </c>
      <c r="B27" s="245"/>
      <c r="C27" s="163"/>
    </row>
    <row r="28" spans="1:3" ht="18.75" x14ac:dyDescent="0.2">
      <c r="A28" s="171"/>
      <c r="B28" s="171" t="s">
        <v>1908</v>
      </c>
      <c r="C28" s="255" t="s">
        <v>1858</v>
      </c>
    </row>
    <row r="29" spans="1:3" x14ac:dyDescent="0.2">
      <c r="A29" s="220" t="s">
        <v>1909</v>
      </c>
      <c r="B29" s="174" t="s">
        <v>1910</v>
      </c>
      <c r="C29" s="163" t="s">
        <v>1668</v>
      </c>
    </row>
    <row r="30" spans="1:3" x14ac:dyDescent="0.2">
      <c r="A30" s="220" t="s">
        <v>1911</v>
      </c>
      <c r="B30" s="174" t="s">
        <v>1912</v>
      </c>
      <c r="C30" s="163" t="s">
        <v>1668</v>
      </c>
    </row>
    <row r="31" spans="1:3" x14ac:dyDescent="0.2">
      <c r="A31" s="220" t="s">
        <v>1913</v>
      </c>
      <c r="B31" s="174" t="s">
        <v>1914</v>
      </c>
      <c r="C31" s="163" t="s">
        <v>1668</v>
      </c>
    </row>
    <row r="32" spans="1:3" x14ac:dyDescent="0.2">
      <c r="A32" s="220" t="s">
        <v>1915</v>
      </c>
      <c r="B32" s="245"/>
      <c r="C32" s="163"/>
    </row>
    <row r="33" spans="1:3" x14ac:dyDescent="0.2">
      <c r="A33" s="220" t="s">
        <v>1916</v>
      </c>
      <c r="B33" s="245"/>
      <c r="C33" s="163"/>
    </row>
    <row r="34" spans="1:3" x14ac:dyDescent="0.2">
      <c r="A34" s="220" t="s">
        <v>1917</v>
      </c>
      <c r="B34" s="245"/>
      <c r="C34" s="163"/>
    </row>
    <row r="35" spans="1:3" x14ac:dyDescent="0.2">
      <c r="A35" s="220" t="s">
        <v>1918</v>
      </c>
      <c r="B35" s="245"/>
      <c r="C35" s="163"/>
    </row>
    <row r="36" spans="1:3" x14ac:dyDescent="0.2">
      <c r="A36" s="220" t="s">
        <v>1919</v>
      </c>
      <c r="B36" s="245"/>
      <c r="C36" s="163"/>
    </row>
    <row r="37" spans="1:3" x14ac:dyDescent="0.2">
      <c r="A37" s="220" t="s">
        <v>1920</v>
      </c>
      <c r="B37" s="245"/>
      <c r="C37" s="163"/>
    </row>
    <row r="38" spans="1:3" x14ac:dyDescent="0.2">
      <c r="A38" s="220" t="s">
        <v>1921</v>
      </c>
      <c r="B38" s="245"/>
      <c r="C38" s="163"/>
    </row>
    <row r="39" spans="1:3" x14ac:dyDescent="0.2">
      <c r="A39" s="220" t="s">
        <v>1922</v>
      </c>
      <c r="B39" s="245"/>
      <c r="C39" s="163"/>
    </row>
    <row r="40" spans="1:3" x14ac:dyDescent="0.2">
      <c r="A40" s="220" t="s">
        <v>1923</v>
      </c>
      <c r="B40" s="245"/>
      <c r="C40" s="163"/>
    </row>
    <row r="41" spans="1:3" x14ac:dyDescent="0.2">
      <c r="A41" s="220" t="s">
        <v>1924</v>
      </c>
      <c r="B41" s="245"/>
      <c r="C41" s="163"/>
    </row>
    <row r="42" spans="1:3" x14ac:dyDescent="0.2">
      <c r="A42" s="220" t="s">
        <v>1925</v>
      </c>
      <c r="B42" s="245"/>
      <c r="C42" s="163"/>
    </row>
    <row r="43" spans="1:3" x14ac:dyDescent="0.2">
      <c r="A43" s="220" t="s">
        <v>1926</v>
      </c>
      <c r="B43" s="245"/>
      <c r="C43" s="163"/>
    </row>
    <row r="44" spans="1:3" ht="18.75" x14ac:dyDescent="0.2">
      <c r="A44" s="171"/>
      <c r="B44" s="171" t="s">
        <v>1927</v>
      </c>
      <c r="C44" s="255" t="s">
        <v>1928</v>
      </c>
    </row>
    <row r="45" spans="1:3" x14ac:dyDescent="0.2">
      <c r="A45" s="220" t="s">
        <v>1929</v>
      </c>
      <c r="B45" s="179" t="s">
        <v>1930</v>
      </c>
      <c r="C45" s="163" t="s">
        <v>48</v>
      </c>
    </row>
    <row r="46" spans="1:3" x14ac:dyDescent="0.2">
      <c r="A46" s="220" t="s">
        <v>1931</v>
      </c>
      <c r="B46" s="179" t="s">
        <v>1932</v>
      </c>
      <c r="C46" s="163" t="s">
        <v>1933</v>
      </c>
    </row>
    <row r="47" spans="1:3" x14ac:dyDescent="0.2">
      <c r="A47" s="220" t="s">
        <v>1934</v>
      </c>
      <c r="B47" s="179" t="s">
        <v>1935</v>
      </c>
      <c r="C47" s="163" t="s">
        <v>1936</v>
      </c>
    </row>
    <row r="48" spans="1:3" x14ac:dyDescent="0.2">
      <c r="A48" s="220" t="s">
        <v>1937</v>
      </c>
      <c r="B48" s="178"/>
      <c r="C48" s="163"/>
    </row>
    <row r="49" spans="1:3" x14ac:dyDescent="0.2">
      <c r="A49" s="220" t="s">
        <v>1938</v>
      </c>
      <c r="B49" s="178"/>
      <c r="C49" s="163"/>
    </row>
    <row r="50" spans="1:3" x14ac:dyDescent="0.2">
      <c r="A50" s="220" t="s">
        <v>1939</v>
      </c>
      <c r="B50" s="179"/>
      <c r="C50" s="163"/>
    </row>
    <row r="51" spans="1:3" ht="18.75" x14ac:dyDescent="0.2">
      <c r="A51" s="171"/>
      <c r="B51" s="171" t="s">
        <v>1940</v>
      </c>
      <c r="C51" s="255" t="s">
        <v>1858</v>
      </c>
    </row>
    <row r="52" spans="1:3" x14ac:dyDescent="0.2">
      <c r="A52" s="220" t="s">
        <v>1941</v>
      </c>
      <c r="B52" s="174" t="s">
        <v>1942</v>
      </c>
      <c r="C52" s="163" t="s">
        <v>1668</v>
      </c>
    </row>
    <row r="53" spans="1:3" x14ac:dyDescent="0.2">
      <c r="A53" s="220" t="s">
        <v>1943</v>
      </c>
      <c r="B53" s="178"/>
    </row>
    <row r="54" spans="1:3" x14ac:dyDescent="0.2">
      <c r="A54" s="220" t="s">
        <v>1944</v>
      </c>
      <c r="B54" s="178"/>
    </row>
    <row r="55" spans="1:3" x14ac:dyDescent="0.2">
      <c r="A55" s="220" t="s">
        <v>1945</v>
      </c>
      <c r="B55" s="178"/>
    </row>
    <row r="56" spans="1:3" x14ac:dyDescent="0.2">
      <c r="A56" s="220" t="s">
        <v>1946</v>
      </c>
      <c r="B56" s="178"/>
    </row>
    <row r="57" spans="1:3" x14ac:dyDescent="0.2">
      <c r="A57" s="220" t="s">
        <v>1947</v>
      </c>
      <c r="B57" s="178"/>
    </row>
    <row r="58" spans="1:3" x14ac:dyDescent="0.2">
      <c r="B58" s="178"/>
    </row>
    <row r="59" spans="1:3" x14ac:dyDescent="0.2">
      <c r="B59" s="178"/>
    </row>
    <row r="60" spans="1:3" x14ac:dyDescent="0.2">
      <c r="B60" s="178"/>
    </row>
    <row r="61" spans="1:3" x14ac:dyDescent="0.2">
      <c r="B61" s="178"/>
    </row>
    <row r="62" spans="1:3" x14ac:dyDescent="0.2">
      <c r="B62" s="178"/>
    </row>
    <row r="63" spans="1:3" x14ac:dyDescent="0.2">
      <c r="B63" s="178"/>
    </row>
    <row r="64" spans="1:3" x14ac:dyDescent="0.2">
      <c r="B64" s="178"/>
    </row>
    <row r="65" spans="2:2" x14ac:dyDescent="0.2">
      <c r="B65" s="178"/>
    </row>
    <row r="66" spans="2:2" x14ac:dyDescent="0.2">
      <c r="B66" s="178"/>
    </row>
    <row r="67" spans="2:2" x14ac:dyDescent="0.2">
      <c r="B67" s="178"/>
    </row>
    <row r="68" spans="2:2" x14ac:dyDescent="0.2">
      <c r="B68" s="178"/>
    </row>
    <row r="69" spans="2:2" x14ac:dyDescent="0.2">
      <c r="B69" s="178"/>
    </row>
    <row r="70" spans="2:2" x14ac:dyDescent="0.2">
      <c r="B70" s="178"/>
    </row>
    <row r="71" spans="2:2" x14ac:dyDescent="0.2">
      <c r="B71" s="178"/>
    </row>
    <row r="72" spans="2:2" x14ac:dyDescent="0.2">
      <c r="B72" s="178"/>
    </row>
    <row r="73" spans="2:2" x14ac:dyDescent="0.2">
      <c r="B73" s="178"/>
    </row>
    <row r="74" spans="2:2" x14ac:dyDescent="0.2">
      <c r="B74" s="178"/>
    </row>
    <row r="75" spans="2:2" x14ac:dyDescent="0.2">
      <c r="B75" s="178"/>
    </row>
    <row r="76" spans="2:2" x14ac:dyDescent="0.2">
      <c r="B76" s="178"/>
    </row>
    <row r="77" spans="2:2" x14ac:dyDescent="0.2">
      <c r="B77" s="178"/>
    </row>
    <row r="78" spans="2:2" x14ac:dyDescent="0.2">
      <c r="B78" s="178"/>
    </row>
    <row r="79" spans="2:2" x14ac:dyDescent="0.2">
      <c r="B79" s="178"/>
    </row>
    <row r="80" spans="2:2" x14ac:dyDescent="0.2">
      <c r="B80" s="178"/>
    </row>
    <row r="81" spans="2:2" x14ac:dyDescent="0.2">
      <c r="B81" s="178"/>
    </row>
    <row r="82" spans="2:2" x14ac:dyDescent="0.2">
      <c r="B82" s="178"/>
    </row>
    <row r="83" spans="2:2" x14ac:dyDescent="0.2">
      <c r="B83" s="178"/>
    </row>
    <row r="84" spans="2:2" x14ac:dyDescent="0.2">
      <c r="B84" s="178"/>
    </row>
    <row r="85" spans="2:2" x14ac:dyDescent="0.2">
      <c r="B85" s="178"/>
    </row>
    <row r="86" spans="2:2" x14ac:dyDescent="0.2">
      <c r="B86" s="178"/>
    </row>
    <row r="87" spans="2:2" x14ac:dyDescent="0.2">
      <c r="B87" s="178"/>
    </row>
    <row r="88" spans="2:2" x14ac:dyDescent="0.2">
      <c r="B88" s="178"/>
    </row>
    <row r="89" spans="2:2" x14ac:dyDescent="0.2">
      <c r="B89" s="178"/>
    </row>
    <row r="90" spans="2:2" x14ac:dyDescent="0.2">
      <c r="B90" s="178"/>
    </row>
    <row r="91" spans="2:2" x14ac:dyDescent="0.2">
      <c r="B91" s="178"/>
    </row>
    <row r="92" spans="2:2" x14ac:dyDescent="0.2">
      <c r="B92" s="178"/>
    </row>
    <row r="93" spans="2:2" x14ac:dyDescent="0.2">
      <c r="B93" s="178"/>
    </row>
    <row r="94" spans="2:2" x14ac:dyDescent="0.2">
      <c r="B94" s="178"/>
    </row>
    <row r="95" spans="2:2" x14ac:dyDescent="0.2">
      <c r="B95" s="178"/>
    </row>
    <row r="96" spans="2:2" x14ac:dyDescent="0.2">
      <c r="B96" s="178"/>
    </row>
    <row r="97" spans="2:2" x14ac:dyDescent="0.2">
      <c r="B97" s="178"/>
    </row>
    <row r="98" spans="2:2" x14ac:dyDescent="0.2">
      <c r="B98" s="178"/>
    </row>
    <row r="99" spans="2:2" x14ac:dyDescent="0.2">
      <c r="B99" s="178"/>
    </row>
    <row r="100" spans="2:2" x14ac:dyDescent="0.2">
      <c r="B100" s="178"/>
    </row>
    <row r="101" spans="2:2" x14ac:dyDescent="0.2">
      <c r="B101" s="178"/>
    </row>
    <row r="102" spans="2:2" x14ac:dyDescent="0.2">
      <c r="B102" s="178"/>
    </row>
    <row r="103" spans="2:2" ht="12.75" x14ac:dyDescent="0.2">
      <c r="B103" s="156"/>
    </row>
    <row r="104" spans="2:2" ht="12.75" x14ac:dyDescent="0.2">
      <c r="B104" s="156"/>
    </row>
    <row r="105" spans="2:2" ht="12.75" x14ac:dyDescent="0.2">
      <c r="B105" s="156"/>
    </row>
    <row r="106" spans="2:2" ht="12.75" x14ac:dyDescent="0.2">
      <c r="B106" s="156"/>
    </row>
    <row r="107" spans="2:2" ht="12.75" x14ac:dyDescent="0.2">
      <c r="B107" s="156"/>
    </row>
    <row r="108" spans="2:2" ht="12.75" x14ac:dyDescent="0.2">
      <c r="B108" s="156"/>
    </row>
    <row r="109" spans="2:2" ht="12.75" x14ac:dyDescent="0.2">
      <c r="B109" s="156"/>
    </row>
    <row r="110" spans="2:2" ht="12.75" x14ac:dyDescent="0.2">
      <c r="B110" s="156"/>
    </row>
    <row r="111" spans="2:2" ht="12.75" x14ac:dyDescent="0.2">
      <c r="B111" s="156"/>
    </row>
    <row r="112" spans="2:2" ht="12.75" x14ac:dyDescent="0.2">
      <c r="B112" s="156"/>
    </row>
    <row r="113" spans="2:2" x14ac:dyDescent="0.2">
      <c r="B113" s="178"/>
    </row>
    <row r="114" spans="2:2" x14ac:dyDescent="0.2">
      <c r="B114" s="178"/>
    </row>
    <row r="115" spans="2:2" x14ac:dyDescent="0.2">
      <c r="B115" s="178"/>
    </row>
    <row r="116" spans="2:2" x14ac:dyDescent="0.2">
      <c r="B116" s="178"/>
    </row>
    <row r="117" spans="2:2" x14ac:dyDescent="0.2">
      <c r="B117" s="178"/>
    </row>
    <row r="118" spans="2:2" x14ac:dyDescent="0.2">
      <c r="B118" s="178"/>
    </row>
    <row r="119" spans="2:2" x14ac:dyDescent="0.2">
      <c r="B119" s="178"/>
    </row>
    <row r="120" spans="2:2" x14ac:dyDescent="0.2">
      <c r="B120" s="178"/>
    </row>
    <row r="121" spans="2:2" ht="12.75" x14ac:dyDescent="0.2">
      <c r="B121" s="202"/>
    </row>
    <row r="122" spans="2:2" x14ac:dyDescent="0.2">
      <c r="B122" s="178"/>
    </row>
    <row r="123" spans="2:2" x14ac:dyDescent="0.2">
      <c r="B123" s="178"/>
    </row>
    <row r="124" spans="2:2" x14ac:dyDescent="0.2">
      <c r="B124" s="178"/>
    </row>
    <row r="125" spans="2:2" x14ac:dyDescent="0.2">
      <c r="B125" s="178"/>
    </row>
    <row r="126" spans="2:2" x14ac:dyDescent="0.2">
      <c r="B126" s="178"/>
    </row>
    <row r="127" spans="2:2" x14ac:dyDescent="0.2">
      <c r="B127" s="178"/>
    </row>
    <row r="128" spans="2:2" x14ac:dyDescent="0.2">
      <c r="B128" s="178"/>
    </row>
    <row r="129" spans="2:2" x14ac:dyDescent="0.2">
      <c r="B129" s="178"/>
    </row>
    <row r="130" spans="2:2" x14ac:dyDescent="0.2">
      <c r="B130" s="178"/>
    </row>
    <row r="131" spans="2:2" x14ac:dyDescent="0.2">
      <c r="B131" s="178"/>
    </row>
    <row r="132" spans="2:2" x14ac:dyDescent="0.2">
      <c r="B132" s="178"/>
    </row>
    <row r="133" spans="2:2" x14ac:dyDescent="0.2">
      <c r="B133" s="178"/>
    </row>
    <row r="134" spans="2:2" x14ac:dyDescent="0.2">
      <c r="B134" s="178"/>
    </row>
    <row r="135" spans="2:2" x14ac:dyDescent="0.2">
      <c r="B135" s="178"/>
    </row>
    <row r="136" spans="2:2" x14ac:dyDescent="0.2">
      <c r="B136" s="178"/>
    </row>
    <row r="137" spans="2:2" x14ac:dyDescent="0.2">
      <c r="B137" s="178"/>
    </row>
    <row r="138" spans="2:2" x14ac:dyDescent="0.2">
      <c r="B138" s="178"/>
    </row>
    <row r="140" spans="2:2" x14ac:dyDescent="0.2">
      <c r="B140" s="178"/>
    </row>
    <row r="141" spans="2:2" x14ac:dyDescent="0.2">
      <c r="B141" s="178"/>
    </row>
    <row r="142" spans="2:2" x14ac:dyDescent="0.2">
      <c r="B142" s="178"/>
    </row>
    <row r="147" spans="2:2" x14ac:dyDescent="0.2">
      <c r="B147" s="166"/>
    </row>
    <row r="148" spans="2:2" x14ac:dyDescent="0.2">
      <c r="B148" s="256"/>
    </row>
    <row r="154" spans="2:2" x14ac:dyDescent="0.2">
      <c r="B154" s="179"/>
    </row>
    <row r="155" spans="2:2" x14ac:dyDescent="0.2">
      <c r="B155" s="178"/>
    </row>
    <row r="157" spans="2:2" x14ac:dyDescent="0.2">
      <c r="B157" s="178"/>
    </row>
    <row r="158" spans="2:2" x14ac:dyDescent="0.2">
      <c r="B158" s="178"/>
    </row>
    <row r="159" spans="2:2" x14ac:dyDescent="0.2">
      <c r="B159" s="178"/>
    </row>
    <row r="160" spans="2:2" x14ac:dyDescent="0.2">
      <c r="B160" s="178"/>
    </row>
    <row r="161" spans="2:2" x14ac:dyDescent="0.2">
      <c r="B161" s="178"/>
    </row>
    <row r="162" spans="2:2" x14ac:dyDescent="0.2">
      <c r="B162" s="178"/>
    </row>
    <row r="163" spans="2:2" x14ac:dyDescent="0.2">
      <c r="B163" s="178"/>
    </row>
    <row r="164" spans="2:2" x14ac:dyDescent="0.2">
      <c r="B164" s="178"/>
    </row>
    <row r="165" spans="2:2" x14ac:dyDescent="0.2">
      <c r="B165" s="178"/>
    </row>
    <row r="166" spans="2:2" x14ac:dyDescent="0.2">
      <c r="B166" s="178"/>
    </row>
    <row r="167" spans="2:2" x14ac:dyDescent="0.2">
      <c r="B167" s="178"/>
    </row>
    <row r="168" spans="2:2" x14ac:dyDescent="0.2">
      <c r="B168" s="178"/>
    </row>
    <row r="265" spans="2:2" x14ac:dyDescent="0.2">
      <c r="B265" s="174"/>
    </row>
    <row r="266" spans="2:2" x14ac:dyDescent="0.2">
      <c r="B266" s="178"/>
    </row>
    <row r="267" spans="2:2" x14ac:dyDescent="0.2">
      <c r="B267" s="178"/>
    </row>
    <row r="270" spans="2:2" x14ac:dyDescent="0.2">
      <c r="B270" s="178"/>
    </row>
    <row r="286" spans="2:2" x14ac:dyDescent="0.2">
      <c r="B286" s="174"/>
    </row>
    <row r="316" spans="2:2" x14ac:dyDescent="0.2">
      <c r="B316" s="166"/>
    </row>
    <row r="317" spans="2:2" x14ac:dyDescent="0.2">
      <c r="B317" s="178"/>
    </row>
    <row r="319" spans="2:2" x14ac:dyDescent="0.2">
      <c r="B319" s="178"/>
    </row>
    <row r="320" spans="2:2" x14ac:dyDescent="0.2">
      <c r="B320" s="178"/>
    </row>
    <row r="321" spans="2:2" x14ac:dyDescent="0.2">
      <c r="B321" s="178"/>
    </row>
    <row r="322" spans="2:2" x14ac:dyDescent="0.2">
      <c r="B322" s="178"/>
    </row>
    <row r="323" spans="2:2" x14ac:dyDescent="0.2">
      <c r="B323" s="178"/>
    </row>
    <row r="324" spans="2:2" x14ac:dyDescent="0.2">
      <c r="B324" s="178"/>
    </row>
    <row r="325" spans="2:2" x14ac:dyDescent="0.2">
      <c r="B325" s="178"/>
    </row>
    <row r="326" spans="2:2" x14ac:dyDescent="0.2">
      <c r="B326" s="178"/>
    </row>
    <row r="327" spans="2:2" x14ac:dyDescent="0.2">
      <c r="B327" s="178"/>
    </row>
    <row r="328" spans="2:2" x14ac:dyDescent="0.2">
      <c r="B328" s="178"/>
    </row>
    <row r="329" spans="2:2" x14ac:dyDescent="0.2">
      <c r="B329" s="178"/>
    </row>
    <row r="330" spans="2:2" x14ac:dyDescent="0.2">
      <c r="B330" s="178"/>
    </row>
    <row r="342" spans="2:2" x14ac:dyDescent="0.2">
      <c r="B342" s="178"/>
    </row>
    <row r="343" spans="2:2" x14ac:dyDescent="0.2">
      <c r="B343" s="178"/>
    </row>
    <row r="344" spans="2:2" x14ac:dyDescent="0.2">
      <c r="B344" s="178"/>
    </row>
    <row r="345" spans="2:2" x14ac:dyDescent="0.2">
      <c r="B345" s="178"/>
    </row>
    <row r="346" spans="2:2" x14ac:dyDescent="0.2">
      <c r="B346" s="178"/>
    </row>
    <row r="347" spans="2:2" x14ac:dyDescent="0.2">
      <c r="B347" s="178"/>
    </row>
    <row r="348" spans="2:2" x14ac:dyDescent="0.2">
      <c r="B348" s="178"/>
    </row>
    <row r="349" spans="2:2" x14ac:dyDescent="0.2">
      <c r="B349" s="178"/>
    </row>
    <row r="350" spans="2:2" x14ac:dyDescent="0.2">
      <c r="B350" s="178"/>
    </row>
    <row r="352" spans="2:2" x14ac:dyDescent="0.2">
      <c r="B352" s="178"/>
    </row>
    <row r="353" spans="2:2" x14ac:dyDescent="0.2">
      <c r="B353" s="178"/>
    </row>
    <row r="354" spans="2:2" x14ac:dyDescent="0.2">
      <c r="B354" s="178"/>
    </row>
    <row r="355" spans="2:2" x14ac:dyDescent="0.2">
      <c r="B355" s="178"/>
    </row>
    <row r="356" spans="2:2" x14ac:dyDescent="0.2">
      <c r="B356" s="178"/>
    </row>
    <row r="358" spans="2:2" x14ac:dyDescent="0.2">
      <c r="B358" s="178"/>
    </row>
    <row r="361" spans="2:2" x14ac:dyDescent="0.2">
      <c r="B361" s="178"/>
    </row>
    <row r="364" spans="2:2" x14ac:dyDescent="0.2">
      <c r="B364" s="178"/>
    </row>
    <row r="365" spans="2:2" x14ac:dyDescent="0.2">
      <c r="B365" s="178"/>
    </row>
    <row r="366" spans="2:2" x14ac:dyDescent="0.2">
      <c r="B366" s="178"/>
    </row>
    <row r="367" spans="2:2" x14ac:dyDescent="0.2">
      <c r="B367" s="178"/>
    </row>
    <row r="368" spans="2:2" x14ac:dyDescent="0.2">
      <c r="B368" s="178"/>
    </row>
    <row r="369" spans="2:2" x14ac:dyDescent="0.2">
      <c r="B369" s="178"/>
    </row>
    <row r="370" spans="2:2" x14ac:dyDescent="0.2">
      <c r="B370" s="178"/>
    </row>
    <row r="371" spans="2:2" x14ac:dyDescent="0.2">
      <c r="B371" s="178"/>
    </row>
    <row r="372" spans="2:2" x14ac:dyDescent="0.2">
      <c r="B372" s="178"/>
    </row>
    <row r="373" spans="2:2" x14ac:dyDescent="0.2">
      <c r="B373" s="178"/>
    </row>
    <row r="374" spans="2:2" x14ac:dyDescent="0.2">
      <c r="B374" s="178"/>
    </row>
    <row r="375" spans="2:2" x14ac:dyDescent="0.2">
      <c r="B375" s="178"/>
    </row>
    <row r="376" spans="2:2" x14ac:dyDescent="0.2">
      <c r="B376" s="178"/>
    </row>
    <row r="377" spans="2:2" x14ac:dyDescent="0.2">
      <c r="B377" s="178"/>
    </row>
    <row r="378" spans="2:2" x14ac:dyDescent="0.2">
      <c r="B378" s="178"/>
    </row>
    <row r="379" spans="2:2" x14ac:dyDescent="0.2">
      <c r="B379" s="178"/>
    </row>
    <row r="380" spans="2:2" x14ac:dyDescent="0.2">
      <c r="B380" s="178"/>
    </row>
    <row r="381" spans="2:2" x14ac:dyDescent="0.2">
      <c r="B381" s="178"/>
    </row>
    <row r="382" spans="2:2" x14ac:dyDescent="0.2">
      <c r="B382" s="178"/>
    </row>
    <row r="386" spans="2:2" x14ac:dyDescent="0.2">
      <c r="B386" s="166"/>
    </row>
    <row r="403" spans="2:2" x14ac:dyDescent="0.2">
      <c r="B403" s="257"/>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workbookViewId="0"/>
  </sheetViews>
  <sheetFormatPr defaultRowHeight="1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62"/>
      <c r="C2" s="62"/>
    </row>
    <row r="3" spans="2:14" s="1" customFormat="1" ht="22.9" customHeight="1" x14ac:dyDescent="0.15">
      <c r="B3" s="62"/>
      <c r="C3" s="62"/>
      <c r="E3" s="68" t="s">
        <v>907</v>
      </c>
      <c r="F3" s="68"/>
      <c r="G3" s="68"/>
      <c r="H3" s="68"/>
      <c r="I3" s="68"/>
      <c r="J3" s="68"/>
      <c r="K3" s="68"/>
      <c r="L3" s="68"/>
      <c r="M3" s="68"/>
      <c r="N3" s="68"/>
    </row>
    <row r="4" spans="2:14" s="1" customFormat="1" ht="11.1" customHeight="1" x14ac:dyDescent="0.15">
      <c r="B4" s="62"/>
      <c r="C4" s="62"/>
    </row>
    <row r="5" spans="2:14" s="1" customFormat="1" ht="3.75" customHeight="1" x14ac:dyDescent="0.15"/>
    <row r="6" spans="2:14" s="1" customFormat="1" ht="33" customHeight="1" x14ac:dyDescent="0.15">
      <c r="B6" s="64" t="s">
        <v>908</v>
      </c>
      <c r="C6" s="64"/>
      <c r="D6" s="64"/>
      <c r="E6" s="64"/>
      <c r="F6" s="64"/>
      <c r="G6" s="64"/>
      <c r="H6" s="64"/>
      <c r="I6" s="64"/>
      <c r="J6" s="64"/>
      <c r="K6" s="64"/>
      <c r="L6" s="64"/>
      <c r="M6" s="64"/>
    </row>
    <row r="7" spans="2:14" s="1" customFormat="1" ht="10.7" customHeight="1" x14ac:dyDescent="0.15"/>
    <row r="8" spans="2:14" s="1" customFormat="1" ht="19.149999999999999" customHeight="1" x14ac:dyDescent="0.15">
      <c r="B8" s="58" t="s">
        <v>909</v>
      </c>
      <c r="C8" s="58"/>
      <c r="D8" s="58"/>
      <c r="E8" s="58"/>
      <c r="F8" s="58"/>
      <c r="G8" s="58"/>
      <c r="H8" s="58"/>
      <c r="I8" s="58"/>
      <c r="J8" s="58"/>
      <c r="K8" s="58"/>
      <c r="L8" s="58"/>
      <c r="M8" s="58"/>
    </row>
    <row r="9" spans="2:14" s="1" customFormat="1" ht="2.65" customHeight="1" x14ac:dyDescent="0.15"/>
    <row r="10" spans="2:14" s="1" customFormat="1" ht="3.75" customHeight="1" x14ac:dyDescent="0.15">
      <c r="B10" s="57" t="s">
        <v>909</v>
      </c>
    </row>
    <row r="11" spans="2:14" s="1" customFormat="1" ht="21.4" customHeight="1" x14ac:dyDescent="0.15">
      <c r="B11" s="57"/>
      <c r="C11" s="65">
        <v>44620</v>
      </c>
      <c r="D11" s="65"/>
      <c r="E11" s="65"/>
      <c r="F11" s="65"/>
    </row>
    <row r="12" spans="2:14" s="1" customFormat="1" ht="4.3499999999999996" customHeight="1" x14ac:dyDescent="0.15">
      <c r="B12" s="57"/>
    </row>
    <row r="13" spans="2:14" s="1" customFormat="1" ht="6.95" customHeight="1" x14ac:dyDescent="0.15"/>
    <row r="14" spans="2:14" s="1" customFormat="1" ht="19.149999999999999" customHeight="1" x14ac:dyDescent="0.15">
      <c r="B14" s="58" t="s">
        <v>910</v>
      </c>
      <c r="C14" s="58"/>
      <c r="D14" s="58"/>
      <c r="E14" s="58"/>
      <c r="F14" s="58"/>
      <c r="G14" s="58"/>
      <c r="H14" s="58"/>
      <c r="I14" s="58"/>
      <c r="J14" s="58"/>
      <c r="K14" s="58"/>
      <c r="L14" s="58"/>
      <c r="M14" s="58"/>
    </row>
    <row r="15" spans="2:14" s="1" customFormat="1" ht="12.75" customHeight="1" x14ac:dyDescent="0.15"/>
    <row r="16" spans="2:14" s="1" customFormat="1" ht="17.649999999999999" customHeight="1" x14ac:dyDescent="0.15">
      <c r="B16" s="59" t="s">
        <v>889</v>
      </c>
      <c r="C16" s="59"/>
      <c r="D16" s="66"/>
      <c r="E16" s="66"/>
      <c r="F16" s="66"/>
      <c r="G16" s="66"/>
      <c r="H16" s="66"/>
      <c r="I16" s="66"/>
      <c r="J16" s="66"/>
      <c r="K16" s="66"/>
      <c r="L16" s="66"/>
    </row>
    <row r="17" spans="2:12" s="1" customFormat="1" ht="14.85" customHeight="1" x14ac:dyDescent="0.15">
      <c r="B17" s="60" t="s">
        <v>890</v>
      </c>
      <c r="C17" s="60"/>
      <c r="D17" s="60" t="s">
        <v>891</v>
      </c>
      <c r="E17" s="60"/>
      <c r="F17" s="60"/>
      <c r="G17" s="60"/>
      <c r="H17" s="60" t="s">
        <v>892</v>
      </c>
      <c r="I17" s="60"/>
      <c r="J17" s="60"/>
      <c r="K17" s="60"/>
      <c r="L17" s="60"/>
    </row>
    <row r="18" spans="2:12" s="1" customFormat="1" ht="14.45" customHeight="1" x14ac:dyDescent="0.15"/>
    <row r="19" spans="2:12" s="1" customFormat="1" ht="16.5" customHeight="1" x14ac:dyDescent="0.15">
      <c r="B19" s="61" t="s">
        <v>893</v>
      </c>
      <c r="C19" s="61"/>
      <c r="D19" s="61"/>
      <c r="E19" s="61"/>
      <c r="F19" s="66"/>
      <c r="G19" s="66"/>
      <c r="H19" s="67"/>
      <c r="I19" s="67"/>
      <c r="J19" s="67"/>
      <c r="K19" s="67"/>
      <c r="L19" s="67"/>
    </row>
    <row r="20" spans="2:12" s="1" customFormat="1" ht="14.85" customHeight="1" x14ac:dyDescent="0.15">
      <c r="B20" s="63" t="s">
        <v>894</v>
      </c>
      <c r="C20" s="63"/>
      <c r="D20" s="63" t="s">
        <v>895</v>
      </c>
      <c r="E20" s="63"/>
      <c r="F20" s="63"/>
      <c r="G20" s="63"/>
      <c r="H20" s="63" t="s">
        <v>896</v>
      </c>
      <c r="I20" s="63"/>
      <c r="J20" s="63"/>
      <c r="K20" s="63"/>
      <c r="L20" s="63"/>
    </row>
    <row r="21" spans="2:12" s="1" customFormat="1" ht="14.45" customHeight="1" x14ac:dyDescent="0.15"/>
    <row r="22" spans="2:12" s="1" customFormat="1" ht="16.5" customHeight="1" x14ac:dyDescent="0.15">
      <c r="B22" s="61" t="s">
        <v>897</v>
      </c>
      <c r="C22" s="61"/>
      <c r="D22" s="61"/>
      <c r="E22" s="61"/>
      <c r="F22" s="61"/>
      <c r="G22" s="61"/>
      <c r="H22" s="61"/>
      <c r="I22" s="61"/>
      <c r="J22" s="66"/>
      <c r="K22" s="66"/>
      <c r="L22" s="7"/>
    </row>
    <row r="23" spans="2:12" s="1" customFormat="1" ht="14.85" customHeight="1" x14ac:dyDescent="0.15">
      <c r="B23" s="63" t="s">
        <v>898</v>
      </c>
      <c r="C23" s="63"/>
      <c r="D23" s="63" t="s">
        <v>899</v>
      </c>
      <c r="E23" s="63"/>
      <c r="F23" s="63"/>
      <c r="G23" s="63"/>
      <c r="H23" s="63" t="s">
        <v>900</v>
      </c>
      <c r="I23" s="63"/>
      <c r="J23" s="63"/>
      <c r="K23" s="63"/>
      <c r="L23" s="63"/>
    </row>
    <row r="24" spans="2:12" s="1" customFormat="1" ht="13.35" customHeight="1" x14ac:dyDescent="0.15"/>
    <row r="25" spans="2:12" s="1" customFormat="1" ht="14.85" customHeight="1" x14ac:dyDescent="0.15">
      <c r="B25" s="61" t="s">
        <v>901</v>
      </c>
      <c r="C25" s="61"/>
      <c r="D25" s="61"/>
      <c r="E25" s="67"/>
      <c r="F25" s="67"/>
      <c r="G25" s="67"/>
      <c r="H25" s="67"/>
      <c r="I25" s="67"/>
      <c r="J25" s="67"/>
      <c r="K25" s="67"/>
      <c r="L25" s="67"/>
    </row>
    <row r="26" spans="2:12" s="1" customFormat="1" ht="14.85" customHeight="1" x14ac:dyDescent="0.15">
      <c r="B26" s="63" t="s">
        <v>902</v>
      </c>
      <c r="C26" s="63"/>
      <c r="D26" s="63"/>
      <c r="E26" s="56"/>
      <c r="F26" s="56"/>
      <c r="G26" s="56"/>
      <c r="H26" s="56"/>
      <c r="I26" s="56"/>
      <c r="J26" s="56"/>
      <c r="K26" s="56"/>
      <c r="L26" s="56"/>
    </row>
    <row r="27" spans="2:12" s="1" customFormat="1" ht="11.1" customHeight="1" x14ac:dyDescent="0.15"/>
    <row r="28" spans="2:12" s="1" customFormat="1" ht="14.85" customHeight="1" x14ac:dyDescent="0.15">
      <c r="B28" s="61" t="s">
        <v>903</v>
      </c>
      <c r="C28" s="61"/>
      <c r="D28" s="61"/>
      <c r="E28" s="61"/>
      <c r="F28" s="61"/>
      <c r="G28" s="61"/>
      <c r="H28" s="61"/>
      <c r="I28" s="61"/>
      <c r="J28" s="61"/>
      <c r="K28" s="61"/>
      <c r="L28" s="61"/>
    </row>
    <row r="29" spans="2:12" s="1" customFormat="1" ht="14.85" customHeight="1" x14ac:dyDescent="0.15">
      <c r="B29" s="63" t="s">
        <v>904</v>
      </c>
      <c r="C29" s="63"/>
      <c r="D29" s="63"/>
      <c r="E29" s="63"/>
      <c r="F29" s="63"/>
      <c r="G29" s="63"/>
      <c r="H29" s="63"/>
      <c r="I29" s="63"/>
      <c r="J29" s="63"/>
      <c r="K29" s="63"/>
      <c r="L29" s="63"/>
    </row>
    <row r="30" spans="2:12" s="1" customFormat="1" ht="14.85" customHeight="1" x14ac:dyDescent="0.15">
      <c r="B30" s="63" t="s">
        <v>905</v>
      </c>
      <c r="C30" s="63"/>
      <c r="D30" s="63"/>
      <c r="E30" s="63"/>
      <c r="F30" s="63"/>
      <c r="G30" s="63"/>
      <c r="H30" s="63"/>
      <c r="I30" s="63"/>
      <c r="J30" s="63"/>
      <c r="K30" s="63"/>
      <c r="L30" s="63"/>
    </row>
    <row r="31" spans="2:12" s="1" customFormat="1" ht="14.85" customHeight="1" x14ac:dyDescent="0.15">
      <c r="B31" s="63" t="s">
        <v>906</v>
      </c>
      <c r="C31" s="63"/>
      <c r="D31" s="63"/>
      <c r="E31" s="63"/>
      <c r="F31" s="63"/>
      <c r="G31" s="63"/>
      <c r="H31" s="63"/>
      <c r="I31" s="63"/>
      <c r="J31" s="63"/>
      <c r="K31" s="63"/>
      <c r="L31" s="63"/>
    </row>
    <row r="32" spans="2:12" s="1" customFormat="1" ht="28.7" customHeight="1" x14ac:dyDescent="0.15"/>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62"/>
      <c r="C2" s="62"/>
      <c r="D2" s="68" t="s">
        <v>907</v>
      </c>
      <c r="E2" s="68"/>
      <c r="F2" s="68"/>
      <c r="G2" s="68"/>
      <c r="H2" s="68"/>
      <c r="I2" s="68"/>
    </row>
    <row r="3" spans="2:14" s="1" customFormat="1" ht="14.85" customHeight="1" x14ac:dyDescent="0.15">
      <c r="B3" s="62"/>
      <c r="C3" s="62"/>
    </row>
    <row r="4" spans="2:14" s="1" customFormat="1" ht="2.65" customHeight="1" x14ac:dyDescent="0.15"/>
    <row r="5" spans="2:14" s="1" customFormat="1" ht="33" customHeight="1" x14ac:dyDescent="0.15">
      <c r="B5" s="64" t="s">
        <v>943</v>
      </c>
      <c r="C5" s="64"/>
      <c r="D5" s="64"/>
      <c r="E5" s="64"/>
      <c r="F5" s="64"/>
      <c r="G5" s="64"/>
      <c r="H5" s="64"/>
      <c r="I5" s="64"/>
      <c r="J5" s="64"/>
    </row>
    <row r="6" spans="2:14" s="1" customFormat="1" ht="5.25" customHeight="1" x14ac:dyDescent="0.15"/>
    <row r="7" spans="2:14" s="1" customFormat="1" ht="19.149999999999999" customHeight="1" x14ac:dyDescent="0.15">
      <c r="B7" s="58" t="s">
        <v>944</v>
      </c>
      <c r="C7" s="58"/>
      <c r="D7" s="58"/>
      <c r="E7" s="58"/>
      <c r="F7" s="58"/>
      <c r="G7" s="58"/>
      <c r="H7" s="58"/>
      <c r="I7" s="58"/>
      <c r="J7" s="58"/>
      <c r="K7" s="58"/>
      <c r="L7" s="58"/>
      <c r="M7" s="58"/>
      <c r="N7" s="58"/>
    </row>
    <row r="8" spans="2:14" s="1" customFormat="1" ht="4.3499999999999996" customHeight="1" x14ac:dyDescent="0.15"/>
    <row r="9" spans="2:14" s="1" customFormat="1" ht="33.6" customHeight="1" x14ac:dyDescent="0.15">
      <c r="B9" s="10" t="s">
        <v>911</v>
      </c>
      <c r="C9" s="10" t="s">
        <v>912</v>
      </c>
      <c r="D9" s="10" t="s">
        <v>913</v>
      </c>
      <c r="E9" s="71" t="s">
        <v>914</v>
      </c>
      <c r="F9" s="71"/>
      <c r="G9" s="11" t="s">
        <v>915</v>
      </c>
      <c r="H9" s="10" t="s">
        <v>916</v>
      </c>
      <c r="I9" s="11" t="s">
        <v>917</v>
      </c>
      <c r="J9" s="10" t="s">
        <v>918</v>
      </c>
      <c r="K9" s="11" t="s">
        <v>919</v>
      </c>
      <c r="L9" s="11" t="s">
        <v>920</v>
      </c>
      <c r="M9" s="11" t="s">
        <v>921</v>
      </c>
      <c r="N9" s="11" t="s">
        <v>937</v>
      </c>
    </row>
    <row r="10" spans="2:14" s="1" customFormat="1" ht="11.1" customHeight="1" x14ac:dyDescent="0.15">
      <c r="B10" s="12" t="s">
        <v>922</v>
      </c>
      <c r="C10" s="12" t="s">
        <v>923</v>
      </c>
      <c r="D10" s="13">
        <v>2500000000</v>
      </c>
      <c r="E10" s="69">
        <v>43521</v>
      </c>
      <c r="F10" s="69"/>
      <c r="G10" s="14">
        <v>46078</v>
      </c>
      <c r="H10" s="12" t="s">
        <v>1</v>
      </c>
      <c r="I10" s="12" t="s">
        <v>924</v>
      </c>
      <c r="J10" s="15">
        <v>5.0000000000000001E-3</v>
      </c>
      <c r="K10" s="12" t="s">
        <v>925</v>
      </c>
      <c r="L10" s="12" t="s">
        <v>926</v>
      </c>
      <c r="M10" s="16">
        <v>3.9945205479452102</v>
      </c>
      <c r="N10" s="12" t="s">
        <v>938</v>
      </c>
    </row>
    <row r="11" spans="2:14" s="1" customFormat="1" ht="11.1" customHeight="1" x14ac:dyDescent="0.15">
      <c r="B11" s="12" t="s">
        <v>927</v>
      </c>
      <c r="C11" s="12" t="s">
        <v>928</v>
      </c>
      <c r="D11" s="13">
        <v>2500000000</v>
      </c>
      <c r="E11" s="69">
        <v>43521</v>
      </c>
      <c r="F11" s="69"/>
      <c r="G11" s="14">
        <v>47174</v>
      </c>
      <c r="H11" s="12" t="s">
        <v>1</v>
      </c>
      <c r="I11" s="12" t="s">
        <v>924</v>
      </c>
      <c r="J11" s="15">
        <v>8.5000000000000006E-3</v>
      </c>
      <c r="K11" s="12" t="s">
        <v>925</v>
      </c>
      <c r="L11" s="12" t="s">
        <v>926</v>
      </c>
      <c r="M11" s="16">
        <v>6.9972602739726</v>
      </c>
      <c r="N11" s="12" t="s">
        <v>939</v>
      </c>
    </row>
    <row r="12" spans="2:14" s="1" customFormat="1" ht="11.1" customHeight="1" x14ac:dyDescent="0.15">
      <c r="B12" s="12" t="s">
        <v>929</v>
      </c>
      <c r="C12" s="12" t="s">
        <v>930</v>
      </c>
      <c r="D12" s="13">
        <v>2500000000</v>
      </c>
      <c r="E12" s="69">
        <v>43971</v>
      </c>
      <c r="F12" s="69"/>
      <c r="G12" s="14">
        <v>46527</v>
      </c>
      <c r="H12" s="12" t="s">
        <v>1</v>
      </c>
      <c r="I12" s="12" t="s">
        <v>924</v>
      </c>
      <c r="J12" s="15">
        <v>1E-4</v>
      </c>
      <c r="K12" s="12" t="s">
        <v>925</v>
      </c>
      <c r="L12" s="12" t="s">
        <v>931</v>
      </c>
      <c r="M12" s="16">
        <v>5.22465753424658</v>
      </c>
      <c r="N12" s="12" t="s">
        <v>940</v>
      </c>
    </row>
    <row r="13" spans="2:14" s="1" customFormat="1" ht="11.1" customHeight="1" x14ac:dyDescent="0.15">
      <c r="B13" s="12" t="s">
        <v>932</v>
      </c>
      <c r="C13" s="12" t="s">
        <v>933</v>
      </c>
      <c r="D13" s="13">
        <v>2500000000</v>
      </c>
      <c r="E13" s="69">
        <v>43971</v>
      </c>
      <c r="F13" s="69"/>
      <c r="G13" s="14">
        <v>47623</v>
      </c>
      <c r="H13" s="12" t="s">
        <v>1</v>
      </c>
      <c r="I13" s="12" t="s">
        <v>924</v>
      </c>
      <c r="J13" s="15">
        <v>6.9999999999999999E-4</v>
      </c>
      <c r="K13" s="12" t="s">
        <v>925</v>
      </c>
      <c r="L13" s="12" t="s">
        <v>931</v>
      </c>
      <c r="M13" s="16">
        <v>8.2273972602739693</v>
      </c>
      <c r="N13" s="12" t="s">
        <v>941</v>
      </c>
    </row>
    <row r="14" spans="2:14" s="1" customFormat="1" ht="11.1" customHeight="1" x14ac:dyDescent="0.15">
      <c r="B14" s="12" t="s">
        <v>934</v>
      </c>
      <c r="C14" s="12" t="s">
        <v>935</v>
      </c>
      <c r="D14" s="13">
        <v>1500000000</v>
      </c>
      <c r="E14" s="69">
        <v>44175</v>
      </c>
      <c r="F14" s="69"/>
      <c r="G14" s="14">
        <v>46731</v>
      </c>
      <c r="H14" s="12" t="s">
        <v>1</v>
      </c>
      <c r="I14" s="12" t="s">
        <v>924</v>
      </c>
      <c r="J14" s="15">
        <v>1E-4</v>
      </c>
      <c r="K14" s="12" t="s">
        <v>925</v>
      </c>
      <c r="L14" s="12" t="s">
        <v>936</v>
      </c>
      <c r="M14" s="16">
        <v>5.7835616438356201</v>
      </c>
      <c r="N14" s="12" t="s">
        <v>942</v>
      </c>
    </row>
    <row r="15" spans="2:14" s="1" customFormat="1" ht="14.85" customHeight="1" x14ac:dyDescent="0.15">
      <c r="B15" s="17"/>
      <c r="C15" s="18"/>
      <c r="D15" s="19">
        <v>11500000000</v>
      </c>
      <c r="E15" s="70"/>
      <c r="F15" s="70"/>
      <c r="G15" s="17"/>
      <c r="H15" s="17"/>
      <c r="I15" s="17"/>
      <c r="J15" s="17"/>
      <c r="K15" s="17"/>
      <c r="L15" s="17"/>
      <c r="M15" s="17"/>
      <c r="N15" s="17"/>
    </row>
    <row r="16" spans="2:14" s="1" customFormat="1" ht="5.85" customHeight="1" x14ac:dyDescent="0.15"/>
    <row r="17" spans="2:15" s="1" customFormat="1" ht="19.7" customHeight="1" x14ac:dyDescent="0.15">
      <c r="B17" s="58" t="s">
        <v>945</v>
      </c>
      <c r="C17" s="58"/>
      <c r="D17" s="58"/>
      <c r="E17" s="58"/>
      <c r="F17" s="58"/>
      <c r="G17" s="58"/>
      <c r="H17" s="58"/>
      <c r="I17" s="58"/>
      <c r="J17" s="58"/>
      <c r="K17" s="58"/>
      <c r="L17" s="58"/>
      <c r="M17" s="58"/>
      <c r="N17" s="58"/>
      <c r="O17" s="58"/>
    </row>
    <row r="18" spans="2:15" s="1" customFormat="1" ht="2.65" customHeight="1" x14ac:dyDescent="0.15"/>
    <row r="19" spans="2:15" s="1" customFormat="1" ht="15.95" customHeight="1" x14ac:dyDescent="0.15">
      <c r="B19" s="8" t="s">
        <v>946</v>
      </c>
      <c r="F19" s="72">
        <v>11500000000</v>
      </c>
      <c r="G19" s="72"/>
    </row>
    <row r="20" spans="2:15" s="1" customFormat="1" ht="15.95" customHeight="1" x14ac:dyDescent="0.15">
      <c r="B20" s="63" t="s">
        <v>947</v>
      </c>
      <c r="C20" s="63"/>
      <c r="F20" s="20"/>
      <c r="G20" s="21">
        <v>3.1217391304347798E-3</v>
      </c>
    </row>
    <row r="21" spans="2:15" s="1" customFormat="1" ht="13.9" customHeight="1" x14ac:dyDescent="0.15">
      <c r="B21" s="63" t="s">
        <v>948</v>
      </c>
      <c r="C21" s="63"/>
      <c r="F21" s="22"/>
      <c r="G21" s="23">
        <v>6.0682549136390698</v>
      </c>
    </row>
    <row r="22" spans="2:15" s="1" customFormat="1" ht="2.1" customHeight="1" x14ac:dyDescent="0.15">
      <c r="B22" s="63"/>
      <c r="C22" s="63"/>
    </row>
    <row r="23" spans="2:15" s="1" customFormat="1" ht="15.95" customHeight="1" x14ac:dyDescent="0.15">
      <c r="B23" s="24" t="s">
        <v>949</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8" t="s">
        <v>907</v>
      </c>
      <c r="D2" s="68"/>
      <c r="E2" s="68"/>
      <c r="F2" s="68"/>
    </row>
    <row r="3" spans="2:6" s="1" customFormat="1" ht="7.5" customHeight="1" x14ac:dyDescent="0.15">
      <c r="B3" s="62"/>
    </row>
    <row r="4" spans="2:6" s="1" customFormat="1" ht="4.3499999999999996" customHeight="1" x14ac:dyDescent="0.15"/>
    <row r="5" spans="2:6" s="1" customFormat="1" ht="33" customHeight="1" x14ac:dyDescent="0.15">
      <c r="B5" s="64" t="s">
        <v>963</v>
      </c>
      <c r="C5" s="64"/>
      <c r="D5" s="64"/>
      <c r="E5" s="64"/>
      <c r="F5" s="64"/>
    </row>
    <row r="6" spans="2:6" s="1" customFormat="1" ht="9.6" customHeight="1" x14ac:dyDescent="0.15"/>
    <row r="7" spans="2:6" s="1" customFormat="1" ht="19.149999999999999" customHeight="1" x14ac:dyDescent="0.15">
      <c r="B7" s="73" t="s">
        <v>964</v>
      </c>
      <c r="C7" s="73"/>
      <c r="D7" s="73"/>
      <c r="E7" s="73"/>
      <c r="F7" s="73"/>
    </row>
    <row r="8" spans="2:6" s="1" customFormat="1" ht="12.75" customHeight="1" x14ac:dyDescent="0.15"/>
    <row r="9" spans="2:6" s="1" customFormat="1" ht="15.95" customHeight="1" x14ac:dyDescent="0.15">
      <c r="B9" s="6" t="s">
        <v>950</v>
      </c>
      <c r="C9" s="25" t="s">
        <v>951</v>
      </c>
      <c r="D9" s="25" t="s">
        <v>952</v>
      </c>
      <c r="E9" s="25" t="s">
        <v>953</v>
      </c>
    </row>
    <row r="10" spans="2:6" s="1" customFormat="1" ht="14.85" customHeight="1" x14ac:dyDescent="0.15">
      <c r="B10" s="8" t="s">
        <v>954</v>
      </c>
      <c r="C10" s="26" t="s">
        <v>955</v>
      </c>
      <c r="D10" s="26" t="s">
        <v>956</v>
      </c>
      <c r="E10" s="26" t="s">
        <v>957</v>
      </c>
    </row>
    <row r="11" spans="2:6" s="1" customFormat="1" ht="14.85" customHeight="1" x14ac:dyDescent="0.15">
      <c r="B11" s="8" t="s">
        <v>958</v>
      </c>
      <c r="C11" s="26" t="s">
        <v>959</v>
      </c>
      <c r="D11" s="26" t="s">
        <v>956</v>
      </c>
      <c r="E11" s="26" t="s">
        <v>960</v>
      </c>
    </row>
    <row r="12" spans="2:6" s="1" customFormat="1" ht="14.85" customHeight="1" x14ac:dyDescent="0.15">
      <c r="B12" s="8" t="s">
        <v>961</v>
      </c>
      <c r="C12" s="26" t="s">
        <v>955</v>
      </c>
      <c r="D12" s="26" t="s">
        <v>956</v>
      </c>
      <c r="E12" s="26" t="s">
        <v>962</v>
      </c>
    </row>
    <row r="13" spans="2:6" s="1" customFormat="1" ht="28.7" customHeight="1" x14ac:dyDescent="0.15"/>
    <row r="14" spans="2:6" s="1" customFormat="1" ht="19.149999999999999" customHeight="1" x14ac:dyDescent="0.15">
      <c r="B14" s="73" t="s">
        <v>965</v>
      </c>
      <c r="C14" s="73"/>
      <c r="D14" s="73"/>
      <c r="E14" s="73"/>
      <c r="F14" s="73"/>
    </row>
    <row r="15" spans="2:6" s="1" customFormat="1" ht="15.95" customHeight="1" x14ac:dyDescent="0.15"/>
    <row r="16" spans="2:6" s="1" customFormat="1" ht="15.95" customHeight="1" x14ac:dyDescent="0.15">
      <c r="B16" s="6" t="s">
        <v>950</v>
      </c>
      <c r="C16" s="25" t="s">
        <v>951</v>
      </c>
      <c r="D16" s="25" t="s">
        <v>952</v>
      </c>
    </row>
    <row r="17" spans="2:4" s="1" customFormat="1" ht="14.85" customHeight="1" x14ac:dyDescent="0.15">
      <c r="B17" s="8" t="s">
        <v>954</v>
      </c>
      <c r="C17" s="26" t="s">
        <v>955</v>
      </c>
      <c r="D17" s="26" t="s">
        <v>956</v>
      </c>
    </row>
    <row r="18" spans="2:4" s="1" customFormat="1" ht="14.85" customHeight="1" x14ac:dyDescent="0.15">
      <c r="B18" s="8" t="s">
        <v>958</v>
      </c>
      <c r="C18" s="26" t="s">
        <v>959</v>
      </c>
      <c r="D18" s="26" t="s">
        <v>956</v>
      </c>
    </row>
    <row r="19" spans="2:4" s="1" customFormat="1" ht="14.85" customHeight="1" x14ac:dyDescent="0.15">
      <c r="B19" s="8" t="s">
        <v>961</v>
      </c>
      <c r="C19" s="26" t="s">
        <v>955</v>
      </c>
      <c r="D19" s="26" t="s">
        <v>956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62"/>
    </row>
    <row r="2" spans="3:20" s="1" customFormat="1" ht="22.9" customHeight="1" x14ac:dyDescent="0.15">
      <c r="C2" s="62"/>
    </row>
    <row r="3" spans="3:20" s="1" customFormat="1" ht="5.85" customHeight="1" x14ac:dyDescent="0.15">
      <c r="C3" s="62"/>
      <c r="D3" s="75"/>
      <c r="E3" s="75"/>
      <c r="F3" s="75"/>
      <c r="G3" s="75"/>
      <c r="H3" s="75"/>
      <c r="I3" s="75"/>
      <c r="J3" s="75"/>
      <c r="K3" s="75"/>
      <c r="L3" s="75"/>
      <c r="M3" s="75"/>
      <c r="N3" s="75"/>
      <c r="O3" s="75"/>
      <c r="P3" s="75"/>
      <c r="Q3" s="75"/>
    </row>
    <row r="4" spans="3:20" s="1" customFormat="1" ht="11.1" customHeight="1" x14ac:dyDescent="0.15">
      <c r="D4" s="75"/>
      <c r="E4" s="75"/>
      <c r="F4" s="75"/>
      <c r="G4" s="75"/>
      <c r="H4" s="75"/>
      <c r="I4" s="75"/>
      <c r="J4" s="75"/>
      <c r="K4" s="75"/>
      <c r="L4" s="75"/>
      <c r="M4" s="75"/>
      <c r="N4" s="75"/>
      <c r="O4" s="75"/>
      <c r="P4" s="75"/>
      <c r="Q4" s="75"/>
    </row>
    <row r="5" spans="3:20" s="1" customFormat="1" ht="33" customHeight="1" x14ac:dyDescent="0.15">
      <c r="C5" s="64" t="s">
        <v>972</v>
      </c>
      <c r="D5" s="64"/>
      <c r="E5" s="64"/>
      <c r="F5" s="64"/>
      <c r="G5" s="64"/>
      <c r="H5" s="64"/>
      <c r="I5" s="64"/>
      <c r="J5" s="64"/>
      <c r="K5" s="64"/>
      <c r="L5" s="64"/>
      <c r="M5" s="64"/>
      <c r="N5" s="64"/>
      <c r="O5" s="64"/>
      <c r="P5" s="64"/>
      <c r="Q5" s="64"/>
      <c r="R5" s="64"/>
      <c r="S5" s="64"/>
    </row>
    <row r="6" spans="3:20" s="1" customFormat="1" ht="14.45" customHeight="1" x14ac:dyDescent="0.15">
      <c r="C6" s="8" t="s">
        <v>973</v>
      </c>
    </row>
    <row r="7" spans="3:20" s="1" customFormat="1" ht="5.85" customHeight="1" x14ac:dyDescent="0.15"/>
    <row r="8" spans="3:20" s="1" customFormat="1" ht="19.149999999999999" customHeight="1" x14ac:dyDescent="0.15">
      <c r="C8" s="58" t="s">
        <v>974</v>
      </c>
      <c r="D8" s="58"/>
      <c r="E8" s="58"/>
      <c r="F8" s="58"/>
      <c r="G8" s="58"/>
      <c r="H8" s="58"/>
      <c r="I8" s="58"/>
      <c r="J8" s="58"/>
      <c r="K8" s="58"/>
      <c r="L8" s="58"/>
      <c r="M8" s="58"/>
      <c r="N8" s="58"/>
      <c r="O8" s="58"/>
      <c r="P8" s="58"/>
      <c r="Q8" s="58"/>
      <c r="R8" s="58"/>
      <c r="S8" s="58"/>
    </row>
    <row r="9" spans="3:20" s="1" customFormat="1" ht="4.3499999999999996" customHeight="1" x14ac:dyDescent="0.15"/>
    <row r="10" spans="3:20" s="1" customFormat="1" ht="15.95" customHeight="1" x14ac:dyDescent="0.15">
      <c r="C10" s="63" t="s">
        <v>975</v>
      </c>
      <c r="D10" s="63"/>
      <c r="F10" s="72">
        <v>11500000000</v>
      </c>
      <c r="G10" s="72"/>
      <c r="H10" s="72"/>
      <c r="I10" s="72"/>
      <c r="J10" s="72"/>
      <c r="K10" s="72"/>
      <c r="L10" s="72"/>
      <c r="M10" s="72"/>
      <c r="N10" s="72"/>
      <c r="O10" s="72"/>
      <c r="P10" s="72"/>
      <c r="Q10" s="72"/>
      <c r="R10" s="72"/>
      <c r="T10" s="24" t="s">
        <v>976</v>
      </c>
    </row>
    <row r="11" spans="3:20" s="1" customFormat="1" ht="6.95" customHeight="1" x14ac:dyDescent="0.15"/>
    <row r="12" spans="3:20" s="1" customFormat="1" ht="15.95" customHeight="1" x14ac:dyDescent="0.15">
      <c r="C12" s="63" t="s">
        <v>978</v>
      </c>
      <c r="D12" s="63"/>
      <c r="F12" s="72">
        <v>15249377037.3904</v>
      </c>
      <c r="G12" s="72"/>
      <c r="H12" s="72"/>
      <c r="I12" s="72"/>
      <c r="J12" s="72"/>
      <c r="K12" s="72"/>
      <c r="L12" s="72"/>
      <c r="M12" s="72"/>
      <c r="N12" s="72"/>
      <c r="O12" s="72"/>
      <c r="P12" s="72"/>
      <c r="Q12" s="72"/>
      <c r="R12" s="72"/>
      <c r="T12" s="28" t="s">
        <v>977</v>
      </c>
    </row>
    <row r="13" spans="3:20" s="1" customFormat="1" ht="6.95" customHeight="1" x14ac:dyDescent="0.15"/>
    <row r="14" spans="3:20" s="1" customFormat="1" ht="14.85" customHeight="1" x14ac:dyDescent="0.15">
      <c r="C14" s="63" t="s">
        <v>979</v>
      </c>
      <c r="D14" s="63"/>
      <c r="F14" s="72">
        <v>91500000</v>
      </c>
      <c r="G14" s="72"/>
      <c r="H14" s="72"/>
      <c r="I14" s="72"/>
      <c r="J14" s="72"/>
      <c r="K14" s="72"/>
      <c r="L14" s="72"/>
      <c r="M14" s="72"/>
      <c r="N14" s="72"/>
      <c r="O14" s="72"/>
      <c r="P14" s="72"/>
      <c r="Q14" s="72"/>
      <c r="R14" s="72"/>
      <c r="T14" s="28" t="s">
        <v>980</v>
      </c>
    </row>
    <row r="15" spans="3:20" s="1" customFormat="1" ht="7.5" customHeight="1" x14ac:dyDescent="0.15"/>
    <row r="16" spans="3:20" s="1" customFormat="1" ht="14.85" customHeight="1" x14ac:dyDescent="0.15">
      <c r="C16" s="63" t="s">
        <v>981</v>
      </c>
      <c r="D16" s="63"/>
      <c r="F16" s="72">
        <v>661696578.25</v>
      </c>
      <c r="G16" s="72"/>
      <c r="H16" s="72"/>
      <c r="I16" s="72"/>
      <c r="J16" s="72"/>
      <c r="K16" s="72"/>
      <c r="L16" s="72"/>
      <c r="M16" s="72"/>
      <c r="N16" s="72"/>
      <c r="O16" s="72"/>
      <c r="P16" s="72"/>
      <c r="Q16" s="72"/>
      <c r="R16" s="72"/>
      <c r="T16" s="28" t="s">
        <v>982</v>
      </c>
    </row>
    <row r="17" spans="2:20" s="1" customFormat="1" ht="7.5" customHeight="1" x14ac:dyDescent="0.15"/>
    <row r="18" spans="2:20" s="1" customFormat="1" ht="15.95" customHeight="1" x14ac:dyDescent="0.15">
      <c r="C18" s="63" t="s">
        <v>983</v>
      </c>
      <c r="D18" s="63"/>
      <c r="F18" s="79">
        <v>0.39152814049047002</v>
      </c>
      <c r="G18" s="79"/>
      <c r="H18" s="79"/>
      <c r="I18" s="79"/>
      <c r="J18" s="79"/>
      <c r="K18" s="79"/>
      <c r="L18" s="79"/>
      <c r="M18" s="79"/>
      <c r="N18" s="79"/>
      <c r="O18" s="79"/>
      <c r="P18" s="79"/>
      <c r="Q18" s="79"/>
      <c r="R18" s="79"/>
    </row>
    <row r="19" spans="2:20" s="1" customFormat="1" ht="15.95" customHeight="1" x14ac:dyDescent="0.15"/>
    <row r="20" spans="2:20" s="1" customFormat="1" ht="19.149999999999999" customHeight="1" x14ac:dyDescent="0.15">
      <c r="B20" s="58" t="s">
        <v>984</v>
      </c>
      <c r="C20" s="58"/>
      <c r="D20" s="58"/>
      <c r="E20" s="58"/>
      <c r="F20" s="58"/>
      <c r="G20" s="58"/>
      <c r="H20" s="58"/>
      <c r="I20" s="58"/>
      <c r="J20" s="58"/>
      <c r="K20" s="58"/>
      <c r="L20" s="58"/>
      <c r="M20" s="58"/>
      <c r="N20" s="58"/>
      <c r="O20" s="58"/>
      <c r="P20" s="58"/>
      <c r="Q20" s="58"/>
      <c r="R20" s="58"/>
    </row>
    <row r="21" spans="2:20" s="1" customFormat="1" ht="5.85" customHeight="1" x14ac:dyDescent="0.15"/>
    <row r="22" spans="2:20" s="1" customFormat="1" ht="14.85" customHeight="1" x14ac:dyDescent="0.15">
      <c r="C22" s="8" t="s">
        <v>966</v>
      </c>
      <c r="D22" s="27"/>
      <c r="E22" s="72">
        <v>12210156922.1334</v>
      </c>
      <c r="F22" s="72"/>
      <c r="G22" s="72"/>
      <c r="H22" s="72"/>
      <c r="I22" s="72"/>
      <c r="J22" s="72"/>
      <c r="K22" s="72"/>
      <c r="L22" s="72"/>
      <c r="M22" s="72"/>
      <c r="N22" s="72"/>
      <c r="O22" s="72"/>
      <c r="P22" s="72"/>
      <c r="Q22" s="72"/>
      <c r="R22" s="72"/>
      <c r="T22" s="28" t="s">
        <v>985</v>
      </c>
    </row>
    <row r="23" spans="2:20" s="1" customFormat="1" ht="9.6" customHeight="1" x14ac:dyDescent="0.15">
      <c r="C23" s="2"/>
      <c r="D23" s="27"/>
      <c r="E23" s="77"/>
      <c r="F23" s="77"/>
      <c r="G23" s="77"/>
      <c r="H23" s="77"/>
      <c r="I23" s="77"/>
      <c r="J23" s="77"/>
      <c r="K23" s="77"/>
      <c r="L23" s="77"/>
      <c r="M23" s="77"/>
      <c r="N23" s="77"/>
      <c r="O23" s="77"/>
      <c r="P23" s="77"/>
      <c r="Q23" s="77"/>
      <c r="R23" s="77"/>
    </row>
    <row r="24" spans="2:20" s="1" customFormat="1" ht="14.45" customHeight="1" x14ac:dyDescent="0.15">
      <c r="C24" s="63" t="s">
        <v>967</v>
      </c>
      <c r="D24" s="63"/>
      <c r="E24" s="63"/>
      <c r="F24" s="63"/>
      <c r="G24" s="63"/>
      <c r="H24" s="63"/>
      <c r="I24" s="27"/>
      <c r="J24" s="79">
        <v>1.0617527758376899</v>
      </c>
      <c r="K24" s="79"/>
      <c r="L24" s="79"/>
      <c r="M24" s="79"/>
      <c r="N24" s="79"/>
      <c r="O24" s="79"/>
      <c r="P24" s="79"/>
      <c r="Q24" s="79"/>
      <c r="R24" s="79"/>
      <c r="T24" s="83" t="s">
        <v>986</v>
      </c>
    </row>
    <row r="25" spans="2:20" s="1" customFormat="1" ht="9" customHeight="1" x14ac:dyDescent="0.15">
      <c r="C25" s="2"/>
      <c r="D25" s="27"/>
      <c r="E25" s="77"/>
      <c r="F25" s="77"/>
      <c r="G25" s="77"/>
      <c r="H25" s="77"/>
      <c r="I25" s="77"/>
      <c r="J25" s="77"/>
      <c r="K25" s="77"/>
      <c r="L25" s="77"/>
      <c r="M25" s="77"/>
      <c r="N25" s="77"/>
      <c r="O25" s="77"/>
      <c r="P25" s="77"/>
      <c r="Q25" s="77"/>
      <c r="R25" s="77"/>
      <c r="T25" s="83"/>
    </row>
    <row r="26" spans="2:20" s="1" customFormat="1" ht="14.85" customHeight="1" x14ac:dyDescent="0.15">
      <c r="C26" s="3" t="s">
        <v>968</v>
      </c>
      <c r="D26" s="27"/>
      <c r="E26" s="78" t="s">
        <v>969</v>
      </c>
      <c r="F26" s="78"/>
      <c r="G26" s="78"/>
      <c r="H26" s="78"/>
      <c r="I26" s="78"/>
      <c r="J26" s="78"/>
      <c r="K26" s="78"/>
      <c r="L26" s="78"/>
      <c r="M26" s="78"/>
      <c r="N26" s="78"/>
      <c r="O26" s="78"/>
      <c r="P26" s="78"/>
      <c r="Q26" s="78"/>
      <c r="R26" s="78"/>
      <c r="T26" s="83"/>
    </row>
    <row r="27" spans="2:20" s="1" customFormat="1" ht="12.75" customHeight="1" x14ac:dyDescent="0.15"/>
    <row r="28" spans="2:20" s="1" customFormat="1" ht="19.149999999999999" customHeight="1" x14ac:dyDescent="0.15">
      <c r="C28" s="58" t="s">
        <v>987</v>
      </c>
      <c r="D28" s="58"/>
      <c r="E28" s="58"/>
      <c r="F28" s="58"/>
      <c r="G28" s="58"/>
      <c r="H28" s="58"/>
      <c r="I28" s="58"/>
      <c r="J28" s="58"/>
      <c r="K28" s="58"/>
      <c r="L28" s="58"/>
      <c r="M28" s="58"/>
      <c r="N28" s="58"/>
      <c r="O28" s="58"/>
      <c r="P28" s="58"/>
      <c r="Q28" s="58"/>
      <c r="R28" s="58"/>
      <c r="S28" s="58"/>
    </row>
    <row r="29" spans="2:20" s="1" customFormat="1" ht="3.75" customHeight="1" x14ac:dyDescent="0.15"/>
    <row r="30" spans="2:20" s="1" customFormat="1" ht="14.85" customHeight="1" x14ac:dyDescent="0.15">
      <c r="C30" s="63" t="s">
        <v>988</v>
      </c>
      <c r="D30" s="63"/>
      <c r="F30" s="72">
        <v>92323396.864999995</v>
      </c>
      <c r="G30" s="72"/>
      <c r="H30" s="72"/>
      <c r="I30" s="72"/>
      <c r="J30" s="72"/>
      <c r="K30" s="72"/>
      <c r="L30" s="72"/>
      <c r="M30" s="72"/>
      <c r="N30" s="72"/>
      <c r="O30" s="72"/>
      <c r="P30" s="72"/>
      <c r="Q30" s="72"/>
      <c r="R30" s="72"/>
      <c r="T30" s="28" t="s">
        <v>989</v>
      </c>
    </row>
    <row r="31" spans="2:20" s="1" customFormat="1" ht="5.85" customHeight="1" x14ac:dyDescent="0.15"/>
    <row r="32" spans="2:20" s="1" customFormat="1" ht="15.95" customHeight="1" x14ac:dyDescent="0.15">
      <c r="C32" s="63" t="s">
        <v>991</v>
      </c>
      <c r="D32" s="63"/>
      <c r="F32" s="72">
        <v>661696578.25</v>
      </c>
      <c r="G32" s="72"/>
      <c r="H32" s="72"/>
      <c r="I32" s="72"/>
      <c r="J32" s="72"/>
      <c r="K32" s="72"/>
      <c r="L32" s="72"/>
      <c r="M32" s="72"/>
      <c r="N32" s="72"/>
      <c r="O32" s="72"/>
      <c r="P32" s="72"/>
      <c r="Q32" s="72"/>
      <c r="R32" s="72"/>
      <c r="T32" s="28" t="s">
        <v>990</v>
      </c>
    </row>
    <row r="33" spans="3:20" s="1" customFormat="1" ht="5.25" customHeight="1" x14ac:dyDescent="0.15"/>
    <row r="34" spans="3:20" s="1" customFormat="1" ht="14.85" customHeight="1" x14ac:dyDescent="0.15">
      <c r="C34" s="8" t="s">
        <v>966</v>
      </c>
      <c r="D34" s="76"/>
      <c r="E34" s="76"/>
      <c r="F34" s="76"/>
      <c r="G34" s="72">
        <v>12210156922.1334</v>
      </c>
      <c r="H34" s="72"/>
      <c r="I34" s="72"/>
      <c r="J34" s="72"/>
      <c r="K34" s="72"/>
      <c r="L34" s="72"/>
      <c r="M34" s="72"/>
      <c r="N34" s="72"/>
      <c r="O34" s="72"/>
      <c r="P34" s="72"/>
      <c r="Q34" s="72"/>
      <c r="R34" s="72"/>
    </row>
    <row r="35" spans="3:20" s="1" customFormat="1" ht="6.4" customHeight="1" x14ac:dyDescent="0.15">
      <c r="C35" s="2"/>
      <c r="D35" s="76"/>
      <c r="E35" s="76"/>
      <c r="F35" s="76"/>
      <c r="G35" s="77"/>
      <c r="H35" s="77"/>
      <c r="I35" s="77"/>
      <c r="J35" s="77"/>
      <c r="K35" s="77"/>
      <c r="L35" s="77"/>
      <c r="M35" s="77"/>
      <c r="N35" s="77"/>
      <c r="O35" s="77"/>
      <c r="P35" s="77"/>
      <c r="Q35" s="77"/>
      <c r="R35" s="77"/>
      <c r="T35" s="83" t="s">
        <v>992</v>
      </c>
    </row>
    <row r="36" spans="3:20" s="1" customFormat="1" ht="13.35" customHeight="1" x14ac:dyDescent="0.15">
      <c r="C36" s="8" t="s">
        <v>970</v>
      </c>
      <c r="D36" s="76"/>
      <c r="E36" s="76"/>
      <c r="F36" s="76"/>
      <c r="G36" s="79">
        <v>1.12731973019552</v>
      </c>
      <c r="H36" s="79"/>
      <c r="I36" s="79"/>
      <c r="J36" s="79"/>
      <c r="K36" s="79"/>
      <c r="L36" s="79"/>
      <c r="M36" s="79"/>
      <c r="N36" s="79"/>
      <c r="O36" s="79"/>
      <c r="P36" s="79"/>
      <c r="Q36" s="79"/>
      <c r="R36" s="79"/>
      <c r="T36" s="83"/>
    </row>
    <row r="37" spans="3:20" s="1" customFormat="1" ht="5.85" customHeight="1" x14ac:dyDescent="0.15">
      <c r="C37" s="2"/>
      <c r="D37" s="76"/>
      <c r="E37" s="76"/>
      <c r="F37" s="76"/>
      <c r="G37" s="77"/>
      <c r="H37" s="77"/>
      <c r="I37" s="77"/>
      <c r="J37" s="77"/>
      <c r="K37" s="77"/>
      <c r="L37" s="77"/>
      <c r="M37" s="77"/>
      <c r="N37" s="77"/>
      <c r="O37" s="77"/>
      <c r="P37" s="77"/>
      <c r="Q37" s="77"/>
      <c r="R37" s="77"/>
      <c r="T37" s="83"/>
    </row>
    <row r="38" spans="3:20" s="1" customFormat="1" ht="14.85" customHeight="1" x14ac:dyDescent="0.15">
      <c r="C38" s="3" t="s">
        <v>971</v>
      </c>
      <c r="D38" s="76"/>
      <c r="E38" s="76"/>
      <c r="F38" s="76"/>
      <c r="G38" s="78" t="s">
        <v>969</v>
      </c>
      <c r="H38" s="78"/>
      <c r="I38" s="78"/>
      <c r="J38" s="78"/>
      <c r="K38" s="78"/>
      <c r="L38" s="78"/>
      <c r="M38" s="78"/>
      <c r="N38" s="78"/>
      <c r="O38" s="78"/>
      <c r="P38" s="78"/>
      <c r="Q38" s="78"/>
      <c r="R38" s="78"/>
    </row>
    <row r="39" spans="3:20" s="1" customFormat="1" ht="12.2" customHeight="1" x14ac:dyDescent="0.15"/>
    <row r="40" spans="3:20" s="1" customFormat="1" ht="19.149999999999999" customHeight="1" x14ac:dyDescent="0.15">
      <c r="C40" s="58" t="s">
        <v>993</v>
      </c>
      <c r="D40" s="58"/>
      <c r="E40" s="58"/>
      <c r="F40" s="58"/>
      <c r="G40" s="58"/>
      <c r="H40" s="58"/>
      <c r="I40" s="58"/>
      <c r="J40" s="58"/>
      <c r="K40" s="58"/>
      <c r="L40" s="58"/>
      <c r="M40" s="58"/>
      <c r="N40" s="58"/>
      <c r="O40" s="58"/>
      <c r="P40" s="58"/>
      <c r="Q40" s="58"/>
      <c r="R40" s="58"/>
      <c r="S40" s="58"/>
    </row>
    <row r="41" spans="3:20" s="1" customFormat="1" ht="5.85" customHeight="1" x14ac:dyDescent="0.15"/>
    <row r="42" spans="3:20" s="1" customFormat="1" ht="14.45" customHeight="1" x14ac:dyDescent="0.15">
      <c r="C42" s="63" t="s">
        <v>994</v>
      </c>
      <c r="D42" s="63"/>
      <c r="F42" s="80">
        <v>2027850004.03</v>
      </c>
      <c r="G42" s="80"/>
      <c r="H42" s="80"/>
      <c r="I42" s="80"/>
      <c r="J42" s="80"/>
      <c r="K42" s="80"/>
      <c r="L42" s="80"/>
      <c r="M42" s="80"/>
      <c r="N42" s="80"/>
      <c r="O42" s="80"/>
      <c r="P42" s="80"/>
      <c r="Q42" s="80"/>
      <c r="R42" s="80"/>
      <c r="T42" s="28" t="s">
        <v>995</v>
      </c>
    </row>
    <row r="43" spans="3:20" s="1" customFormat="1" ht="9" customHeight="1" x14ac:dyDescent="0.15"/>
    <row r="44" spans="3:20" s="1" customFormat="1" ht="14.45" customHeight="1" x14ac:dyDescent="0.15">
      <c r="C44" s="74" t="s">
        <v>996</v>
      </c>
      <c r="D44" s="74"/>
      <c r="F44" s="72">
        <v>2025690004.03</v>
      </c>
      <c r="G44" s="72"/>
      <c r="H44" s="72"/>
      <c r="I44" s="72"/>
      <c r="J44" s="72"/>
      <c r="K44" s="72"/>
      <c r="L44" s="72"/>
      <c r="M44" s="72"/>
      <c r="N44" s="72"/>
      <c r="O44" s="72"/>
      <c r="P44" s="72"/>
      <c r="Q44" s="72"/>
      <c r="R44" s="72"/>
    </row>
    <row r="45" spans="3:20" s="1" customFormat="1" ht="7.5" customHeight="1" x14ac:dyDescent="0.15"/>
    <row r="46" spans="3:20" s="1" customFormat="1" ht="14.45" customHeight="1" x14ac:dyDescent="0.15">
      <c r="C46" s="74" t="s">
        <v>997</v>
      </c>
      <c r="D46" s="74"/>
      <c r="F46" s="72">
        <v>2160000</v>
      </c>
      <c r="G46" s="72"/>
      <c r="H46" s="72"/>
      <c r="I46" s="72"/>
      <c r="J46" s="72"/>
      <c r="K46" s="72"/>
      <c r="L46" s="72"/>
      <c r="M46" s="72"/>
      <c r="N46" s="72"/>
      <c r="O46" s="72"/>
      <c r="P46" s="72"/>
      <c r="Q46" s="72"/>
      <c r="R46" s="72"/>
    </row>
    <row r="47" spans="3:20" s="1" customFormat="1" ht="9" customHeight="1" x14ac:dyDescent="0.15"/>
    <row r="48" spans="3:20" s="1" customFormat="1" ht="14.45" customHeight="1" x14ac:dyDescent="0.15">
      <c r="C48" s="74" t="s">
        <v>998</v>
      </c>
      <c r="D48" s="74"/>
      <c r="F48" s="81" t="s">
        <v>91</v>
      </c>
      <c r="G48" s="81"/>
      <c r="H48" s="81"/>
      <c r="I48" s="81"/>
      <c r="J48" s="81"/>
      <c r="K48" s="81"/>
      <c r="L48" s="81"/>
      <c r="M48" s="81"/>
      <c r="N48" s="81"/>
      <c r="O48" s="81"/>
      <c r="P48" s="81"/>
      <c r="Q48" s="81"/>
      <c r="R48" s="81"/>
    </row>
    <row r="49" spans="3:20" s="1" customFormat="1" ht="7.9" customHeight="1" x14ac:dyDescent="0.15"/>
    <row r="50" spans="3:20" s="1" customFormat="1" ht="14.45" customHeight="1" x14ac:dyDescent="0.15">
      <c r="C50" s="74" t="s">
        <v>999</v>
      </c>
      <c r="D50" s="74"/>
      <c r="F50" s="81" t="s">
        <v>91</v>
      </c>
      <c r="G50" s="81"/>
      <c r="H50" s="81"/>
      <c r="I50" s="81"/>
      <c r="J50" s="81"/>
      <c r="K50" s="81"/>
      <c r="L50" s="81"/>
      <c r="M50" s="81"/>
      <c r="N50" s="81"/>
      <c r="O50" s="81"/>
      <c r="P50" s="81"/>
      <c r="Q50" s="81"/>
      <c r="R50" s="81"/>
    </row>
    <row r="51" spans="3:20" s="1" customFormat="1" ht="22.9" customHeight="1" x14ac:dyDescent="0.15"/>
    <row r="52" spans="3:20" s="1" customFormat="1" ht="15.95" customHeight="1" x14ac:dyDescent="0.15">
      <c r="C52" s="63" t="s">
        <v>1001</v>
      </c>
      <c r="D52" s="63"/>
      <c r="F52" s="80">
        <v>16002498125.231701</v>
      </c>
      <c r="G52" s="80"/>
      <c r="H52" s="80"/>
      <c r="I52" s="80"/>
      <c r="J52" s="80"/>
      <c r="K52" s="80"/>
      <c r="L52" s="80"/>
      <c r="M52" s="80"/>
      <c r="N52" s="80"/>
      <c r="O52" s="80"/>
      <c r="P52" s="80"/>
      <c r="Q52" s="80"/>
      <c r="R52" s="80"/>
      <c r="T52" s="28" t="s">
        <v>1000</v>
      </c>
    </row>
    <row r="53" spans="3:20" s="1" customFormat="1" ht="8.4499999999999993" customHeight="1" x14ac:dyDescent="0.15"/>
    <row r="54" spans="3:20" s="1" customFormat="1" ht="14.85" customHeight="1" x14ac:dyDescent="0.15">
      <c r="C54" s="74" t="s">
        <v>1002</v>
      </c>
      <c r="D54" s="74"/>
      <c r="F54" s="72">
        <v>15249377037.3904</v>
      </c>
      <c r="G54" s="72"/>
      <c r="H54" s="72"/>
      <c r="I54" s="72"/>
      <c r="J54" s="72"/>
      <c r="K54" s="72"/>
      <c r="L54" s="72"/>
      <c r="M54" s="72"/>
      <c r="N54" s="72"/>
      <c r="O54" s="72"/>
      <c r="P54" s="72"/>
      <c r="Q54" s="72"/>
      <c r="R54" s="72"/>
    </row>
    <row r="55" spans="3:20" s="1" customFormat="1" ht="7.5" customHeight="1" x14ac:dyDescent="0.15"/>
    <row r="56" spans="3:20" s="1" customFormat="1" ht="14.85" customHeight="1" x14ac:dyDescent="0.15">
      <c r="C56" s="74" t="s">
        <v>1003</v>
      </c>
      <c r="D56" s="74"/>
      <c r="F56" s="72">
        <v>91424509.591275007</v>
      </c>
      <c r="G56" s="72"/>
      <c r="H56" s="72"/>
      <c r="I56" s="72"/>
      <c r="J56" s="72"/>
      <c r="K56" s="72"/>
      <c r="L56" s="72"/>
      <c r="M56" s="72"/>
      <c r="N56" s="72"/>
      <c r="O56" s="72"/>
      <c r="P56" s="72"/>
      <c r="Q56" s="72"/>
      <c r="R56" s="72"/>
    </row>
    <row r="57" spans="3:20" s="1" customFormat="1" ht="7.5" customHeight="1" x14ac:dyDescent="0.15"/>
    <row r="58" spans="3:20" s="1" customFormat="1" ht="14.85" customHeight="1" x14ac:dyDescent="0.15">
      <c r="C58" s="74" t="s">
        <v>1004</v>
      </c>
      <c r="D58" s="74"/>
      <c r="F58" s="72">
        <v>661696578.25</v>
      </c>
      <c r="G58" s="72"/>
      <c r="H58" s="72"/>
      <c r="I58" s="72"/>
      <c r="J58" s="72"/>
      <c r="K58" s="72"/>
      <c r="L58" s="72"/>
      <c r="M58" s="72"/>
      <c r="N58" s="72"/>
      <c r="O58" s="72"/>
      <c r="P58" s="72"/>
      <c r="Q58" s="72"/>
      <c r="R58" s="72"/>
    </row>
    <row r="59" spans="3:20" s="1" customFormat="1" ht="7.5" customHeight="1" x14ac:dyDescent="0.15"/>
    <row r="60" spans="3:20" s="1" customFormat="1" ht="14.85" customHeight="1" x14ac:dyDescent="0.15">
      <c r="C60" s="74" t="s">
        <v>999</v>
      </c>
      <c r="D60" s="74"/>
      <c r="F60" s="81" t="s">
        <v>91</v>
      </c>
      <c r="G60" s="81"/>
      <c r="H60" s="81"/>
      <c r="I60" s="81"/>
      <c r="J60" s="81"/>
      <c r="K60" s="81"/>
      <c r="L60" s="81"/>
      <c r="M60" s="81"/>
      <c r="N60" s="81"/>
      <c r="O60" s="81"/>
      <c r="P60" s="81"/>
      <c r="Q60" s="81"/>
      <c r="R60" s="81"/>
    </row>
    <row r="61" spans="3:20" s="1" customFormat="1" ht="70.900000000000006" customHeight="1" x14ac:dyDescent="0.15"/>
    <row r="62" spans="3:20" s="1" customFormat="1" ht="14.45" customHeight="1" x14ac:dyDescent="0.15">
      <c r="C62" s="63" t="s">
        <v>1005</v>
      </c>
      <c r="D62" s="63"/>
      <c r="F62" s="72">
        <v>216900000</v>
      </c>
      <c r="G62" s="72"/>
      <c r="H62" s="72"/>
      <c r="I62" s="72"/>
      <c r="J62" s="72"/>
      <c r="K62" s="72"/>
      <c r="L62" s="72"/>
      <c r="M62" s="72"/>
      <c r="N62" s="72"/>
      <c r="O62" s="72"/>
      <c r="P62" s="72"/>
      <c r="Q62" s="72"/>
      <c r="R62" s="72"/>
    </row>
    <row r="63" spans="3:20" s="1" customFormat="1" ht="6.95" customHeight="1" x14ac:dyDescent="0.15"/>
    <row r="64" spans="3:20" s="1" customFormat="1" ht="15.95" customHeight="1" x14ac:dyDescent="0.15">
      <c r="C64" s="63" t="s">
        <v>1006</v>
      </c>
      <c r="D64" s="63"/>
      <c r="F64" s="72">
        <v>95052136.053260207</v>
      </c>
      <c r="G64" s="72"/>
      <c r="H64" s="72"/>
      <c r="I64" s="72"/>
      <c r="J64" s="72"/>
      <c r="K64" s="72"/>
      <c r="L64" s="72"/>
      <c r="M64" s="72"/>
      <c r="N64" s="72"/>
      <c r="O64" s="72"/>
      <c r="P64" s="72"/>
      <c r="Q64" s="72"/>
      <c r="R64" s="72"/>
    </row>
    <row r="65" spans="3:20" s="1" customFormat="1" ht="10.7" customHeight="1" x14ac:dyDescent="0.15"/>
    <row r="66" spans="3:20" s="1" customFormat="1" ht="14.45" customHeight="1" x14ac:dyDescent="0.15">
      <c r="C66" s="63" t="s">
        <v>1007</v>
      </c>
      <c r="D66" s="63"/>
      <c r="F66" s="72">
        <v>11500000000</v>
      </c>
      <c r="G66" s="72"/>
      <c r="H66" s="72"/>
      <c r="I66" s="72"/>
      <c r="J66" s="72"/>
      <c r="K66" s="72"/>
      <c r="L66" s="72"/>
      <c r="M66" s="72"/>
      <c r="N66" s="72"/>
      <c r="O66" s="72"/>
      <c r="P66" s="72"/>
      <c r="Q66" s="72"/>
      <c r="R66" s="72"/>
      <c r="T66" s="84" t="s">
        <v>1008</v>
      </c>
    </row>
    <row r="67" spans="3:20" s="1" customFormat="1" ht="2.1" customHeight="1" x14ac:dyDescent="0.15">
      <c r="T67" s="84"/>
    </row>
    <row r="68" spans="3:20" s="1" customFormat="1" ht="12.2" customHeight="1" x14ac:dyDescent="0.15"/>
    <row r="69" spans="3:20" s="1" customFormat="1" ht="14.45" customHeight="1" x14ac:dyDescent="0.15">
      <c r="C69" s="63" t="s">
        <v>1009</v>
      </c>
      <c r="D69" s="63"/>
      <c r="F69" s="72">
        <v>6218395993.2084198</v>
      </c>
      <c r="G69" s="72"/>
      <c r="H69" s="72"/>
      <c r="I69" s="72"/>
      <c r="J69" s="72"/>
      <c r="K69" s="72"/>
      <c r="L69" s="72"/>
      <c r="M69" s="72"/>
      <c r="N69" s="72"/>
      <c r="O69" s="72"/>
      <c r="P69" s="72"/>
      <c r="Q69" s="72"/>
      <c r="R69" s="72"/>
    </row>
    <row r="70" spans="3:20" s="1" customFormat="1" ht="12.2" customHeight="1" x14ac:dyDescent="0.15"/>
    <row r="71" spans="3:20" s="1" customFormat="1" ht="14.85" customHeight="1" x14ac:dyDescent="0.15">
      <c r="C71" s="3" t="s">
        <v>1010</v>
      </c>
      <c r="H71" s="78" t="s">
        <v>969</v>
      </c>
      <c r="I71" s="78"/>
      <c r="J71" s="78"/>
      <c r="K71" s="78"/>
      <c r="L71" s="78"/>
      <c r="M71" s="78"/>
      <c r="N71" s="78"/>
      <c r="O71" s="78"/>
      <c r="P71" s="78"/>
      <c r="Q71" s="78"/>
      <c r="R71" s="78"/>
    </row>
    <row r="72" spans="3:20" s="1" customFormat="1" ht="14.45" customHeight="1" x14ac:dyDescent="0.15"/>
    <row r="73" spans="3:20" s="1" customFormat="1" ht="19.7" customHeight="1" x14ac:dyDescent="0.15">
      <c r="C73" s="58" t="s">
        <v>1011</v>
      </c>
      <c r="D73" s="58"/>
      <c r="E73" s="58"/>
      <c r="F73" s="58"/>
      <c r="G73" s="58"/>
      <c r="H73" s="58"/>
      <c r="I73" s="58"/>
      <c r="J73" s="58"/>
      <c r="K73" s="58"/>
      <c r="L73" s="58"/>
      <c r="M73" s="58"/>
      <c r="N73" s="58"/>
      <c r="O73" s="58"/>
      <c r="P73" s="58"/>
      <c r="Q73" s="58"/>
      <c r="R73" s="58"/>
      <c r="S73" s="58"/>
    </row>
    <row r="74" spans="3:20" s="1" customFormat="1" ht="7.5" customHeight="1" x14ac:dyDescent="0.15"/>
    <row r="75" spans="3:20" s="1" customFormat="1" ht="14.85" customHeight="1" x14ac:dyDescent="0.15">
      <c r="C75" s="63" t="s">
        <v>1012</v>
      </c>
      <c r="D75" s="63"/>
      <c r="F75" s="72">
        <v>1420215690.28127</v>
      </c>
      <c r="G75" s="72"/>
      <c r="H75" s="72"/>
      <c r="I75" s="72"/>
      <c r="J75" s="72"/>
      <c r="K75" s="72"/>
      <c r="L75" s="72"/>
      <c r="M75" s="72"/>
      <c r="N75" s="72"/>
      <c r="O75" s="72"/>
      <c r="P75" s="72"/>
      <c r="Q75" s="72"/>
      <c r="R75" s="72"/>
    </row>
    <row r="76" spans="3:20" s="1" customFormat="1" ht="7.9" customHeight="1" x14ac:dyDescent="0.15"/>
    <row r="77" spans="3:20" s="1" customFormat="1" ht="14.85" customHeight="1" x14ac:dyDescent="0.15">
      <c r="C77" s="63" t="s">
        <v>1013</v>
      </c>
      <c r="D77" s="63"/>
      <c r="F77" s="72">
        <v>-9837281.9630866405</v>
      </c>
      <c r="G77" s="72"/>
      <c r="H77" s="72"/>
      <c r="I77" s="72"/>
      <c r="J77" s="72"/>
      <c r="K77" s="72"/>
      <c r="L77" s="72"/>
      <c r="M77" s="72"/>
      <c r="N77" s="72"/>
      <c r="O77" s="72"/>
      <c r="P77" s="72"/>
      <c r="Q77" s="72"/>
      <c r="R77" s="72"/>
      <c r="T77" s="28" t="s">
        <v>1014</v>
      </c>
    </row>
    <row r="78" spans="3:20" s="1" customFormat="1" ht="7.5" customHeight="1" x14ac:dyDescent="0.15"/>
    <row r="79" spans="3:20" s="1" customFormat="1" ht="14.85" customHeight="1" x14ac:dyDescent="0.15">
      <c r="C79" s="63" t="s">
        <v>1015</v>
      </c>
      <c r="D79" s="63"/>
      <c r="F79" s="82">
        <v>1410378408.3181801</v>
      </c>
      <c r="G79" s="82"/>
      <c r="H79" s="82"/>
      <c r="I79" s="82"/>
      <c r="J79" s="82"/>
      <c r="K79" s="82"/>
      <c r="L79" s="82"/>
      <c r="M79" s="82"/>
      <c r="N79" s="82"/>
      <c r="O79" s="82"/>
      <c r="P79" s="82"/>
      <c r="Q79" s="82"/>
      <c r="R79" s="82"/>
    </row>
    <row r="80" spans="3:20" s="1" customFormat="1" ht="6.95" customHeight="1" x14ac:dyDescent="0.15"/>
    <row r="81" spans="3:19" s="1" customFormat="1" ht="14.85" customHeight="1" x14ac:dyDescent="0.15">
      <c r="C81" s="3" t="s">
        <v>1016</v>
      </c>
      <c r="H81" s="78" t="s">
        <v>969</v>
      </c>
      <c r="I81" s="78"/>
      <c r="J81" s="78"/>
      <c r="K81" s="78"/>
      <c r="L81" s="78"/>
      <c r="M81" s="78"/>
      <c r="N81" s="78"/>
      <c r="O81" s="78"/>
      <c r="P81" s="78"/>
      <c r="Q81" s="78"/>
      <c r="R81" s="78"/>
    </row>
    <row r="82" spans="3:19" s="1" customFormat="1" ht="5.85" customHeight="1" x14ac:dyDescent="0.15"/>
    <row r="83" spans="3:19" s="1" customFormat="1" ht="6.4" customHeight="1" x14ac:dyDescent="0.15">
      <c r="C83" s="55"/>
      <c r="D83" s="55"/>
      <c r="E83" s="55"/>
      <c r="F83" s="55"/>
      <c r="G83" s="55"/>
      <c r="H83" s="55"/>
      <c r="I83" s="55"/>
      <c r="J83" s="55"/>
      <c r="K83" s="55"/>
      <c r="L83" s="55"/>
      <c r="M83" s="55"/>
      <c r="N83" s="55"/>
      <c r="O83" s="55"/>
      <c r="P83" s="55"/>
      <c r="Q83" s="55"/>
      <c r="R83" s="55"/>
      <c r="S83" s="55"/>
    </row>
    <row r="84" spans="3:19" s="1" customFormat="1" ht="7.9" customHeight="1" x14ac:dyDescent="0.15"/>
    <row r="85" spans="3:19" s="1" customFormat="1" ht="14.85" customHeight="1" x14ac:dyDescent="0.15">
      <c r="C85" s="63" t="s">
        <v>1017</v>
      </c>
      <c r="D85" s="63"/>
      <c r="F85" s="72">
        <v>91424509.591275007</v>
      </c>
      <c r="G85" s="72"/>
      <c r="H85" s="72"/>
      <c r="I85" s="72"/>
      <c r="J85" s="72"/>
      <c r="K85" s="72"/>
      <c r="L85" s="72"/>
      <c r="M85" s="72"/>
      <c r="N85" s="72"/>
      <c r="O85" s="72"/>
      <c r="P85" s="72"/>
      <c r="Q85" s="72"/>
      <c r="R85" s="72"/>
    </row>
    <row r="86" spans="3:19" s="1" customFormat="1" ht="7.5" customHeight="1" x14ac:dyDescent="0.15"/>
    <row r="87" spans="3:19" s="1" customFormat="1" ht="14.85" customHeight="1" x14ac:dyDescent="0.15">
      <c r="C87" s="63" t="s">
        <v>1018</v>
      </c>
      <c r="D87" s="63"/>
      <c r="F87" s="76"/>
      <c r="G87" s="76"/>
      <c r="H87" s="72">
        <v>2000000</v>
      </c>
      <c r="I87" s="72"/>
      <c r="J87" s="72"/>
      <c r="K87" s="72"/>
      <c r="L87" s="72"/>
      <c r="M87" s="72"/>
      <c r="N87" s="72"/>
      <c r="O87" s="72"/>
      <c r="P87" s="72"/>
      <c r="Q87" s="72"/>
      <c r="R87" s="72"/>
      <c r="S87" s="72"/>
    </row>
    <row r="88" spans="3:19" s="1" customFormat="1" ht="7.5" customHeight="1" x14ac:dyDescent="0.15"/>
    <row r="89" spans="3:19" s="1" customFormat="1" ht="14.85" customHeight="1" x14ac:dyDescent="0.15">
      <c r="C89" s="63" t="s">
        <v>1019</v>
      </c>
      <c r="D89" s="63"/>
      <c r="E89" s="63"/>
      <c r="F89" s="63"/>
      <c r="G89" s="63"/>
      <c r="H89" s="63"/>
      <c r="I89" s="63"/>
      <c r="J89" s="63"/>
      <c r="K89" s="76"/>
      <c r="L89" s="76"/>
      <c r="M89" s="76"/>
      <c r="N89" s="76"/>
      <c r="O89" s="72">
        <v>89424509.591275007</v>
      </c>
      <c r="P89" s="72"/>
      <c r="Q89" s="72"/>
      <c r="R89" s="72"/>
    </row>
    <row r="90" spans="3:19" s="1" customFormat="1" ht="29.85" customHeight="1" x14ac:dyDescent="0.15"/>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80"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BC3C4F-5A4F-41B8-9F08-14B8D0D1A265}"/>
</file>

<file path=customXml/itemProps2.xml><?xml version="1.0" encoding="utf-8"?>
<ds:datastoreItem xmlns:ds="http://schemas.openxmlformats.org/officeDocument/2006/customXml" ds:itemID="{95E96B7F-443B-4FB9-A061-9022515525AA}"/>
</file>

<file path=customXml/itemProps3.xml><?xml version="1.0" encoding="utf-8"?>
<ds:datastoreItem xmlns:ds="http://schemas.openxmlformats.org/officeDocument/2006/customXml" ds:itemID="{910A7AAF-98E3-496A-8DF2-819DCD1E6B8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2022-03-08T11:24:03Z</dcterms:created>
  <dcterms:modified xsi:type="dcterms:W3CDTF">2022-03-08T15:00:08Z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2022-03-08T15:00:07Z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3ea40d43-0537-4b97-9e0b-4bc3709d9b66</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